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Q:\企業会計共有\経営比較分析表\R4経営比較分析表\15砥部町\"/>
    </mc:Choice>
  </mc:AlternateContent>
  <xr:revisionPtr revIDLastSave="0" documentId="13_ncr:1_{557E35B8-8F39-41D7-94D2-A420FBF1B27C}" xr6:coauthVersionLast="36" xr6:coauthVersionMax="36" xr10:uidLastSave="{00000000-0000-0000-0000-000000000000}"/>
  <workbookProtection workbookAlgorithmName="SHA-512" workbookHashValue="XVIvvnJ1xTgtI6ldPeKpGtsXUYVdJVCSxl3r4ATTkCLwrpXOoiWp55fNUueLZBVYWnF2RXwA7c/ckIsB7kPdUw==" workbookSaltValue="6Y5aZw1WzIWonVpvFtxWRA=="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AL8" i="4"/>
  <c r="P8" i="4"/>
  <c r="I8" i="4"/>
</calcChain>
</file>

<file path=xl/sharedStrings.xml><?xml version="1.0" encoding="utf-8"?>
<sst xmlns="http://schemas.openxmlformats.org/spreadsheetml/2006/main" count="236" uniqueCount="119">
  <si>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</si>
  <si>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</si>
  <si>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</si>
  <si>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</si>
  <si>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</si>
  <si>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</si>
  <si>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</si>
  <si>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</si>
  <si>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</si>
  <si>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</si>
  <si>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</si>
  <si>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</si>
  <si>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</si>
  <si>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</si>
  <si>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</si>
  <si>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</si>
  <si>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</si>
  <si>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</si>
  <si>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</si>
  <si>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</si>
  <si>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</si>
  <si>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</si>
  <si>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</si>
  <si>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</si>
  <si>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</si>
  <si>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</si>
  <si>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</si>
  <si>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</si>
  <si>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</si>
  <si>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</si>
  <si>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</si>
  <si>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</si>
  <si>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</si>
  <si>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</si>
  <si>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</si>
  <si>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</si>
  <si>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</si>
  <si>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</si>
  <si>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</si>
  <si>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</si>
  <si>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</si>
  <si>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</si>
  <si>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</si>
  <si>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</si>
  <si>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</si>
  <si>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</si>
  <si>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</si>
  <si>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</si>
  <si>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</si>
  <si>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</si>
  <si>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</si>
  <si>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</si>
  <si>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</si>
  <si>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</si>
  <si>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</si>
  <si>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</si>
  <si>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</si>
  <si>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</si>
  <si>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</si>
  <si>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</si>
  <si>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</si>
  <si>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</si>
  <si>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</si>
  <si>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</si>
  <si>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</si>
  <si>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</si>
  <si>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</si>
  <si>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</si>
  <si>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</si>
  <si>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</si>
  <si>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</si>
  <si>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</si>
  <si>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</si>
  <si>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</si>
  <si>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</si>
  <si>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</si>
  <si>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</si>
  <si>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</si>
  <si>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</si>
  <si>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</si>
  <si>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</si>
  <si>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</si>
  <si>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</si>
  <si>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</si>
  <si>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</si>
  <si>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</si>
  <si>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</si>
  <si>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</si>
  <si>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</si>
  <si>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</si>
  <si>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</si>
  <si>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</si>
  <si>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</si>
  <si>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</si>
  <si>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</si>
  <si>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</si>
  <si>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</si>
  <si>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</si>
  <si>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砥部町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</si>
  <si>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</si>
  <si>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</si>
  <si>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</si>
  <si>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</si>
  <si>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</si>
  <si>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</si>
  <si>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</si>
  <si>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</si>
  <si>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</si>
  <si>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</si>
  <si>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</si>
  <si>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</si>
  <si>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</si>
  <si>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</si>
  <si>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</si>
  <si>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</si>
  <si>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</si>
  <si>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r>
      <rPr>
        <b/>
        <sz val="11"/>
        <color theme="1"/>
        <rFont val="ＭＳ ゴシック"/>
        <family val="3"/>
        <charset val="128"/>
      </rPr>
      <t>①処理場及び管渠等</t>
    </r>
    <r>
      <rPr>
        <sz val="11"/>
        <color theme="1"/>
        <rFont val="ＭＳ ゴシック"/>
        <family val="3"/>
        <charset val="128"/>
      </rPr>
      <t xml:space="preserve">
　供用開始後20程度経過しているが、更新時期を経過した管渠はない。しかし、近年において不明水等の調査も実施しており、老朽化が進んでいる。今後も施設の最適化構想に基づき、老朽化対策及び長寿命化を図る必要がある。
</t>
    </r>
    <r>
      <rPr>
        <b/>
        <sz val="11"/>
        <color theme="1"/>
        <rFont val="ＭＳ ゴシック"/>
        <family val="3"/>
        <charset val="128"/>
      </rPr>
      <t>②付帯設備及び中継ポンプ等</t>
    </r>
    <r>
      <rPr>
        <sz val="11"/>
        <color theme="1"/>
        <rFont val="ＭＳ ゴシック"/>
        <family val="3"/>
        <charset val="128"/>
      </rPr>
      <t xml:space="preserve">
　中継ポンプ及び施設内機器類については、使用後10年を超えたあたりから修繕や取替が必要となってくることから、汚水処理に支障をきたす前に計画的に交換等を実施していく。
</t>
    </r>
    <rPh sb="1" eb="4">
      <t>ショリジョウ</t>
    </rPh>
    <rPh sb="4" eb="5">
      <t>オヨ</t>
    </rPh>
    <rPh sb="6" eb="8">
      <t>カンキョ</t>
    </rPh>
    <rPh sb="8" eb="9">
      <t>トウ</t>
    </rPh>
    <rPh sb="11" eb="13">
      <t>キョウヨウ</t>
    </rPh>
    <rPh sb="13" eb="15">
      <t>カイシ</t>
    </rPh>
    <rPh sb="15" eb="16">
      <t>ゴ</t>
    </rPh>
    <rPh sb="18" eb="20">
      <t>テイド</t>
    </rPh>
    <rPh sb="20" eb="22">
      <t>ケイカ</t>
    </rPh>
    <rPh sb="28" eb="30">
      <t>コウシン</t>
    </rPh>
    <rPh sb="30" eb="32">
      <t>ジキ</t>
    </rPh>
    <rPh sb="33" eb="35">
      <t>ケイカ</t>
    </rPh>
    <rPh sb="37" eb="39">
      <t>カンキョ</t>
    </rPh>
    <rPh sb="47" eb="49">
      <t>キンネン</t>
    </rPh>
    <rPh sb="53" eb="55">
      <t>フメイ</t>
    </rPh>
    <rPh sb="55" eb="56">
      <t>スイ</t>
    </rPh>
    <rPh sb="56" eb="57">
      <t>トウ</t>
    </rPh>
    <rPh sb="58" eb="60">
      <t>チョウサ</t>
    </rPh>
    <rPh sb="61" eb="63">
      <t>ジッシ</t>
    </rPh>
    <rPh sb="68" eb="71">
      <t>ロウキュウカ</t>
    </rPh>
    <rPh sb="72" eb="73">
      <t>スス</t>
    </rPh>
    <rPh sb="78" eb="80">
      <t>コンゴ</t>
    </rPh>
    <rPh sb="81" eb="83">
      <t>シセツ</t>
    </rPh>
    <rPh sb="84" eb="87">
      <t>サイテキカ</t>
    </rPh>
    <rPh sb="87" eb="89">
      <t>コウソウ</t>
    </rPh>
    <rPh sb="90" eb="91">
      <t>モト</t>
    </rPh>
    <rPh sb="94" eb="97">
      <t>ロウキュウカ</t>
    </rPh>
    <rPh sb="97" eb="99">
      <t>タイサク</t>
    </rPh>
    <rPh sb="99" eb="100">
      <t>オヨ</t>
    </rPh>
    <rPh sb="101" eb="105">
      <t>チョウジュミョウカ</t>
    </rPh>
    <rPh sb="106" eb="107">
      <t>ハカ</t>
    </rPh>
    <rPh sb="108" eb="110">
      <t>ヒツヨウ</t>
    </rPh>
    <rPh sb="117" eb="119">
      <t>フタイ</t>
    </rPh>
    <rPh sb="119" eb="121">
      <t>セツビ</t>
    </rPh>
    <rPh sb="121" eb="122">
      <t>オヨ</t>
    </rPh>
    <rPh sb="123" eb="125">
      <t>チュウケイ</t>
    </rPh>
    <rPh sb="128" eb="129">
      <t>トウ</t>
    </rPh>
    <rPh sb="131" eb="133">
      <t>チュウケイ</t>
    </rPh>
    <rPh sb="136" eb="137">
      <t>オヨ</t>
    </rPh>
    <rPh sb="138" eb="140">
      <t>シセツ</t>
    </rPh>
    <rPh sb="140" eb="141">
      <t>ナイ</t>
    </rPh>
    <rPh sb="141" eb="143">
      <t>キキ</t>
    </rPh>
    <rPh sb="143" eb="144">
      <t>ルイ</t>
    </rPh>
    <rPh sb="150" eb="153">
      <t>シヨウゴ</t>
    </rPh>
    <rPh sb="155" eb="156">
      <t>ネン</t>
    </rPh>
    <rPh sb="157" eb="158">
      <t>コ</t>
    </rPh>
    <rPh sb="165" eb="167">
      <t>シュウゼン</t>
    </rPh>
    <rPh sb="168" eb="170">
      <t>トリカエ</t>
    </rPh>
    <rPh sb="171" eb="173">
      <t>ヒツヨウ</t>
    </rPh>
    <rPh sb="184" eb="186">
      <t>オスイ</t>
    </rPh>
    <rPh sb="186" eb="188">
      <t>ショリ</t>
    </rPh>
    <rPh sb="189" eb="191">
      <t>シショウ</t>
    </rPh>
    <rPh sb="195" eb="196">
      <t>マエ</t>
    </rPh>
    <rPh sb="197" eb="200">
      <t>ケイカクテキ</t>
    </rPh>
    <rPh sb="201" eb="203">
      <t>コウカン</t>
    </rPh>
    <rPh sb="203" eb="204">
      <t>トウ</t>
    </rPh>
    <rPh sb="205" eb="207">
      <t>ジッシ</t>
    </rPh>
    <phoneticPr fontId="4"/>
  </si>
  <si>
    <t>　農集事業は、令和4年度から地方公営企業法を適用した事業に移行するため、令和２～３年度にかけて固定資産等の調査及び評価を実施する。このため、有形固定資産の状況や老朽化率等が明確化するとともに会計制度も大きく変わることとなる。農集2施設の統合も公共下水道への統合も困難であり、施設管理の包括的民間委託の検討を含め、限られた財源の中で適正な経営及び資産管理は必須の課題となる。また、令和3年度に経営戦略の見直しを行うことから、長期的視点で事業の在り方を検証していく必要がある。</t>
    <rPh sb="1" eb="3">
      <t>ノウシュウ</t>
    </rPh>
    <rPh sb="3" eb="5">
      <t>ジギョウ</t>
    </rPh>
    <rPh sb="7" eb="9">
      <t>レイワ</t>
    </rPh>
    <rPh sb="10" eb="12">
      <t>ネンド</t>
    </rPh>
    <rPh sb="14" eb="16">
      <t>チホウ</t>
    </rPh>
    <rPh sb="16" eb="18">
      <t>コウエイ</t>
    </rPh>
    <rPh sb="18" eb="20">
      <t>キギョウ</t>
    </rPh>
    <rPh sb="20" eb="21">
      <t>ホウ</t>
    </rPh>
    <rPh sb="22" eb="24">
      <t>テキヨウ</t>
    </rPh>
    <rPh sb="26" eb="28">
      <t>ジギョウ</t>
    </rPh>
    <rPh sb="29" eb="31">
      <t>イコウ</t>
    </rPh>
    <rPh sb="36" eb="38">
      <t>レイワ</t>
    </rPh>
    <rPh sb="41" eb="43">
      <t>ネンド</t>
    </rPh>
    <rPh sb="47" eb="49">
      <t>コテイ</t>
    </rPh>
    <rPh sb="49" eb="51">
      <t>シサン</t>
    </rPh>
    <rPh sb="51" eb="52">
      <t>トウ</t>
    </rPh>
    <rPh sb="53" eb="55">
      <t>チョウサ</t>
    </rPh>
    <rPh sb="55" eb="56">
      <t>オヨ</t>
    </rPh>
    <rPh sb="57" eb="59">
      <t>ヒョウカ</t>
    </rPh>
    <rPh sb="60" eb="62">
      <t>ジッシ</t>
    </rPh>
    <rPh sb="70" eb="72">
      <t>ユウケイ</t>
    </rPh>
    <rPh sb="72" eb="74">
      <t>コテイ</t>
    </rPh>
    <rPh sb="74" eb="76">
      <t>シサン</t>
    </rPh>
    <rPh sb="77" eb="79">
      <t>ジョウキョウ</t>
    </rPh>
    <rPh sb="80" eb="83">
      <t>ロウキュウカ</t>
    </rPh>
    <rPh sb="83" eb="84">
      <t>リツ</t>
    </rPh>
    <rPh sb="84" eb="85">
      <t>トウ</t>
    </rPh>
    <rPh sb="86" eb="89">
      <t>メイカクカ</t>
    </rPh>
    <rPh sb="95" eb="99">
      <t>カイケイセイド</t>
    </rPh>
    <rPh sb="100" eb="101">
      <t>オオ</t>
    </rPh>
    <rPh sb="103" eb="104">
      <t>カ</t>
    </rPh>
    <rPh sb="112" eb="114">
      <t>ノウシュウ</t>
    </rPh>
    <rPh sb="115" eb="117">
      <t>シセツ</t>
    </rPh>
    <rPh sb="118" eb="120">
      <t>トウゴウ</t>
    </rPh>
    <rPh sb="121" eb="126">
      <t>コウキョウゲスイドウ</t>
    </rPh>
    <rPh sb="128" eb="130">
      <t>トウゴウ</t>
    </rPh>
    <rPh sb="131" eb="133">
      <t>コンナン</t>
    </rPh>
    <rPh sb="137" eb="139">
      <t>シセツ</t>
    </rPh>
    <rPh sb="139" eb="141">
      <t>カンリ</t>
    </rPh>
    <rPh sb="142" eb="145">
      <t>ホウカツテキ</t>
    </rPh>
    <rPh sb="145" eb="147">
      <t>ミンカン</t>
    </rPh>
    <rPh sb="147" eb="149">
      <t>イタク</t>
    </rPh>
    <rPh sb="150" eb="152">
      <t>ケントウ</t>
    </rPh>
    <rPh sb="153" eb="154">
      <t>フク</t>
    </rPh>
    <rPh sb="156" eb="157">
      <t>カギ</t>
    </rPh>
    <rPh sb="160" eb="162">
      <t>ザイゲン</t>
    </rPh>
    <rPh sb="163" eb="164">
      <t>ナカ</t>
    </rPh>
    <rPh sb="165" eb="167">
      <t>テキセイ</t>
    </rPh>
    <rPh sb="168" eb="170">
      <t>ケイエイ</t>
    </rPh>
    <rPh sb="170" eb="171">
      <t>オヨ</t>
    </rPh>
    <rPh sb="172" eb="174">
      <t>シサン</t>
    </rPh>
    <rPh sb="174" eb="176">
      <t>カンリ</t>
    </rPh>
    <rPh sb="177" eb="179">
      <t>ヒッス</t>
    </rPh>
    <rPh sb="180" eb="182">
      <t>カダイ</t>
    </rPh>
    <rPh sb="189" eb="191">
      <t>レイワ</t>
    </rPh>
    <rPh sb="192" eb="194">
      <t>ネンド</t>
    </rPh>
    <rPh sb="195" eb="197">
      <t>ケイエイ</t>
    </rPh>
    <rPh sb="197" eb="199">
      <t>センリャク</t>
    </rPh>
    <rPh sb="200" eb="202">
      <t>ミナオ</t>
    </rPh>
    <rPh sb="204" eb="205">
      <t>オコナ</t>
    </rPh>
    <rPh sb="211" eb="214">
      <t>チョウキテキ</t>
    </rPh>
    <rPh sb="214" eb="216">
      <t>シテン</t>
    </rPh>
    <rPh sb="217" eb="219">
      <t>ジギョウ</t>
    </rPh>
    <rPh sb="220" eb="221">
      <t>ア</t>
    </rPh>
    <rPh sb="222" eb="223">
      <t>カタ</t>
    </rPh>
    <rPh sb="224" eb="226">
      <t>ケンショウ</t>
    </rPh>
    <rPh sb="230" eb="232">
      <t>ヒツヨウ</t>
    </rPh>
    <phoneticPr fontId="4"/>
  </si>
  <si>
    <r>
      <rPr>
        <b/>
        <sz val="10"/>
        <color theme="1"/>
        <rFont val="ＭＳ ゴシック"/>
        <family val="3"/>
        <charset val="128"/>
      </rPr>
      <t>①収益的収支比率について</t>
    </r>
    <r>
      <rPr>
        <sz val="10"/>
        <color theme="1"/>
        <rFont val="ＭＳ ゴシック"/>
        <family val="3"/>
        <charset val="128"/>
      </rPr>
      <t xml:space="preserve">
　事業費の不足分及び地方債償還金については、一般会計からの繰入金で賄っている。農集事業は、令和4年度より地方公営企業法を適用（全部適用）した事業に移行する。このため固定資産調査業務で借入れた地方債の財源があり、比率が94％となっている。
</t>
    </r>
    <r>
      <rPr>
        <b/>
        <sz val="10"/>
        <color theme="1"/>
        <rFont val="ＭＳ ゴシック"/>
        <family val="3"/>
        <charset val="128"/>
      </rPr>
      <t>④企業債残高対事業規模比率につい</t>
    </r>
    <r>
      <rPr>
        <sz val="10"/>
        <color theme="1"/>
        <rFont val="ＭＳ ゴシック"/>
        <family val="3"/>
        <charset val="128"/>
      </rPr>
      <t xml:space="preserve">て
　公債費相当額を一般会計から繰り入れているため、他会計で負担している状況となっており、比率には表れない。
</t>
    </r>
    <r>
      <rPr>
        <b/>
        <sz val="10"/>
        <color theme="1"/>
        <rFont val="ＭＳ ゴシック"/>
        <family val="3"/>
        <charset val="128"/>
      </rPr>
      <t>⑤経費回収率について</t>
    </r>
    <r>
      <rPr>
        <sz val="10"/>
        <color theme="1"/>
        <rFont val="ＭＳ ゴシック"/>
        <family val="3"/>
        <charset val="128"/>
      </rPr>
      <t xml:space="preserve">
　使用料収入は、平成28年度以降減少傾向となっており、依然として経費回収率は横ばいとなっている。利用戸数の減少により、使用料収入では維持管理費を賄うことができない状況が続いており、公共下水道事業と比較しながら使用料金の公平性が保たれているか検証していく。
</t>
    </r>
    <r>
      <rPr>
        <b/>
        <sz val="10"/>
        <color theme="1"/>
        <rFont val="ＭＳ ゴシック"/>
        <family val="3"/>
        <charset val="128"/>
      </rPr>
      <t>⑥汚水処理原価について</t>
    </r>
    <r>
      <rPr>
        <sz val="10"/>
        <color theme="1"/>
        <rFont val="ＭＳ ゴシック"/>
        <family val="3"/>
        <charset val="128"/>
      </rPr>
      <t xml:space="preserve">
　施設の老朽化により、維持管理にかかる費用も増加している。また、突発的な修繕や施設付帯設備費が高額となることにより、汚水処理原価は高い水準となっている。老朽化対策も含め計画的な修繕を実施し、経費節減に努める。
</t>
    </r>
    <r>
      <rPr>
        <b/>
        <sz val="10"/>
        <color theme="1"/>
        <rFont val="ＭＳ ゴシック"/>
        <family val="3"/>
        <charset val="128"/>
      </rPr>
      <t>⑦施設利用率について</t>
    </r>
    <r>
      <rPr>
        <sz val="10"/>
        <color theme="1"/>
        <rFont val="ＭＳ ゴシック"/>
        <family val="3"/>
        <charset val="128"/>
      </rPr>
      <t xml:space="preserve">
　地理的な要因等により、人口増加を見込むことができないため、施設の利用状況が採算ベースで見合っていない。地理的に公共下水道との統合も困難なため、将来的に規模縮小も検討していく必要がある。
</t>
    </r>
    <r>
      <rPr>
        <b/>
        <sz val="10"/>
        <color theme="1"/>
        <rFont val="ＭＳ ゴシック"/>
        <family val="3"/>
        <charset val="128"/>
      </rPr>
      <t>⑧水洗化率について</t>
    </r>
    <r>
      <rPr>
        <sz val="10"/>
        <color theme="1"/>
        <rFont val="ＭＳ ゴシック"/>
        <family val="3"/>
        <charset val="128"/>
      </rPr>
      <t xml:space="preserve">
　既に計画区域内の整備を終え、そのほとんどが接続済みである。</t>
    </r>
    <rPh sb="1" eb="4">
      <t>シュウエキテキ</t>
    </rPh>
    <rPh sb="4" eb="6">
      <t>シュウシ</t>
    </rPh>
    <rPh sb="6" eb="8">
      <t>ヒリツ</t>
    </rPh>
    <rPh sb="14" eb="17">
      <t>ジギョウヒ</t>
    </rPh>
    <rPh sb="18" eb="20">
      <t>フソク</t>
    </rPh>
    <rPh sb="20" eb="21">
      <t>ブン</t>
    </rPh>
    <rPh sb="21" eb="22">
      <t>オヨ</t>
    </rPh>
    <rPh sb="23" eb="25">
      <t>チホウ</t>
    </rPh>
    <rPh sb="25" eb="26">
      <t>サイ</t>
    </rPh>
    <rPh sb="26" eb="28">
      <t>ショウカン</t>
    </rPh>
    <rPh sb="28" eb="29">
      <t>キン</t>
    </rPh>
    <rPh sb="35" eb="37">
      <t>イッパン</t>
    </rPh>
    <rPh sb="37" eb="39">
      <t>カイケイ</t>
    </rPh>
    <rPh sb="42" eb="44">
      <t>クリイレ</t>
    </rPh>
    <rPh sb="44" eb="45">
      <t>キン</t>
    </rPh>
    <rPh sb="46" eb="47">
      <t>マカナ</t>
    </rPh>
    <rPh sb="52" eb="54">
      <t>ノウシュウ</t>
    </rPh>
    <rPh sb="54" eb="56">
      <t>ジギョウ</t>
    </rPh>
    <rPh sb="58" eb="60">
      <t>レイワ</t>
    </rPh>
    <rPh sb="61" eb="63">
      <t>ネンド</t>
    </rPh>
    <rPh sb="65" eb="67">
      <t>チホウ</t>
    </rPh>
    <rPh sb="67" eb="69">
      <t>コウエイ</t>
    </rPh>
    <rPh sb="69" eb="71">
      <t>キギョウ</t>
    </rPh>
    <rPh sb="71" eb="72">
      <t>ホウ</t>
    </rPh>
    <rPh sb="73" eb="75">
      <t>テキヨウ</t>
    </rPh>
    <rPh sb="76" eb="78">
      <t>ゼンブ</t>
    </rPh>
    <rPh sb="78" eb="80">
      <t>テキヨウ</t>
    </rPh>
    <rPh sb="83" eb="85">
      <t>ジギョウ</t>
    </rPh>
    <rPh sb="86" eb="88">
      <t>イコウ</t>
    </rPh>
    <rPh sb="95" eb="97">
      <t>コテイ</t>
    </rPh>
    <rPh sb="97" eb="99">
      <t>シサン</t>
    </rPh>
    <rPh sb="99" eb="101">
      <t>チョウサ</t>
    </rPh>
    <rPh sb="101" eb="103">
      <t>ギョウム</t>
    </rPh>
    <rPh sb="104" eb="106">
      <t>カリイ</t>
    </rPh>
    <rPh sb="108" eb="111">
      <t>チホウサイ</t>
    </rPh>
    <rPh sb="112" eb="114">
      <t>ザイゲン</t>
    </rPh>
    <rPh sb="118" eb="120">
      <t>ヒリツ</t>
    </rPh>
    <rPh sb="133" eb="135">
      <t>キギョウ</t>
    </rPh>
    <rPh sb="135" eb="136">
      <t>サイ</t>
    </rPh>
    <rPh sb="136" eb="138">
      <t>ザンダカ</t>
    </rPh>
    <rPh sb="138" eb="139">
      <t>タイ</t>
    </rPh>
    <rPh sb="139" eb="141">
      <t>ジギョウ</t>
    </rPh>
    <rPh sb="141" eb="143">
      <t>キボ</t>
    </rPh>
    <rPh sb="143" eb="145">
      <t>ヒリツ</t>
    </rPh>
    <rPh sb="151" eb="154">
      <t>コウサイヒ</t>
    </rPh>
    <rPh sb="154" eb="156">
      <t>ソウトウ</t>
    </rPh>
    <rPh sb="156" eb="157">
      <t>ガク</t>
    </rPh>
    <rPh sb="158" eb="160">
      <t>イッパン</t>
    </rPh>
    <rPh sb="160" eb="162">
      <t>カイケイ</t>
    </rPh>
    <rPh sb="164" eb="165">
      <t>ク</t>
    </rPh>
    <rPh sb="166" eb="167">
      <t>イ</t>
    </rPh>
    <rPh sb="174" eb="175">
      <t>タ</t>
    </rPh>
    <rPh sb="175" eb="177">
      <t>カイケイ</t>
    </rPh>
    <rPh sb="178" eb="180">
      <t>フタン</t>
    </rPh>
    <rPh sb="184" eb="186">
      <t>ジョウキョウ</t>
    </rPh>
    <rPh sb="193" eb="195">
      <t>ヒリツ</t>
    </rPh>
    <rPh sb="197" eb="198">
      <t>アラワ</t>
    </rPh>
    <rPh sb="204" eb="206">
      <t>ケイヒ</t>
    </rPh>
    <rPh sb="206" eb="208">
      <t>カイシュウ</t>
    </rPh>
    <rPh sb="208" eb="209">
      <t>リツ</t>
    </rPh>
    <rPh sb="215" eb="218">
      <t>シヨウリョウ</t>
    </rPh>
    <rPh sb="218" eb="220">
      <t>シュウニュウ</t>
    </rPh>
    <rPh sb="222" eb="224">
      <t>ヘイセイ</t>
    </rPh>
    <rPh sb="226" eb="228">
      <t>ネンド</t>
    </rPh>
    <rPh sb="228" eb="230">
      <t>イコウ</t>
    </rPh>
    <rPh sb="230" eb="232">
      <t>ゲンショウ</t>
    </rPh>
    <rPh sb="232" eb="234">
      <t>ケイコウ</t>
    </rPh>
    <rPh sb="241" eb="243">
      <t>イゼン</t>
    </rPh>
    <rPh sb="246" eb="248">
      <t>ケイヒ</t>
    </rPh>
    <rPh sb="248" eb="250">
      <t>カイシュウ</t>
    </rPh>
    <rPh sb="250" eb="251">
      <t>リツ</t>
    </rPh>
    <rPh sb="252" eb="253">
      <t>ヨコ</t>
    </rPh>
    <rPh sb="262" eb="264">
      <t>リヨウ</t>
    </rPh>
    <rPh sb="264" eb="266">
      <t>コスウ</t>
    </rPh>
    <rPh sb="267" eb="269">
      <t>ゲンショウ</t>
    </rPh>
    <rPh sb="273" eb="276">
      <t>シヨウリョウ</t>
    </rPh>
    <rPh sb="276" eb="278">
      <t>シュウニュウ</t>
    </rPh>
    <rPh sb="280" eb="282">
      <t>イジ</t>
    </rPh>
    <rPh sb="282" eb="285">
      <t>カンリヒ</t>
    </rPh>
    <rPh sb="286" eb="287">
      <t>マカナ</t>
    </rPh>
    <rPh sb="295" eb="297">
      <t>ジョウキョウ</t>
    </rPh>
    <rPh sb="298" eb="299">
      <t>ツヅ</t>
    </rPh>
    <rPh sb="304" eb="306">
      <t>コウキョウ</t>
    </rPh>
    <rPh sb="306" eb="309">
      <t>ゲスイドウ</t>
    </rPh>
    <rPh sb="309" eb="311">
      <t>ジギョウ</t>
    </rPh>
    <rPh sb="312" eb="314">
      <t>ヒカク</t>
    </rPh>
    <rPh sb="318" eb="321">
      <t>シヨウリョウ</t>
    </rPh>
    <rPh sb="321" eb="322">
      <t>キン</t>
    </rPh>
    <rPh sb="323" eb="326">
      <t>コウヘイセイ</t>
    </rPh>
    <rPh sb="327" eb="328">
      <t>タモ</t>
    </rPh>
    <rPh sb="334" eb="336">
      <t>ケンショウ</t>
    </rPh>
    <rPh sb="343" eb="345">
      <t>オスイ</t>
    </rPh>
    <rPh sb="345" eb="347">
      <t>ショリ</t>
    </rPh>
    <rPh sb="347" eb="349">
      <t>ゲンカ</t>
    </rPh>
    <rPh sb="355" eb="357">
      <t>シセツ</t>
    </rPh>
    <rPh sb="358" eb="361">
      <t>ロウキュウカ</t>
    </rPh>
    <rPh sb="365" eb="367">
      <t>イジ</t>
    </rPh>
    <rPh sb="367" eb="369">
      <t>カンリ</t>
    </rPh>
    <rPh sb="373" eb="375">
      <t>ヒヨウ</t>
    </rPh>
    <rPh sb="376" eb="378">
      <t>ゾウカ</t>
    </rPh>
    <rPh sb="386" eb="389">
      <t>トッパツテキ</t>
    </rPh>
    <rPh sb="390" eb="392">
      <t>シュウゼン</t>
    </rPh>
    <rPh sb="393" eb="395">
      <t>シセツ</t>
    </rPh>
    <rPh sb="395" eb="397">
      <t>フタイ</t>
    </rPh>
    <rPh sb="397" eb="399">
      <t>セツビ</t>
    </rPh>
    <rPh sb="399" eb="400">
      <t>ヒ</t>
    </rPh>
    <rPh sb="401" eb="403">
      <t>コウガク</t>
    </rPh>
    <rPh sb="412" eb="414">
      <t>オスイ</t>
    </rPh>
    <rPh sb="414" eb="416">
      <t>ショリ</t>
    </rPh>
    <rPh sb="416" eb="418">
      <t>ゲンカ</t>
    </rPh>
    <rPh sb="419" eb="420">
      <t>タカ</t>
    </rPh>
    <rPh sb="421" eb="423">
      <t>スイジュン</t>
    </rPh>
    <rPh sb="430" eb="433">
      <t>ロウキュウカ</t>
    </rPh>
    <rPh sb="433" eb="435">
      <t>タイサク</t>
    </rPh>
    <rPh sb="436" eb="437">
      <t>フク</t>
    </rPh>
    <rPh sb="438" eb="441">
      <t>ケイカクテキ</t>
    </rPh>
    <rPh sb="442" eb="444">
      <t>シュウゼン</t>
    </rPh>
    <rPh sb="445" eb="447">
      <t>ジッシ</t>
    </rPh>
    <rPh sb="449" eb="451">
      <t>ケイヒ</t>
    </rPh>
    <rPh sb="451" eb="453">
      <t>セツゲン</t>
    </rPh>
    <rPh sb="454" eb="455">
      <t>ツト</t>
    </rPh>
    <rPh sb="460" eb="462">
      <t>シセツ</t>
    </rPh>
    <rPh sb="462" eb="464">
      <t>リヨウ</t>
    </rPh>
    <rPh sb="464" eb="465">
      <t>リツ</t>
    </rPh>
    <rPh sb="471" eb="474">
      <t>チリテキ</t>
    </rPh>
    <rPh sb="475" eb="477">
      <t>ヨウイン</t>
    </rPh>
    <rPh sb="477" eb="478">
      <t>トウ</t>
    </rPh>
    <rPh sb="482" eb="484">
      <t>ジンコウ</t>
    </rPh>
    <rPh sb="484" eb="486">
      <t>ゾウカ</t>
    </rPh>
    <rPh sb="487" eb="489">
      <t>ミコ</t>
    </rPh>
    <rPh sb="500" eb="502">
      <t>シセツ</t>
    </rPh>
    <rPh sb="503" eb="505">
      <t>リヨウ</t>
    </rPh>
    <rPh sb="505" eb="507">
      <t>ジョウキョウ</t>
    </rPh>
    <rPh sb="508" eb="510">
      <t>サイサン</t>
    </rPh>
    <rPh sb="514" eb="516">
      <t>ミア</t>
    </rPh>
    <rPh sb="522" eb="525">
      <t>チリテキ</t>
    </rPh>
    <rPh sb="526" eb="528">
      <t>コウキョウ</t>
    </rPh>
    <rPh sb="528" eb="531">
      <t>ゲスイドウ</t>
    </rPh>
    <rPh sb="533" eb="535">
      <t>トウゴウ</t>
    </rPh>
    <rPh sb="536" eb="538">
      <t>コンナン</t>
    </rPh>
    <rPh sb="542" eb="545">
      <t>ショウライテキ</t>
    </rPh>
    <rPh sb="546" eb="548">
      <t>キボ</t>
    </rPh>
    <rPh sb="548" eb="550">
      <t>シュクショウ</t>
    </rPh>
    <rPh sb="551" eb="553">
      <t>ケントウ</t>
    </rPh>
    <rPh sb="557" eb="559">
      <t>ヒツヨウ</t>
    </rPh>
    <rPh sb="565" eb="568">
      <t>スイセンカ</t>
    </rPh>
    <rPh sb="568" eb="569">
      <t>リツ</t>
    </rPh>
    <rPh sb="575" eb="576">
      <t>スデ</t>
    </rPh>
    <rPh sb="577" eb="579">
      <t>ケイカク</t>
    </rPh>
    <rPh sb="579" eb="582">
      <t>クイキナイ</t>
    </rPh>
    <rPh sb="583" eb="585">
      <t>セイビ</t>
    </rPh>
    <rPh sb="586" eb="587">
      <t>オ</t>
    </rPh>
    <rPh sb="596" eb="598">
      <t>セツゾク</t>
    </rPh>
    <rPh sb="598" eb="599">
      <t>ズ</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</si>
</sst>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b/>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96B-485B-B190-476AD94823F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296B-485B-B190-476AD94823F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42.44</c:v>
                </c:pt>
                <c:pt idx="1">
                  <c:v>41.18</c:v>
                </c:pt>
                <c:pt idx="2">
                  <c:v>36.97</c:v>
                </c:pt>
                <c:pt idx="3">
                  <c:v>39.5</c:v>
                </c:pt>
                <c:pt idx="4">
                  <c:v>39.92</c:v>
                </c:pt>
              </c:numCache>
            </c:numRef>
          </c:val>
          <c:extLst>
            <c:ext xmlns:c16="http://schemas.microsoft.com/office/drawing/2014/chart" uri="{C3380CC4-5D6E-409C-BE32-E72D297353CC}">
              <c16:uniqueId val="{00000000-FDC4-4C99-A2A6-C07A520C97D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FDC4-4C99-A2A6-C07A520C97D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87.56</c:v>
                </c:pt>
                <c:pt idx="1">
                  <c:v>86.6</c:v>
                </c:pt>
                <c:pt idx="2">
                  <c:v>88.83</c:v>
                </c:pt>
                <c:pt idx="3">
                  <c:v>89.53</c:v>
                </c:pt>
                <c:pt idx="4">
                  <c:v>88.92</c:v>
                </c:pt>
              </c:numCache>
            </c:numRef>
          </c:val>
          <c:extLst>
            <c:ext xmlns:c16="http://schemas.microsoft.com/office/drawing/2014/chart" uri="{C3380CC4-5D6E-409C-BE32-E72D297353CC}">
              <c16:uniqueId val="{00000000-C318-4900-9C91-BD0A840DD90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C318-4900-9C91-BD0A840DD90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102.56</c:v>
                </c:pt>
                <c:pt idx="1">
                  <c:v>101.35</c:v>
                </c:pt>
                <c:pt idx="2">
                  <c:v>100.11</c:v>
                </c:pt>
                <c:pt idx="3">
                  <c:v>100.12</c:v>
                </c:pt>
                <c:pt idx="4">
                  <c:v>93.9</c:v>
                </c:pt>
              </c:numCache>
            </c:numRef>
          </c:val>
          <c:extLst>
            <c:ext xmlns:c16="http://schemas.microsoft.com/office/drawing/2014/chart" uri="{C3380CC4-5D6E-409C-BE32-E72D297353CC}">
              <c16:uniqueId val="{00000000-238E-4855-A31A-A29A30EDA6F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8E-4855-A31A-A29A30EDA6F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E48-4748-89F9-54BED024D1C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E48-4748-89F9-54BED024D1C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717-4CD9-BD67-A3B08794B9F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17-4CD9-BD67-A3B08794B9F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F67-4476-A371-FA22B4D178B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F67-4476-A371-FA22B4D178B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F57-4759-A16F-D89BEE9F05C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57-4759-A16F-D89BEE9F05C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B97-4661-B99C-886D00057D0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BB97-4661-B99C-886D00057D0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62.83</c:v>
                </c:pt>
                <c:pt idx="1">
                  <c:v>58.32</c:v>
                </c:pt>
                <c:pt idx="2">
                  <c:v>47.33</c:v>
                </c:pt>
                <c:pt idx="3">
                  <c:v>57.57</c:v>
                </c:pt>
                <c:pt idx="4">
                  <c:v>59.82</c:v>
                </c:pt>
              </c:numCache>
            </c:numRef>
          </c:val>
          <c:extLst>
            <c:ext xmlns:c16="http://schemas.microsoft.com/office/drawing/2014/chart" uri="{C3380CC4-5D6E-409C-BE32-E72D297353CC}">
              <c16:uniqueId val="{00000000-BE2D-493B-AA7A-BC47FFD46F0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BE2D-493B-AA7A-BC47FFD46F0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373.21</c:v>
                </c:pt>
                <c:pt idx="1">
                  <c:v>388.1</c:v>
                </c:pt>
                <c:pt idx="2">
                  <c:v>538.65</c:v>
                </c:pt>
                <c:pt idx="3">
                  <c:v>413.97</c:v>
                </c:pt>
                <c:pt idx="4">
                  <c:v>393.27</c:v>
                </c:pt>
              </c:numCache>
            </c:numRef>
          </c:val>
          <c:extLst>
            <c:ext xmlns:c16="http://schemas.microsoft.com/office/drawing/2014/chart" uri="{C3380CC4-5D6E-409C-BE32-E72D297353CC}">
              <c16:uniqueId val="{00000000-714C-43C3-A3C7-7A045361785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714C-43C3-A3C7-7A045361785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N14"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砥部町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20714</v>
      </c>
      <c r="AM8" s="51"/>
      <c r="AN8" s="51"/>
      <c r="AO8" s="51"/>
      <c r="AP8" s="51"/>
      <c r="AQ8" s="51"/>
      <c r="AR8" s="51"/>
      <c r="AS8" s="51"/>
      <c r="AT8" s="46">
        <f>データ!T6</f>
        <v>101.59</v>
      </c>
      <c r="AU8" s="46"/>
      <c r="AV8" s="46"/>
      <c r="AW8" s="46"/>
      <c r="AX8" s="46"/>
      <c r="AY8" s="46"/>
      <c r="AZ8" s="46"/>
      <c r="BA8" s="46"/>
      <c r="BB8" s="46">
        <f>データ!U6</f>
        <v>203.9</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1.58</v>
      </c>
      <c r="Q10" s="46"/>
      <c r="R10" s="46"/>
      <c r="S10" s="46"/>
      <c r="T10" s="46"/>
      <c r="U10" s="46"/>
      <c r="V10" s="46"/>
      <c r="W10" s="46">
        <f>データ!Q6</f>
        <v>100</v>
      </c>
      <c r="X10" s="46"/>
      <c r="Y10" s="46"/>
      <c r="Z10" s="46"/>
      <c r="AA10" s="46"/>
      <c r="AB10" s="46"/>
      <c r="AC10" s="46"/>
      <c r="AD10" s="51">
        <f>データ!R6</f>
        <v>3790</v>
      </c>
      <c r="AE10" s="51"/>
      <c r="AF10" s="51"/>
      <c r="AG10" s="51"/>
      <c r="AH10" s="51"/>
      <c r="AI10" s="51"/>
      <c r="AJ10" s="51"/>
      <c r="AK10" s="2"/>
      <c r="AL10" s="51">
        <f>データ!V6</f>
        <v>325</v>
      </c>
      <c r="AM10" s="51"/>
      <c r="AN10" s="51"/>
      <c r="AO10" s="51"/>
      <c r="AP10" s="51"/>
      <c r="AQ10" s="51"/>
      <c r="AR10" s="51"/>
      <c r="AS10" s="51"/>
      <c r="AT10" s="46">
        <f>データ!W6</f>
        <v>0.32</v>
      </c>
      <c r="AU10" s="46"/>
      <c r="AV10" s="46"/>
      <c r="AW10" s="46"/>
      <c r="AX10" s="46"/>
      <c r="AY10" s="46"/>
      <c r="AZ10" s="46"/>
      <c r="BA10" s="46"/>
      <c r="BB10" s="46">
        <f>データ!X6</f>
        <v>1015.63</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118</v>
      </c>
      <c r="BM16" s="77"/>
      <c r="BN16" s="77"/>
      <c r="BO16" s="77"/>
      <c r="BP16" s="77"/>
      <c r="BQ16" s="77"/>
      <c r="BR16" s="77"/>
      <c r="BS16" s="77"/>
      <c r="BT16" s="77"/>
      <c r="BU16" s="77"/>
      <c r="BV16" s="77"/>
      <c r="BW16" s="77"/>
      <c r="BX16" s="77"/>
      <c r="BY16" s="77"/>
      <c r="BZ16" s="7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6"/>
      <c r="BM17" s="77"/>
      <c r="BN17" s="77"/>
      <c r="BO17" s="77"/>
      <c r="BP17" s="77"/>
      <c r="BQ17" s="77"/>
      <c r="BR17" s="77"/>
      <c r="BS17" s="77"/>
      <c r="BT17" s="77"/>
      <c r="BU17" s="77"/>
      <c r="BV17" s="77"/>
      <c r="BW17" s="77"/>
      <c r="BX17" s="77"/>
      <c r="BY17" s="77"/>
      <c r="BZ17" s="7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6"/>
      <c r="BM18" s="77"/>
      <c r="BN18" s="77"/>
      <c r="BO18" s="77"/>
      <c r="BP18" s="77"/>
      <c r="BQ18" s="77"/>
      <c r="BR18" s="77"/>
      <c r="BS18" s="77"/>
      <c r="BT18" s="77"/>
      <c r="BU18" s="77"/>
      <c r="BV18" s="77"/>
      <c r="BW18" s="77"/>
      <c r="BX18" s="77"/>
      <c r="BY18" s="77"/>
      <c r="BZ18" s="7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6"/>
      <c r="BM19" s="77"/>
      <c r="BN19" s="77"/>
      <c r="BO19" s="77"/>
      <c r="BP19" s="77"/>
      <c r="BQ19" s="77"/>
      <c r="BR19" s="77"/>
      <c r="BS19" s="77"/>
      <c r="BT19" s="77"/>
      <c r="BU19" s="77"/>
      <c r="BV19" s="77"/>
      <c r="BW19" s="77"/>
      <c r="BX19" s="77"/>
      <c r="BY19" s="77"/>
      <c r="BZ19" s="7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6"/>
      <c r="BM20" s="77"/>
      <c r="BN20" s="77"/>
      <c r="BO20" s="77"/>
      <c r="BP20" s="77"/>
      <c r="BQ20" s="77"/>
      <c r="BR20" s="77"/>
      <c r="BS20" s="77"/>
      <c r="BT20" s="77"/>
      <c r="BU20" s="77"/>
      <c r="BV20" s="77"/>
      <c r="BW20" s="77"/>
      <c r="BX20" s="77"/>
      <c r="BY20" s="77"/>
      <c r="BZ20" s="7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6"/>
      <c r="BM21" s="77"/>
      <c r="BN21" s="77"/>
      <c r="BO21" s="77"/>
      <c r="BP21" s="77"/>
      <c r="BQ21" s="77"/>
      <c r="BR21" s="77"/>
      <c r="BS21" s="77"/>
      <c r="BT21" s="77"/>
      <c r="BU21" s="77"/>
      <c r="BV21" s="77"/>
      <c r="BW21" s="77"/>
      <c r="BX21" s="77"/>
      <c r="BY21" s="77"/>
      <c r="BZ21" s="7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6"/>
      <c r="BM22" s="77"/>
      <c r="BN22" s="77"/>
      <c r="BO22" s="77"/>
      <c r="BP22" s="77"/>
      <c r="BQ22" s="77"/>
      <c r="BR22" s="77"/>
      <c r="BS22" s="77"/>
      <c r="BT22" s="77"/>
      <c r="BU22" s="77"/>
      <c r="BV22" s="77"/>
      <c r="BW22" s="77"/>
      <c r="BX22" s="77"/>
      <c r="BY22" s="77"/>
      <c r="BZ22" s="7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6"/>
      <c r="BM23" s="77"/>
      <c r="BN23" s="77"/>
      <c r="BO23" s="77"/>
      <c r="BP23" s="77"/>
      <c r="BQ23" s="77"/>
      <c r="BR23" s="77"/>
      <c r="BS23" s="77"/>
      <c r="BT23" s="77"/>
      <c r="BU23" s="77"/>
      <c r="BV23" s="77"/>
      <c r="BW23" s="77"/>
      <c r="BX23" s="77"/>
      <c r="BY23" s="77"/>
      <c r="BZ23" s="7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6"/>
      <c r="BM24" s="77"/>
      <c r="BN24" s="77"/>
      <c r="BO24" s="77"/>
      <c r="BP24" s="77"/>
      <c r="BQ24" s="77"/>
      <c r="BR24" s="77"/>
      <c r="BS24" s="77"/>
      <c r="BT24" s="77"/>
      <c r="BU24" s="77"/>
      <c r="BV24" s="77"/>
      <c r="BW24" s="77"/>
      <c r="BX24" s="77"/>
      <c r="BY24" s="77"/>
      <c r="BZ24" s="7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6"/>
      <c r="BM25" s="77"/>
      <c r="BN25" s="77"/>
      <c r="BO25" s="77"/>
      <c r="BP25" s="77"/>
      <c r="BQ25" s="77"/>
      <c r="BR25" s="77"/>
      <c r="BS25" s="77"/>
      <c r="BT25" s="77"/>
      <c r="BU25" s="77"/>
      <c r="BV25" s="77"/>
      <c r="BW25" s="77"/>
      <c r="BX25" s="77"/>
      <c r="BY25" s="77"/>
      <c r="BZ25" s="7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6"/>
      <c r="BM26" s="77"/>
      <c r="BN26" s="77"/>
      <c r="BO26" s="77"/>
      <c r="BP26" s="77"/>
      <c r="BQ26" s="77"/>
      <c r="BR26" s="77"/>
      <c r="BS26" s="77"/>
      <c r="BT26" s="77"/>
      <c r="BU26" s="77"/>
      <c r="BV26" s="77"/>
      <c r="BW26" s="77"/>
      <c r="BX26" s="77"/>
      <c r="BY26" s="77"/>
      <c r="BZ26" s="7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6"/>
      <c r="BM27" s="77"/>
      <c r="BN27" s="77"/>
      <c r="BO27" s="77"/>
      <c r="BP27" s="77"/>
      <c r="BQ27" s="77"/>
      <c r="BR27" s="77"/>
      <c r="BS27" s="77"/>
      <c r="BT27" s="77"/>
      <c r="BU27" s="77"/>
      <c r="BV27" s="77"/>
      <c r="BW27" s="77"/>
      <c r="BX27" s="77"/>
      <c r="BY27" s="77"/>
      <c r="BZ27" s="7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6"/>
      <c r="BM28" s="77"/>
      <c r="BN28" s="77"/>
      <c r="BO28" s="77"/>
      <c r="BP28" s="77"/>
      <c r="BQ28" s="77"/>
      <c r="BR28" s="77"/>
      <c r="BS28" s="77"/>
      <c r="BT28" s="77"/>
      <c r="BU28" s="77"/>
      <c r="BV28" s="77"/>
      <c r="BW28" s="77"/>
      <c r="BX28" s="77"/>
      <c r="BY28" s="77"/>
      <c r="BZ28" s="7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6"/>
      <c r="BM29" s="77"/>
      <c r="BN29" s="77"/>
      <c r="BO29" s="77"/>
      <c r="BP29" s="77"/>
      <c r="BQ29" s="77"/>
      <c r="BR29" s="77"/>
      <c r="BS29" s="77"/>
      <c r="BT29" s="77"/>
      <c r="BU29" s="77"/>
      <c r="BV29" s="77"/>
      <c r="BW29" s="77"/>
      <c r="BX29" s="77"/>
      <c r="BY29" s="77"/>
      <c r="BZ29" s="7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6"/>
      <c r="BM30" s="77"/>
      <c r="BN30" s="77"/>
      <c r="BO30" s="77"/>
      <c r="BP30" s="77"/>
      <c r="BQ30" s="77"/>
      <c r="BR30" s="77"/>
      <c r="BS30" s="77"/>
      <c r="BT30" s="77"/>
      <c r="BU30" s="77"/>
      <c r="BV30" s="77"/>
      <c r="BW30" s="77"/>
      <c r="BX30" s="77"/>
      <c r="BY30" s="77"/>
      <c r="BZ30" s="7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6"/>
      <c r="BM31" s="77"/>
      <c r="BN31" s="77"/>
      <c r="BO31" s="77"/>
      <c r="BP31" s="77"/>
      <c r="BQ31" s="77"/>
      <c r="BR31" s="77"/>
      <c r="BS31" s="77"/>
      <c r="BT31" s="77"/>
      <c r="BU31" s="77"/>
      <c r="BV31" s="77"/>
      <c r="BW31" s="77"/>
      <c r="BX31" s="77"/>
      <c r="BY31" s="77"/>
      <c r="BZ31" s="7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6"/>
      <c r="BM32" s="77"/>
      <c r="BN32" s="77"/>
      <c r="BO32" s="77"/>
      <c r="BP32" s="77"/>
      <c r="BQ32" s="77"/>
      <c r="BR32" s="77"/>
      <c r="BS32" s="77"/>
      <c r="BT32" s="77"/>
      <c r="BU32" s="77"/>
      <c r="BV32" s="77"/>
      <c r="BW32" s="77"/>
      <c r="BX32" s="77"/>
      <c r="BY32" s="77"/>
      <c r="BZ32" s="7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6"/>
      <c r="BM33" s="77"/>
      <c r="BN33" s="77"/>
      <c r="BO33" s="77"/>
      <c r="BP33" s="77"/>
      <c r="BQ33" s="77"/>
      <c r="BR33" s="77"/>
      <c r="BS33" s="77"/>
      <c r="BT33" s="77"/>
      <c r="BU33" s="77"/>
      <c r="BV33" s="77"/>
      <c r="BW33" s="77"/>
      <c r="BX33" s="77"/>
      <c r="BY33" s="77"/>
      <c r="BZ33" s="78"/>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6"/>
      <c r="BM34" s="77"/>
      <c r="BN34" s="77"/>
      <c r="BO34" s="77"/>
      <c r="BP34" s="77"/>
      <c r="BQ34" s="77"/>
      <c r="BR34" s="77"/>
      <c r="BS34" s="77"/>
      <c r="BT34" s="77"/>
      <c r="BU34" s="77"/>
      <c r="BV34" s="77"/>
      <c r="BW34" s="77"/>
      <c r="BX34" s="77"/>
      <c r="BY34" s="77"/>
      <c r="BZ34" s="78"/>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6"/>
      <c r="BM35" s="77"/>
      <c r="BN35" s="77"/>
      <c r="BO35" s="77"/>
      <c r="BP35" s="77"/>
      <c r="BQ35" s="77"/>
      <c r="BR35" s="77"/>
      <c r="BS35" s="77"/>
      <c r="BT35" s="77"/>
      <c r="BU35" s="77"/>
      <c r="BV35" s="77"/>
      <c r="BW35" s="77"/>
      <c r="BX35" s="77"/>
      <c r="BY35" s="77"/>
      <c r="BZ35" s="7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6"/>
      <c r="BM36" s="77"/>
      <c r="BN36" s="77"/>
      <c r="BO36" s="77"/>
      <c r="BP36" s="77"/>
      <c r="BQ36" s="77"/>
      <c r="BR36" s="77"/>
      <c r="BS36" s="77"/>
      <c r="BT36" s="77"/>
      <c r="BU36" s="77"/>
      <c r="BV36" s="77"/>
      <c r="BW36" s="77"/>
      <c r="BX36" s="77"/>
      <c r="BY36" s="77"/>
      <c r="BZ36" s="7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6"/>
      <c r="BM37" s="77"/>
      <c r="BN37" s="77"/>
      <c r="BO37" s="77"/>
      <c r="BP37" s="77"/>
      <c r="BQ37" s="77"/>
      <c r="BR37" s="77"/>
      <c r="BS37" s="77"/>
      <c r="BT37" s="77"/>
      <c r="BU37" s="77"/>
      <c r="BV37" s="77"/>
      <c r="BW37" s="77"/>
      <c r="BX37" s="77"/>
      <c r="BY37" s="77"/>
      <c r="BZ37" s="7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6"/>
      <c r="BM38" s="77"/>
      <c r="BN38" s="77"/>
      <c r="BO38" s="77"/>
      <c r="BP38" s="77"/>
      <c r="BQ38" s="77"/>
      <c r="BR38" s="77"/>
      <c r="BS38" s="77"/>
      <c r="BT38" s="77"/>
      <c r="BU38" s="77"/>
      <c r="BV38" s="77"/>
      <c r="BW38" s="77"/>
      <c r="BX38" s="77"/>
      <c r="BY38" s="77"/>
      <c r="BZ38" s="7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6"/>
      <c r="BM39" s="77"/>
      <c r="BN39" s="77"/>
      <c r="BO39" s="77"/>
      <c r="BP39" s="77"/>
      <c r="BQ39" s="77"/>
      <c r="BR39" s="77"/>
      <c r="BS39" s="77"/>
      <c r="BT39" s="77"/>
      <c r="BU39" s="77"/>
      <c r="BV39" s="77"/>
      <c r="BW39" s="77"/>
      <c r="BX39" s="77"/>
      <c r="BY39" s="77"/>
      <c r="BZ39" s="7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6"/>
      <c r="BM40" s="77"/>
      <c r="BN40" s="77"/>
      <c r="BO40" s="77"/>
      <c r="BP40" s="77"/>
      <c r="BQ40" s="77"/>
      <c r="BR40" s="77"/>
      <c r="BS40" s="77"/>
      <c r="BT40" s="77"/>
      <c r="BU40" s="77"/>
      <c r="BV40" s="77"/>
      <c r="BW40" s="77"/>
      <c r="BX40" s="77"/>
      <c r="BY40" s="77"/>
      <c r="BZ40" s="7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6"/>
      <c r="BM41" s="77"/>
      <c r="BN41" s="77"/>
      <c r="BO41" s="77"/>
      <c r="BP41" s="77"/>
      <c r="BQ41" s="77"/>
      <c r="BR41" s="77"/>
      <c r="BS41" s="77"/>
      <c r="BT41" s="77"/>
      <c r="BU41" s="77"/>
      <c r="BV41" s="77"/>
      <c r="BW41" s="77"/>
      <c r="BX41" s="77"/>
      <c r="BY41" s="77"/>
      <c r="BZ41" s="7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6"/>
      <c r="BM42" s="77"/>
      <c r="BN42" s="77"/>
      <c r="BO42" s="77"/>
      <c r="BP42" s="77"/>
      <c r="BQ42" s="77"/>
      <c r="BR42" s="77"/>
      <c r="BS42" s="77"/>
      <c r="BT42" s="77"/>
      <c r="BU42" s="77"/>
      <c r="BV42" s="77"/>
      <c r="BW42" s="77"/>
      <c r="BX42" s="77"/>
      <c r="BY42" s="77"/>
      <c r="BZ42" s="7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6"/>
      <c r="BM43" s="77"/>
      <c r="BN43" s="77"/>
      <c r="BO43" s="77"/>
      <c r="BP43" s="77"/>
      <c r="BQ43" s="77"/>
      <c r="BR43" s="77"/>
      <c r="BS43" s="77"/>
      <c r="BT43" s="77"/>
      <c r="BU43" s="77"/>
      <c r="BV43" s="77"/>
      <c r="BW43" s="77"/>
      <c r="BX43" s="77"/>
      <c r="BY43" s="77"/>
      <c r="BZ43" s="7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44</v>
      </c>
      <c r="N86" s="26" t="s">
        <v>44</v>
      </c>
      <c r="O86" s="26" t="str">
        <f>データ!EO6</f>
        <v>【0.16】</v>
      </c>
    </row>
  </sheetData>
  <sheetProtection algorithmName="SHA-512" hashValue="U9X9sBy2kjH5cNiY8zJpu0Jgo5MfBuC+J7Brzm4xRRKn5HLfFVXbmzNnSGRMu2g5h2OVI4H2DmCv5jpnwZa9BQ==" saltValue="ssXTv+jJjRU+hlugMLXQP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3" t="s">
        <v>54</v>
      </c>
      <c r="I3" s="84"/>
      <c r="J3" s="84"/>
      <c r="K3" s="84"/>
      <c r="L3" s="84"/>
      <c r="M3" s="84"/>
      <c r="N3" s="84"/>
      <c r="O3" s="84"/>
      <c r="P3" s="84"/>
      <c r="Q3" s="84"/>
      <c r="R3" s="84"/>
      <c r="S3" s="84"/>
      <c r="T3" s="84"/>
      <c r="U3" s="84"/>
      <c r="V3" s="84"/>
      <c r="W3" s="84"/>
      <c r="X3" s="85"/>
      <c r="Y3" s="89"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57</v>
      </c>
      <c r="B4" s="30"/>
      <c r="C4" s="30"/>
      <c r="D4" s="30"/>
      <c r="E4" s="30"/>
      <c r="F4" s="30"/>
      <c r="G4" s="30"/>
      <c r="H4" s="86"/>
      <c r="I4" s="87"/>
      <c r="J4" s="87"/>
      <c r="K4" s="87"/>
      <c r="L4" s="87"/>
      <c r="M4" s="87"/>
      <c r="N4" s="87"/>
      <c r="O4" s="87"/>
      <c r="P4" s="87"/>
      <c r="Q4" s="87"/>
      <c r="R4" s="87"/>
      <c r="S4" s="87"/>
      <c r="T4" s="87"/>
      <c r="U4" s="87"/>
      <c r="V4" s="87"/>
      <c r="W4" s="87"/>
      <c r="X4" s="88"/>
      <c r="Y4" s="82" t="s">
        <v>58</v>
      </c>
      <c r="Z4" s="82"/>
      <c r="AA4" s="82"/>
      <c r="AB4" s="82"/>
      <c r="AC4" s="82"/>
      <c r="AD4" s="82"/>
      <c r="AE4" s="82"/>
      <c r="AF4" s="82"/>
      <c r="AG4" s="82"/>
      <c r="AH4" s="82"/>
      <c r="AI4" s="82"/>
      <c r="AJ4" s="82" t="s">
        <v>59</v>
      </c>
      <c r="AK4" s="82"/>
      <c r="AL4" s="82"/>
      <c r="AM4" s="82"/>
      <c r="AN4" s="82"/>
      <c r="AO4" s="82"/>
      <c r="AP4" s="82"/>
      <c r="AQ4" s="82"/>
      <c r="AR4" s="82"/>
      <c r="AS4" s="82"/>
      <c r="AT4" s="82"/>
      <c r="AU4" s="82" t="s">
        <v>60</v>
      </c>
      <c r="AV4" s="82"/>
      <c r="AW4" s="82"/>
      <c r="AX4" s="82"/>
      <c r="AY4" s="82"/>
      <c r="AZ4" s="82"/>
      <c r="BA4" s="82"/>
      <c r="BB4" s="82"/>
      <c r="BC4" s="82"/>
      <c r="BD4" s="82"/>
      <c r="BE4" s="82"/>
      <c r="BF4" s="82" t="s">
        <v>61</v>
      </c>
      <c r="BG4" s="82"/>
      <c r="BH4" s="82"/>
      <c r="BI4" s="82"/>
      <c r="BJ4" s="82"/>
      <c r="BK4" s="82"/>
      <c r="BL4" s="82"/>
      <c r="BM4" s="82"/>
      <c r="BN4" s="82"/>
      <c r="BO4" s="82"/>
      <c r="BP4" s="82"/>
      <c r="BQ4" s="82" t="s">
        <v>62</v>
      </c>
      <c r="BR4" s="82"/>
      <c r="BS4" s="82"/>
      <c r="BT4" s="82"/>
      <c r="BU4" s="82"/>
      <c r="BV4" s="82"/>
      <c r="BW4" s="82"/>
      <c r="BX4" s="82"/>
      <c r="BY4" s="82"/>
      <c r="BZ4" s="82"/>
      <c r="CA4" s="82"/>
      <c r="CB4" s="82" t="s">
        <v>63</v>
      </c>
      <c r="CC4" s="82"/>
      <c r="CD4" s="82"/>
      <c r="CE4" s="82"/>
      <c r="CF4" s="82"/>
      <c r="CG4" s="82"/>
      <c r="CH4" s="82"/>
      <c r="CI4" s="82"/>
      <c r="CJ4" s="82"/>
      <c r="CK4" s="82"/>
      <c r="CL4" s="82"/>
      <c r="CM4" s="82" t="s">
        <v>64</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384020</v>
      </c>
      <c r="D6" s="33">
        <f t="shared" si="3"/>
        <v>47</v>
      </c>
      <c r="E6" s="33">
        <f t="shared" si="3"/>
        <v>17</v>
      </c>
      <c r="F6" s="33">
        <f t="shared" si="3"/>
        <v>5</v>
      </c>
      <c r="G6" s="33">
        <f t="shared" si="3"/>
        <v>0</v>
      </c>
      <c r="H6" s="33" t="str">
        <f t="shared" si="3"/>
        <v>愛媛県　砥部町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1.58</v>
      </c>
      <c r="Q6" s="34">
        <f t="shared" si="3"/>
        <v>100</v>
      </c>
      <c r="R6" s="34">
        <f t="shared" si="3"/>
        <v>3790</v>
      </c>
      <c r="S6" s="34">
        <f t="shared" si="3"/>
        <v>20714</v>
      </c>
      <c r="T6" s="34">
        <f t="shared" si="3"/>
        <v>101.59</v>
      </c>
      <c r="U6" s="34">
        <f t="shared" si="3"/>
        <v>203.9</v>
      </c>
      <c r="V6" s="34">
        <f t="shared" si="3"/>
        <v>325</v>
      </c>
      <c r="W6" s="34">
        <f t="shared" si="3"/>
        <v>0.32</v>
      </c>
      <c r="X6" s="34">
        <f t="shared" si="3"/>
        <v>1015.63</v>
      </c>
      <c r="Y6" s="35">
        <f>IF(Y7="",NA(),Y7)</f>
        <v>102.56</v>
      </c>
      <c r="Z6" s="35">
        <f t="shared" ref="Z6:AH6" si="4">IF(Z7="",NA(),Z7)</f>
        <v>101.35</v>
      </c>
      <c r="AA6" s="35">
        <f t="shared" si="4"/>
        <v>100.11</v>
      </c>
      <c r="AB6" s="35">
        <f t="shared" si="4"/>
        <v>100.12</v>
      </c>
      <c r="AC6" s="35">
        <f t="shared" si="4"/>
        <v>93.9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974.93</v>
      </c>
      <c r="BL6" s="35">
        <f t="shared" si="7"/>
        <v>855.8</v>
      </c>
      <c r="BM6" s="35">
        <f t="shared" si="7"/>
        <v>789.46</v>
      </c>
      <c r="BN6" s="35">
        <f t="shared" si="7"/>
        <v>826.83</v>
      </c>
      <c r="BO6" s="35">
        <f t="shared" si="7"/>
        <v>867.83</v>
      </c>
      <c r="BP6" s="34" t="str">
        <f>IF(BP7="","",IF(BP7="-","【-】","【"&amp;SUBSTITUTE(TEXT(BP7,"#,##0.00"),"-","△")&amp;"】"))</f>
        <v>【832.52】</v>
      </c>
      <c r="BQ6" s="35">
        <f>IF(BQ7="",NA(),BQ7)</f>
        <v>62.83</v>
      </c>
      <c r="BR6" s="35">
        <f t="shared" ref="BR6:BZ6" si="8">IF(BR7="",NA(),BR7)</f>
        <v>58.32</v>
      </c>
      <c r="BS6" s="35">
        <f t="shared" si="8"/>
        <v>47.33</v>
      </c>
      <c r="BT6" s="35">
        <f t="shared" si="8"/>
        <v>57.57</v>
      </c>
      <c r="BU6" s="35">
        <f t="shared" si="8"/>
        <v>59.82</v>
      </c>
      <c r="BV6" s="35">
        <f t="shared" si="8"/>
        <v>55.32</v>
      </c>
      <c r="BW6" s="35">
        <f t="shared" si="8"/>
        <v>59.8</v>
      </c>
      <c r="BX6" s="35">
        <f t="shared" si="8"/>
        <v>57.77</v>
      </c>
      <c r="BY6" s="35">
        <f t="shared" si="8"/>
        <v>57.31</v>
      </c>
      <c r="BZ6" s="35">
        <f t="shared" si="8"/>
        <v>57.08</v>
      </c>
      <c r="CA6" s="34" t="str">
        <f>IF(CA7="","",IF(CA7="-","【-】","【"&amp;SUBSTITUTE(TEXT(CA7,"#,##0.00"),"-","△")&amp;"】"))</f>
        <v>【60.94】</v>
      </c>
      <c r="CB6" s="35">
        <f>IF(CB7="",NA(),CB7)</f>
        <v>373.21</v>
      </c>
      <c r="CC6" s="35">
        <f t="shared" ref="CC6:CK6" si="9">IF(CC7="",NA(),CC7)</f>
        <v>388.1</v>
      </c>
      <c r="CD6" s="35">
        <f t="shared" si="9"/>
        <v>538.65</v>
      </c>
      <c r="CE6" s="35">
        <f t="shared" si="9"/>
        <v>413.97</v>
      </c>
      <c r="CF6" s="35">
        <f t="shared" si="9"/>
        <v>393.27</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42.44</v>
      </c>
      <c r="CN6" s="35">
        <f t="shared" ref="CN6:CV6" si="10">IF(CN7="",NA(),CN7)</f>
        <v>41.18</v>
      </c>
      <c r="CO6" s="35">
        <f t="shared" si="10"/>
        <v>36.97</v>
      </c>
      <c r="CP6" s="35">
        <f t="shared" si="10"/>
        <v>39.5</v>
      </c>
      <c r="CQ6" s="35">
        <f t="shared" si="10"/>
        <v>39.92</v>
      </c>
      <c r="CR6" s="35">
        <f t="shared" si="10"/>
        <v>60.65</v>
      </c>
      <c r="CS6" s="35">
        <f t="shared" si="10"/>
        <v>51.75</v>
      </c>
      <c r="CT6" s="35">
        <f t="shared" si="10"/>
        <v>50.68</v>
      </c>
      <c r="CU6" s="35">
        <f t="shared" si="10"/>
        <v>50.14</v>
      </c>
      <c r="CV6" s="35">
        <f t="shared" si="10"/>
        <v>54.83</v>
      </c>
      <c r="CW6" s="34" t="str">
        <f>IF(CW7="","",IF(CW7="-","【-】","【"&amp;SUBSTITUTE(TEXT(CW7,"#,##0.00"),"-","△")&amp;"】"))</f>
        <v>【54.84】</v>
      </c>
      <c r="CX6" s="35">
        <f>IF(CX7="",NA(),CX7)</f>
        <v>87.56</v>
      </c>
      <c r="CY6" s="35">
        <f t="shared" ref="CY6:DG6" si="11">IF(CY7="",NA(),CY7)</f>
        <v>86.6</v>
      </c>
      <c r="CZ6" s="35">
        <f t="shared" si="11"/>
        <v>88.83</v>
      </c>
      <c r="DA6" s="35">
        <f t="shared" si="11"/>
        <v>89.53</v>
      </c>
      <c r="DB6" s="35">
        <f t="shared" si="11"/>
        <v>88.92</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384020</v>
      </c>
      <c r="D7" s="37">
        <v>47</v>
      </c>
      <c r="E7" s="37">
        <v>17</v>
      </c>
      <c r="F7" s="37">
        <v>5</v>
      </c>
      <c r="G7" s="37">
        <v>0</v>
      </c>
      <c r="H7" s="37" t="s">
        <v>98</v>
      </c>
      <c r="I7" s="37" t="s">
        <v>99</v>
      </c>
      <c r="J7" s="37" t="s">
        <v>100</v>
      </c>
      <c r="K7" s="37" t="s">
        <v>101</v>
      </c>
      <c r="L7" s="37" t="s">
        <v>102</v>
      </c>
      <c r="M7" s="37" t="s">
        <v>103</v>
      </c>
      <c r="N7" s="38" t="s">
        <v>104</v>
      </c>
      <c r="O7" s="38" t="s">
        <v>105</v>
      </c>
      <c r="P7" s="38">
        <v>1.58</v>
      </c>
      <c r="Q7" s="38">
        <v>100</v>
      </c>
      <c r="R7" s="38">
        <v>3790</v>
      </c>
      <c r="S7" s="38">
        <v>20714</v>
      </c>
      <c r="T7" s="38">
        <v>101.59</v>
      </c>
      <c r="U7" s="38">
        <v>203.9</v>
      </c>
      <c r="V7" s="38">
        <v>325</v>
      </c>
      <c r="W7" s="38">
        <v>0.32</v>
      </c>
      <c r="X7" s="38">
        <v>1015.63</v>
      </c>
      <c r="Y7" s="38">
        <v>102.56</v>
      </c>
      <c r="Z7" s="38">
        <v>101.35</v>
      </c>
      <c r="AA7" s="38">
        <v>100.11</v>
      </c>
      <c r="AB7" s="38">
        <v>100.12</v>
      </c>
      <c r="AC7" s="38">
        <v>93.9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974.93</v>
      </c>
      <c r="BL7" s="38">
        <v>855.8</v>
      </c>
      <c r="BM7" s="38">
        <v>789.46</v>
      </c>
      <c r="BN7" s="38">
        <v>826.83</v>
      </c>
      <c r="BO7" s="38">
        <v>867.83</v>
      </c>
      <c r="BP7" s="38">
        <v>832.52</v>
      </c>
      <c r="BQ7" s="38">
        <v>62.83</v>
      </c>
      <c r="BR7" s="38">
        <v>58.32</v>
      </c>
      <c r="BS7" s="38">
        <v>47.33</v>
      </c>
      <c r="BT7" s="38">
        <v>57.57</v>
      </c>
      <c r="BU7" s="38">
        <v>59.82</v>
      </c>
      <c r="BV7" s="38">
        <v>55.32</v>
      </c>
      <c r="BW7" s="38">
        <v>59.8</v>
      </c>
      <c r="BX7" s="38">
        <v>57.77</v>
      </c>
      <c r="BY7" s="38">
        <v>57.31</v>
      </c>
      <c r="BZ7" s="38">
        <v>57.08</v>
      </c>
      <c r="CA7" s="38">
        <v>60.94</v>
      </c>
      <c r="CB7" s="38">
        <v>373.21</v>
      </c>
      <c r="CC7" s="38">
        <v>388.1</v>
      </c>
      <c r="CD7" s="38">
        <v>538.65</v>
      </c>
      <c r="CE7" s="38">
        <v>413.97</v>
      </c>
      <c r="CF7" s="38">
        <v>393.27</v>
      </c>
      <c r="CG7" s="38">
        <v>283.17</v>
      </c>
      <c r="CH7" s="38">
        <v>263.76</v>
      </c>
      <c r="CI7" s="38">
        <v>274.35000000000002</v>
      </c>
      <c r="CJ7" s="38">
        <v>273.52</v>
      </c>
      <c r="CK7" s="38">
        <v>274.99</v>
      </c>
      <c r="CL7" s="38">
        <v>253.04</v>
      </c>
      <c r="CM7" s="38">
        <v>42.44</v>
      </c>
      <c r="CN7" s="38">
        <v>41.18</v>
      </c>
      <c r="CO7" s="38">
        <v>36.97</v>
      </c>
      <c r="CP7" s="38">
        <v>39.5</v>
      </c>
      <c r="CQ7" s="38">
        <v>39.92</v>
      </c>
      <c r="CR7" s="38">
        <v>60.65</v>
      </c>
      <c r="CS7" s="38">
        <v>51.75</v>
      </c>
      <c r="CT7" s="38">
        <v>50.68</v>
      </c>
      <c r="CU7" s="38">
        <v>50.14</v>
      </c>
      <c r="CV7" s="38">
        <v>54.83</v>
      </c>
      <c r="CW7" s="38">
        <v>54.84</v>
      </c>
      <c r="CX7" s="38">
        <v>87.56</v>
      </c>
      <c r="CY7" s="38">
        <v>86.6</v>
      </c>
      <c r="CZ7" s="38">
        <v>88.83</v>
      </c>
      <c r="DA7" s="38">
        <v>89.53</v>
      </c>
      <c r="DB7" s="38">
        <v>88.92</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L19004</cp:lastModifiedBy>
  <cp:lastPrinted>2022-01-17T02:21:52Z</cp:lastPrinted>
  <dcterms:created xsi:type="dcterms:W3CDTF">2021-12-03T08:02:02Z</dcterms:created>
  <dcterms:modified xsi:type="dcterms:W3CDTF">2022-01-17T09:46:15Z</dcterms:modified>
  <cp:category/>
</cp:coreProperties>
</file>