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水道係\06 地方公営企業\★決算統計・検収調書・水道統計・経営分析表関係\R3\公営企業に係る経営分析表（令和２年度決算）の分析等について（照会）\16内子町\"/>
    </mc:Choice>
  </mc:AlternateContent>
  <workbookProtection workbookAlgorithmName="SHA-512" workbookHashValue="f6wbe5srFkVgWk/e54gUYCOIRKI+uoLXhbUbED2tPr89ndayRv3J9znX9Vze900Ygjgsr1SISdRR/b53JXuvxA==" workbookSaltValue="FQB4shAlw79TSlbm/f2Aw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<sst xmlns="http://schemas.openxmlformats.org/spreadsheetml/2006/main" count="228" uniqueCount="114">
  <si>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</si>
  <si>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</si>
  <si>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</si>
  <si>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</si>
  <si>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</si>
  <si>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</si>
  <si>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</si>
  <si>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</si>
  <si>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</si>
  <si>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</si>
  <si>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</si>
  <si>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</si>
  <si>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</si>
  <si>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</si>
  <si>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</si>
  <si>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</si>
  <si>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</si>
  <si>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</si>
  <si>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</si>
  <si>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</si>
  <si>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</si>
  <si>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</si>
  <si>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</si>
  <si>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</si>
  <si>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</si>
  <si>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</si>
  <si>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</si>
  <si>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</si>
  <si>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</si>
  <si>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</si>
  <si>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</si>
  <si>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</si>
  <si>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</si>
  <si>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</si>
  <si>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</si>
  <si>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</si>
  <si>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</si>
  <si>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</si>
  <si>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</si>
  <si>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</si>
  <si>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</si>
  <si>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</si>
  <si>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</si>
  <si>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</si>
  <si>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</si>
  <si>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</si>
  <si>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</si>
  <si>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</si>
  <si>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</si>
  <si>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</si>
  <si>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</si>
  <si>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</si>
  <si>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</si>
  <si>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</si>
  <si>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</si>
  <si>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</si>
  <si>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</si>
  <si>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</si>
  <si>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</si>
  <si>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</si>
  <si>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</si>
  <si>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</si>
  <si>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</si>
  <si>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</si>
  <si>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</si>
  <si>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</si>
  <si>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</si>
  <si>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</si>
  <si>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</si>
  <si>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</si>
  <si>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</si>
  <si>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</si>
  <si>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</si>
  <si>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</si>
  <si>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</si>
  <si>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</si>
  <si>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</si>
  <si>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</si>
  <si>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</si>
  <si>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</si>
  <si>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</si>
  <si>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</si>
  <si>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</si>
  <si>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</si>
  <si>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</si>
  <si>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</si>
  <si>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</si>
  <si>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</si>
  <si>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</si>
  <si>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</si>
  <si>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</si>
  <si>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</si>
  <si>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</si>
  <si>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内子町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</si>
  <si>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</si>
  <si>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</si>
  <si>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</si>
  <si>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</si>
  <si>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</si>
  <si>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</si>
  <si>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</si>
  <si>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</si>
  <si>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</si>
  <si>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</si>
  <si>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</si>
  <si>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</si>
  <si>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</si>
  <si>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</si>
  <si>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</si>
  <si>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</si>
  <si>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</si>
  <si>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経営指数等の分析から、内子町は安定した経営状況であると言える。しかし、近年の人口減少や節水型機器の普及、節水意識の高まりから、水道使用量は徐々に減少している。
　水道事業を取り巻く環境は、一層の厳しさを増していくことが確実な状況にあるが、安心・安全な水を供給するためには、施設や管路の耐震化、老朽化による更新を実施していかなくてはならない。また、現在企業債の借入が増加しているため、経営的に厳しい状況になると見込まれる。
　今後は、経営健全化を図るため、実情に応じた運営基盤の強化や水道料金の見直しを検討しなければならない。</t>
    <phoneticPr fontId="4"/>
  </si>
  <si>
    <t>　①有形固定資産減価償却率及び②管路経年化率は、高いほど施設の老朽化が進んでいることを示す。類似団体の平均値よりも下回っており、現在のところ問題ない状況である。
　③管路更新率については、未普及地域への水道整備事業による管路延長や送・配水管の耐震化を行ったが、類似団体の平均値よりも若干低い。
　旧簡易水道の施設、送・配水管等においては、老朽化が深刻なものも少なくない。引き続きリスクの高い管路から順次更新し、基幹病院や災害時の重要給水拠点に至る配水管の耐震化を優先的に進めていく。</t>
    <rPh sb="135" eb="138">
      <t>ヘイキンチ</t>
    </rPh>
    <rPh sb="141" eb="143">
      <t>ジャッカン</t>
    </rPh>
    <rPh sb="143" eb="144">
      <t>ヒク</t>
    </rPh>
    <phoneticPr fontId="4"/>
  </si>
  <si>
    <t>　①経常収支比率は、前年度を下回ったが類似団体より比率は高く健全経営を行っている。収益の減額は、加入金の減少、一般会計補助金の減少が主な要因であり、総費用は減額したものの修繕費は増加している。
　②累積欠損金比率は、累積欠損金は発生しておらず健全な経営が行われている。
　③流動比率は、流動資産は増加したものの未払金の増加により流動負債が大きく増加。その結果、前年度に比べ流動比率が減少した。類似団体の平均値を下回っている。
　④水道未普及地域への拡張事業に対する企業債の借入を行っているため、他団体と比べ比率が高くなっている。
　⑤料金回収率は、前年度より微増したが、類似団体の平均値を下回っている。令和３年度に水道料金が統一されるため、適切な料金収入が確保できているか、改めて検討する。
  ⑥給水原価は、類似団体の平均値を上回っているが、引き続き効果的な維持管理や有収率の向上を図るため、現状を分析しながら経営改善の検討を行っていく。
　⑦施設利用率は、類似団体の平均値を上回っており、施設の効率的な運用ができている。
　⑧有収率は、前年度より増加したが類似団体の平均値を下回っている。経年劣化した老朽管による漏水の影響が大きい。引き続き、漏水調査や老朽管の更新に努めていく。</t>
    <rPh sb="2" eb="4">
      <t>ケイジョウ</t>
    </rPh>
    <rPh sb="4" eb="6">
      <t>シュウシ</t>
    </rPh>
    <rPh sb="6" eb="8">
      <t>ヒリツ</t>
    </rPh>
    <rPh sb="14" eb="16">
      <t>シタマワ</t>
    </rPh>
    <rPh sb="19" eb="21">
      <t>ルイジ</t>
    </rPh>
    <rPh sb="21" eb="23">
      <t>ダンタイ</t>
    </rPh>
    <rPh sb="25" eb="27">
      <t>ヒリツ</t>
    </rPh>
    <rPh sb="28" eb="29">
      <t>タカ</t>
    </rPh>
    <rPh sb="30" eb="32">
      <t>ケンゼン</t>
    </rPh>
    <rPh sb="32" eb="34">
      <t>ケイエイ</t>
    </rPh>
    <rPh sb="35" eb="36">
      <t>オコナ</t>
    </rPh>
    <rPh sb="74" eb="75">
      <t>ソウ</t>
    </rPh>
    <rPh sb="78" eb="80">
      <t>ゲンガク</t>
    </rPh>
    <rPh sb="85" eb="88">
      <t>シュウゼンヒ</t>
    </rPh>
    <rPh sb="89" eb="91">
      <t>ゾウカ</t>
    </rPh>
    <rPh sb="108" eb="110">
      <t>ルイセキ</t>
    </rPh>
    <rPh sb="110" eb="112">
      <t>ケッソン</t>
    </rPh>
    <rPh sb="112" eb="113">
      <t>キン</t>
    </rPh>
    <rPh sb="114" eb="116">
      <t>ハッセイ</t>
    </rPh>
    <rPh sb="121" eb="123">
      <t>ケンゼン</t>
    </rPh>
    <rPh sb="124" eb="126">
      <t>ケイエイ</t>
    </rPh>
    <rPh sb="127" eb="128">
      <t>オコナ</t>
    </rPh>
    <rPh sb="137" eb="139">
      <t>リュウドウ</t>
    </rPh>
    <rPh sb="139" eb="141">
      <t>ヒリツ</t>
    </rPh>
    <rPh sb="143" eb="145">
      <t>リュウドウ</t>
    </rPh>
    <rPh sb="145" eb="147">
      <t>シサン</t>
    </rPh>
    <rPh sb="148" eb="150">
      <t>ゾウカ</t>
    </rPh>
    <rPh sb="159" eb="161">
      <t>ゾウカ</t>
    </rPh>
    <rPh sb="172" eb="174">
      <t>ゾウカ</t>
    </rPh>
    <rPh sb="191" eb="193">
      <t>ゲンショウ</t>
    </rPh>
    <rPh sb="201" eb="204">
      <t>ヘイキンチ</t>
    </rPh>
    <rPh sb="205" eb="207">
      <t>シタマワ</t>
    </rPh>
    <rPh sb="274" eb="277">
      <t>ゼンネンド</t>
    </rPh>
    <rPh sb="279" eb="281">
      <t>ビゾウ</t>
    </rPh>
    <rPh sb="301" eb="303">
      <t>レイワ</t>
    </rPh>
    <rPh sb="304" eb="306">
      <t>ネンド</t>
    </rPh>
    <rPh sb="307" eb="309">
      <t>スイドウ</t>
    </rPh>
    <rPh sb="309" eb="311">
      <t>リョウキン</t>
    </rPh>
    <rPh sb="355" eb="357">
      <t>ルイジ</t>
    </rPh>
    <rPh sb="357" eb="359">
      <t>ダンタイ</t>
    </rPh>
    <rPh sb="360" eb="363">
      <t>ヘイキンチ</t>
    </rPh>
    <rPh sb="364" eb="366">
      <t>ウワマワ</t>
    </rPh>
    <rPh sb="470" eb="471">
      <t>ゼン</t>
    </rPh>
    <rPh sb="471" eb="472">
      <t>ネン</t>
    </rPh>
    <rPh sb="472" eb="473">
      <t>ド</t>
    </rPh>
    <rPh sb="475" eb="477">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</si>
</sst>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0.96</c:v>
                </c:pt>
                <c:pt idx="1">
                  <c:v>2.64</c:v>
                </c:pt>
                <c:pt idx="2">
                  <c:v>1.52</c:v>
                </c:pt>
                <c:pt idx="3">
                  <c:v>0.44</c:v>
                </c:pt>
                <c:pt idx="4">
                  <c:v>0.38</c:v>
                </c:pt>
              </c:numCache>
            </c:numRef>
          </c:val>
          <c:extLst>
            <c:ext xmlns:c16="http://schemas.microsoft.com/office/drawing/2014/chart" uri="{C3380CC4-5D6E-409C-BE32-E72D297353CC}">
              <c16:uniqueId val="{00000000-E642-4A49-9017-4ADCDDA605F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0.39</c:v>
                </c:pt>
                <c:pt idx="2">
                  <c:v>0.43</c:v>
                </c:pt>
                <c:pt idx="3">
                  <c:v>0.42</c:v>
                </c:pt>
                <c:pt idx="4">
                  <c:v>0.44</c:v>
                </c:pt>
              </c:numCache>
            </c:numRef>
          </c:val>
          <c:smooth val="0"/>
          <c:extLst>
            <c:ext xmlns:c16="http://schemas.microsoft.com/office/drawing/2014/chart" uri="{C3380CC4-5D6E-409C-BE32-E72D297353CC}">
              <c16:uniqueId val="{00000001-E642-4A49-9017-4ADCDDA605F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61.17</c:v>
                </c:pt>
                <c:pt idx="1">
                  <c:v>65.180000000000007</c:v>
                </c:pt>
                <c:pt idx="2">
                  <c:v>65.11</c:v>
                </c:pt>
                <c:pt idx="3">
                  <c:v>60.06</c:v>
                </c:pt>
                <c:pt idx="4">
                  <c:v>57.93</c:v>
                </c:pt>
              </c:numCache>
            </c:numRef>
          </c:val>
          <c:extLst>
            <c:ext xmlns:c16="http://schemas.microsoft.com/office/drawing/2014/chart" uri="{C3380CC4-5D6E-409C-BE32-E72D297353CC}">
              <c16:uniqueId val="{00000000-52AF-458F-A526-858ACDE2417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54.24</c:v>
                </c:pt>
                <c:pt idx="1">
                  <c:v>55.88</c:v>
                </c:pt>
                <c:pt idx="2">
                  <c:v>55.22</c:v>
                </c:pt>
                <c:pt idx="3">
                  <c:v>54.05</c:v>
                </c:pt>
                <c:pt idx="4">
                  <c:v>54.43</c:v>
                </c:pt>
              </c:numCache>
            </c:numRef>
          </c:val>
          <c:smooth val="0"/>
          <c:extLst>
            <c:ext xmlns:c16="http://schemas.microsoft.com/office/drawing/2014/chart" uri="{C3380CC4-5D6E-409C-BE32-E72D297353CC}">
              <c16:uniqueId val="{00000001-52AF-458F-A526-858ACDE2417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75.209999999999994</c:v>
                </c:pt>
                <c:pt idx="1">
                  <c:v>72.17</c:v>
                </c:pt>
                <c:pt idx="2">
                  <c:v>71</c:v>
                </c:pt>
                <c:pt idx="3">
                  <c:v>74.760000000000005</c:v>
                </c:pt>
                <c:pt idx="4">
                  <c:v>77.260000000000005</c:v>
                </c:pt>
              </c:numCache>
            </c:numRef>
          </c:val>
          <c:extLst>
            <c:ext xmlns:c16="http://schemas.microsoft.com/office/drawing/2014/chart" uri="{C3380CC4-5D6E-409C-BE32-E72D297353CC}">
              <c16:uniqueId val="{00000000-8541-45BC-97F5-A6D71698E82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81.680000000000007</c:v>
                </c:pt>
                <c:pt idx="1">
                  <c:v>80.989999999999995</c:v>
                </c:pt>
                <c:pt idx="2">
                  <c:v>80.930000000000007</c:v>
                </c:pt>
                <c:pt idx="3">
                  <c:v>80.510000000000005</c:v>
                </c:pt>
                <c:pt idx="4">
                  <c:v>79.44</c:v>
                </c:pt>
              </c:numCache>
            </c:numRef>
          </c:val>
          <c:smooth val="0"/>
          <c:extLst>
            <c:ext xmlns:c16="http://schemas.microsoft.com/office/drawing/2014/chart" uri="{C3380CC4-5D6E-409C-BE32-E72D297353CC}">
              <c16:uniqueId val="{00000001-8541-45BC-97F5-A6D71698E82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117.72</c:v>
                </c:pt>
                <c:pt idx="1">
                  <c:v>118.82</c:v>
                </c:pt>
                <c:pt idx="2">
                  <c:v>107.5</c:v>
                </c:pt>
                <c:pt idx="3">
                  <c:v>116.76</c:v>
                </c:pt>
                <c:pt idx="4">
                  <c:v>113.95</c:v>
                </c:pt>
              </c:numCache>
            </c:numRef>
          </c:val>
          <c:extLst>
            <c:ext xmlns:c16="http://schemas.microsoft.com/office/drawing/2014/chart" uri="{C3380CC4-5D6E-409C-BE32-E72D297353CC}">
              <c16:uniqueId val="{00000000-9ECD-41EF-AA32-8B72FA61F52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111.34</c:v>
                </c:pt>
                <c:pt idx="1">
                  <c:v>110.02</c:v>
                </c:pt>
                <c:pt idx="2">
                  <c:v>108.76</c:v>
                </c:pt>
                <c:pt idx="3">
                  <c:v>108.46</c:v>
                </c:pt>
                <c:pt idx="4">
                  <c:v>109.02</c:v>
                </c:pt>
              </c:numCache>
            </c:numRef>
          </c:val>
          <c:smooth val="0"/>
          <c:extLst>
            <c:ext xmlns:c16="http://schemas.microsoft.com/office/drawing/2014/chart" uri="{C3380CC4-5D6E-409C-BE32-E72D297353CC}">
              <c16:uniqueId val="{00000001-9ECD-41EF-AA32-8B72FA61F52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25.07</c:v>
                </c:pt>
                <c:pt idx="1">
                  <c:v>25.13</c:v>
                </c:pt>
                <c:pt idx="2">
                  <c:v>27.67</c:v>
                </c:pt>
                <c:pt idx="3">
                  <c:v>30.02</c:v>
                </c:pt>
                <c:pt idx="4">
                  <c:v>31.66</c:v>
                </c:pt>
              </c:numCache>
            </c:numRef>
          </c:val>
          <c:extLst>
            <c:ext xmlns:c16="http://schemas.microsoft.com/office/drawing/2014/chart" uri="{C3380CC4-5D6E-409C-BE32-E72D297353CC}">
              <c16:uniqueId val="{00000000-22B7-4050-9EBD-A2A2EA38909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48.14</c:v>
                </c:pt>
                <c:pt idx="1">
                  <c:v>46.61</c:v>
                </c:pt>
                <c:pt idx="2">
                  <c:v>47.97</c:v>
                </c:pt>
                <c:pt idx="3">
                  <c:v>49.12</c:v>
                </c:pt>
                <c:pt idx="4">
                  <c:v>49.39</c:v>
                </c:pt>
              </c:numCache>
            </c:numRef>
          </c:val>
          <c:smooth val="0"/>
          <c:extLst>
            <c:ext xmlns:c16="http://schemas.microsoft.com/office/drawing/2014/chart" uri="{C3380CC4-5D6E-409C-BE32-E72D297353CC}">
              <c16:uniqueId val="{00000001-22B7-4050-9EBD-A2A2EA38909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2D-44FD-BD7E-B229696D99D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11.13</c:v>
                </c:pt>
                <c:pt idx="1">
                  <c:v>10.84</c:v>
                </c:pt>
                <c:pt idx="2">
                  <c:v>15.33</c:v>
                </c:pt>
                <c:pt idx="3">
                  <c:v>16.760000000000002</c:v>
                </c:pt>
                <c:pt idx="4">
                  <c:v>18.57</c:v>
                </c:pt>
              </c:numCache>
            </c:numRef>
          </c:val>
          <c:smooth val="0"/>
          <c:extLst>
            <c:ext xmlns:c16="http://schemas.microsoft.com/office/drawing/2014/chart" uri="{C3380CC4-5D6E-409C-BE32-E72D297353CC}">
              <c16:uniqueId val="{00000001-4E2D-44FD-BD7E-B229696D99D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88-4CDA-A2DF-BD71D674F8B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10.130000000000001</c:v>
                </c:pt>
                <c:pt idx="1">
                  <c:v>7.31</c:v>
                </c:pt>
                <c:pt idx="2">
                  <c:v>7.48</c:v>
                </c:pt>
                <c:pt idx="3">
                  <c:v>11.94</c:v>
                </c:pt>
                <c:pt idx="4">
                  <c:v>11</c:v>
                </c:pt>
              </c:numCache>
            </c:numRef>
          </c:val>
          <c:smooth val="0"/>
          <c:extLst>
            <c:ext xmlns:c16="http://schemas.microsoft.com/office/drawing/2014/chart" uri="{C3380CC4-5D6E-409C-BE32-E72D297353CC}">
              <c16:uniqueId val="{00000001-CB88-4CDA-A2DF-BD71D674F8B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263.89999999999998</c:v>
                </c:pt>
                <c:pt idx="1">
                  <c:v>183.45</c:v>
                </c:pt>
                <c:pt idx="2">
                  <c:v>238.63</c:v>
                </c:pt>
                <c:pt idx="3">
                  <c:v>361.04</c:v>
                </c:pt>
                <c:pt idx="4">
                  <c:v>327.58</c:v>
                </c:pt>
              </c:numCache>
            </c:numRef>
          </c:val>
          <c:extLst>
            <c:ext xmlns:c16="http://schemas.microsoft.com/office/drawing/2014/chart" uri="{C3380CC4-5D6E-409C-BE32-E72D297353CC}">
              <c16:uniqueId val="{00000000-89BC-41F4-BFDB-B6037C38E44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388.67</c:v>
                </c:pt>
                <c:pt idx="1">
                  <c:v>355.27</c:v>
                </c:pt>
                <c:pt idx="2">
                  <c:v>359.7</c:v>
                </c:pt>
                <c:pt idx="3">
                  <c:v>362.93</c:v>
                </c:pt>
                <c:pt idx="4">
                  <c:v>371.81</c:v>
                </c:pt>
              </c:numCache>
            </c:numRef>
          </c:val>
          <c:smooth val="0"/>
          <c:extLst>
            <c:ext xmlns:c16="http://schemas.microsoft.com/office/drawing/2014/chart" uri="{C3380CC4-5D6E-409C-BE32-E72D297353CC}">
              <c16:uniqueId val="{00000001-89BC-41F4-BFDB-B6037C38E44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992.6</c:v>
                </c:pt>
                <c:pt idx="1">
                  <c:v>1046.47</c:v>
                </c:pt>
                <c:pt idx="2">
                  <c:v>1026.05</c:v>
                </c:pt>
                <c:pt idx="3">
                  <c:v>1020.96</c:v>
                </c:pt>
                <c:pt idx="4">
                  <c:v>1015.88</c:v>
                </c:pt>
              </c:numCache>
            </c:numRef>
          </c:val>
          <c:extLst>
            <c:ext xmlns:c16="http://schemas.microsoft.com/office/drawing/2014/chart" uri="{C3380CC4-5D6E-409C-BE32-E72D297353CC}">
              <c16:uniqueId val="{00000000-1518-455C-9C7A-5C3FA485BF2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422.5</c:v>
                </c:pt>
                <c:pt idx="1">
                  <c:v>458.27</c:v>
                </c:pt>
                <c:pt idx="2">
                  <c:v>447.01</c:v>
                </c:pt>
                <c:pt idx="3">
                  <c:v>439.05</c:v>
                </c:pt>
                <c:pt idx="4">
                  <c:v>465.85</c:v>
                </c:pt>
              </c:numCache>
            </c:numRef>
          </c:val>
          <c:smooth val="0"/>
          <c:extLst>
            <c:ext xmlns:c16="http://schemas.microsoft.com/office/drawing/2014/chart" uri="{C3380CC4-5D6E-409C-BE32-E72D297353CC}">
              <c16:uniqueId val="{00000001-1518-455C-9C7A-5C3FA485BF2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87.71</c:v>
                </c:pt>
                <c:pt idx="1">
                  <c:v>90.46</c:v>
                </c:pt>
                <c:pt idx="2">
                  <c:v>81.78</c:v>
                </c:pt>
                <c:pt idx="3">
                  <c:v>87.78</c:v>
                </c:pt>
                <c:pt idx="4">
                  <c:v>87.92</c:v>
                </c:pt>
              </c:numCache>
            </c:numRef>
          </c:val>
          <c:extLst>
            <c:ext xmlns:c16="http://schemas.microsoft.com/office/drawing/2014/chart" uri="{C3380CC4-5D6E-409C-BE32-E72D297353CC}">
              <c16:uniqueId val="{00000000-49C4-4609-A2C1-95A74A8D043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101.64</c:v>
                </c:pt>
                <c:pt idx="1">
                  <c:v>96.77</c:v>
                </c:pt>
                <c:pt idx="2">
                  <c:v>95.81</c:v>
                </c:pt>
                <c:pt idx="3">
                  <c:v>95.26</c:v>
                </c:pt>
                <c:pt idx="4">
                  <c:v>92.39</c:v>
                </c:pt>
              </c:numCache>
            </c:numRef>
          </c:val>
          <c:smooth val="0"/>
          <c:extLst>
            <c:ext xmlns:c16="http://schemas.microsoft.com/office/drawing/2014/chart" uri="{C3380CC4-5D6E-409C-BE32-E72D297353CC}">
              <c16:uniqueId val="{00000001-49C4-4609-A2C1-95A74A8D043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176.19</c:v>
                </c:pt>
                <c:pt idx="1">
                  <c:v>171.61</c:v>
                </c:pt>
                <c:pt idx="2">
                  <c:v>190.22</c:v>
                </c:pt>
                <c:pt idx="3">
                  <c:v>181.02</c:v>
                </c:pt>
                <c:pt idx="4">
                  <c:v>180.6</c:v>
                </c:pt>
              </c:numCache>
            </c:numRef>
          </c:val>
          <c:extLst>
            <c:ext xmlns:c16="http://schemas.microsoft.com/office/drawing/2014/chart" uri="{C3380CC4-5D6E-409C-BE32-E72D297353CC}">
              <c16:uniqueId val="{00000000-7A86-45C7-AD18-4531FF46854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179.16</c:v>
                </c:pt>
                <c:pt idx="1">
                  <c:v>187.18</c:v>
                </c:pt>
                <c:pt idx="2">
                  <c:v>189.58</c:v>
                </c:pt>
                <c:pt idx="3">
                  <c:v>192.82</c:v>
                </c:pt>
                <c:pt idx="4">
                  <c:v>192.98</c:v>
                </c:pt>
              </c:numCache>
            </c:numRef>
          </c:val>
          <c:smooth val="0"/>
          <c:extLst>
            <c:ext xmlns:c16="http://schemas.microsoft.com/office/drawing/2014/chart" uri="{C3380CC4-5D6E-409C-BE32-E72D297353CC}">
              <c16:uniqueId val="{00000001-7A86-45C7-AD18-4531FF46854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愛媛県　内子町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A7</v>
      </c>
      <c r="X8" s="83"/>
      <c r="Y8" s="83"/>
      <c r="Z8" s="83"/>
      <c r="AA8" s="83"/>
      <c r="AB8" s="83"/>
      <c r="AC8" s="83"/>
      <c r="AD8" s="83" t="str">
        <f>データ!$M$6</f>
        <v>非設置</v>
      </c>
      <c r="AE8" s="83"/>
      <c r="AF8" s="83"/>
      <c r="AG8" s="83"/>
      <c r="AH8" s="83"/>
      <c r="AI8" s="83"/>
      <c r="AJ8" s="83"/>
      <c r="AK8" s="4"/>
      <c r="AL8" s="71">
        <f>データ!$R$6</f>
        <v>16056</v>
      </c>
      <c r="AM8" s="71"/>
      <c r="AN8" s="71"/>
      <c r="AO8" s="71"/>
      <c r="AP8" s="71"/>
      <c r="AQ8" s="71"/>
      <c r="AR8" s="71"/>
      <c r="AS8" s="71"/>
      <c r="AT8" s="67">
        <f>データ!$S$6</f>
        <v>299.43</v>
      </c>
      <c r="AU8" s="68"/>
      <c r="AV8" s="68"/>
      <c r="AW8" s="68"/>
      <c r="AX8" s="68"/>
      <c r="AY8" s="68"/>
      <c r="AZ8" s="68"/>
      <c r="BA8" s="68"/>
      <c r="BB8" s="70">
        <f>データ!$T$6</f>
        <v>53.62</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64.16</v>
      </c>
      <c r="J10" s="68"/>
      <c r="K10" s="68"/>
      <c r="L10" s="68"/>
      <c r="M10" s="68"/>
      <c r="N10" s="68"/>
      <c r="O10" s="69"/>
      <c r="P10" s="70">
        <f>データ!$P$6</f>
        <v>87.83</v>
      </c>
      <c r="Q10" s="70"/>
      <c r="R10" s="70"/>
      <c r="S10" s="70"/>
      <c r="T10" s="70"/>
      <c r="U10" s="70"/>
      <c r="V10" s="70"/>
      <c r="W10" s="71">
        <f>データ!$Q$6</f>
        <v>2940</v>
      </c>
      <c r="X10" s="71"/>
      <c r="Y10" s="71"/>
      <c r="Z10" s="71"/>
      <c r="AA10" s="71"/>
      <c r="AB10" s="71"/>
      <c r="AC10" s="71"/>
      <c r="AD10" s="2"/>
      <c r="AE10" s="2"/>
      <c r="AF10" s="2"/>
      <c r="AG10" s="2"/>
      <c r="AH10" s="4"/>
      <c r="AI10" s="4"/>
      <c r="AJ10" s="4"/>
      <c r="AK10" s="4"/>
      <c r="AL10" s="71">
        <f>データ!$U$6</f>
        <v>14011</v>
      </c>
      <c r="AM10" s="71"/>
      <c r="AN10" s="71"/>
      <c r="AO10" s="71"/>
      <c r="AP10" s="71"/>
      <c r="AQ10" s="71"/>
      <c r="AR10" s="71"/>
      <c r="AS10" s="71"/>
      <c r="AT10" s="67">
        <f>データ!$V$6</f>
        <v>41.17</v>
      </c>
      <c r="AU10" s="68"/>
      <c r="AV10" s="68"/>
      <c r="AW10" s="68"/>
      <c r="AX10" s="68"/>
      <c r="AY10" s="68"/>
      <c r="AZ10" s="68"/>
      <c r="BA10" s="68"/>
      <c r="BB10" s="70">
        <f>データ!$W$6</f>
        <v>340.32</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9uaVzwPVDDAdSirpl2ldUtWMVGS+xlGhcHKmS3VN87rAFugXzarSJoYVDsK4WuccqjxENKTASGH7RrVXQ7GAxw==" saltValue="BSi9kogzmEE6wDgMBZ2hW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384224</v>
      </c>
      <c r="D6" s="34">
        <f t="shared" si="3"/>
        <v>46</v>
      </c>
      <c r="E6" s="34">
        <f t="shared" si="3"/>
        <v>1</v>
      </c>
      <c r="F6" s="34">
        <f t="shared" si="3"/>
        <v>0</v>
      </c>
      <c r="G6" s="34">
        <f t="shared" si="3"/>
        <v>1</v>
      </c>
      <c r="H6" s="34" t="str">
        <f t="shared" si="3"/>
        <v>愛媛県　内子町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64.16</v>
      </c>
      <c r="P6" s="35">
        <f t="shared" si="3"/>
        <v>87.83</v>
      </c>
      <c r="Q6" s="35">
        <f t="shared" si="3"/>
        <v>2940</v>
      </c>
      <c r="R6" s="35">
        <f t="shared" si="3"/>
        <v>16056</v>
      </c>
      <c r="S6" s="35">
        <f t="shared" si="3"/>
        <v>299.43</v>
      </c>
      <c r="T6" s="35">
        <f t="shared" si="3"/>
        <v>53.62</v>
      </c>
      <c r="U6" s="35">
        <f t="shared" si="3"/>
        <v>14011</v>
      </c>
      <c r="V6" s="35">
        <f t="shared" si="3"/>
        <v>41.17</v>
      </c>
      <c r="W6" s="35">
        <f t="shared" si="3"/>
        <v>340.32</v>
      </c>
      <c r="X6" s="36">
        <f>IF(X7="",NA(),X7)</f>
        <v>117.72</v>
      </c>
      <c r="Y6" s="36">
        <f t="shared" ref="Y6:AG6" si="4">IF(Y7="",NA(),Y7)</f>
        <v>118.82</v>
      </c>
      <c r="Z6" s="36">
        <f t="shared" si="4"/>
        <v>107.5</v>
      </c>
      <c r="AA6" s="36">
        <f t="shared" si="4"/>
        <v>116.76</v>
      </c>
      <c r="AB6" s="36">
        <f t="shared" si="4"/>
        <v>113.95</v>
      </c>
      <c r="AC6" s="36">
        <f t="shared" si="4"/>
        <v>111.34</v>
      </c>
      <c r="AD6" s="36">
        <f t="shared" si="4"/>
        <v>110.02</v>
      </c>
      <c r="AE6" s="36">
        <f t="shared" si="4"/>
        <v>108.76</v>
      </c>
      <c r="AF6" s="36">
        <f t="shared" si="4"/>
        <v>108.46</v>
      </c>
      <c r="AG6" s="36">
        <f t="shared" si="4"/>
        <v>109.02</v>
      </c>
      <c r="AH6" s="35" t="str">
        <f>IF(AH7="","",IF(AH7="-","【-】","【"&amp;SUBSTITUTE(TEXT(AH7,"#,##0.00"),"-","△")&amp;"】"))</f>
        <v>【110.27】</v>
      </c>
      <c r="AI6" s="35">
        <f>IF(AI7="",NA(),AI7)</f>
        <v>0</v>
      </c>
      <c r="AJ6" s="35">
        <f t="shared" ref="AJ6:AR6" si="5">IF(AJ7="",NA(),AJ7)</f>
        <v>0</v>
      </c>
      <c r="AK6" s="35">
        <f t="shared" si="5"/>
        <v>0</v>
      </c>
      <c r="AL6" s="35">
        <f t="shared" si="5"/>
        <v>0</v>
      </c>
      <c r="AM6" s="35">
        <f t="shared" si="5"/>
        <v>0</v>
      </c>
      <c r="AN6" s="36">
        <f t="shared" si="5"/>
        <v>10.130000000000001</v>
      </c>
      <c r="AO6" s="36">
        <f t="shared" si="5"/>
        <v>7.31</v>
      </c>
      <c r="AP6" s="36">
        <f t="shared" si="5"/>
        <v>7.48</v>
      </c>
      <c r="AQ6" s="36">
        <f t="shared" si="5"/>
        <v>11.94</v>
      </c>
      <c r="AR6" s="36">
        <f t="shared" si="5"/>
        <v>11</v>
      </c>
      <c r="AS6" s="35" t="str">
        <f>IF(AS7="","",IF(AS7="-","【-】","【"&amp;SUBSTITUTE(TEXT(AS7,"#,##0.00"),"-","△")&amp;"】"))</f>
        <v>【1.15】</v>
      </c>
      <c r="AT6" s="36">
        <f>IF(AT7="",NA(),AT7)</f>
        <v>263.89999999999998</v>
      </c>
      <c r="AU6" s="36">
        <f t="shared" ref="AU6:BC6" si="6">IF(AU7="",NA(),AU7)</f>
        <v>183.45</v>
      </c>
      <c r="AV6" s="36">
        <f t="shared" si="6"/>
        <v>238.63</v>
      </c>
      <c r="AW6" s="36">
        <f t="shared" si="6"/>
        <v>361.04</v>
      </c>
      <c r="AX6" s="36">
        <f t="shared" si="6"/>
        <v>327.58</v>
      </c>
      <c r="AY6" s="36">
        <f t="shared" si="6"/>
        <v>388.67</v>
      </c>
      <c r="AZ6" s="36">
        <f t="shared" si="6"/>
        <v>355.27</v>
      </c>
      <c r="BA6" s="36">
        <f t="shared" si="6"/>
        <v>359.7</v>
      </c>
      <c r="BB6" s="36">
        <f t="shared" si="6"/>
        <v>362.93</v>
      </c>
      <c r="BC6" s="36">
        <f t="shared" si="6"/>
        <v>371.81</v>
      </c>
      <c r="BD6" s="35" t="str">
        <f>IF(BD7="","",IF(BD7="-","【-】","【"&amp;SUBSTITUTE(TEXT(BD7,"#,##0.00"),"-","△")&amp;"】"))</f>
        <v>【260.31】</v>
      </c>
      <c r="BE6" s="36">
        <f>IF(BE7="",NA(),BE7)</f>
        <v>992.6</v>
      </c>
      <c r="BF6" s="36">
        <f t="shared" ref="BF6:BN6" si="7">IF(BF7="",NA(),BF7)</f>
        <v>1046.47</v>
      </c>
      <c r="BG6" s="36">
        <f t="shared" si="7"/>
        <v>1026.05</v>
      </c>
      <c r="BH6" s="36">
        <f t="shared" si="7"/>
        <v>1020.96</v>
      </c>
      <c r="BI6" s="36">
        <f t="shared" si="7"/>
        <v>1015.88</v>
      </c>
      <c r="BJ6" s="36">
        <f t="shared" si="7"/>
        <v>422.5</v>
      </c>
      <c r="BK6" s="36">
        <f t="shared" si="7"/>
        <v>458.27</v>
      </c>
      <c r="BL6" s="36">
        <f t="shared" si="7"/>
        <v>447.01</v>
      </c>
      <c r="BM6" s="36">
        <f t="shared" si="7"/>
        <v>439.05</v>
      </c>
      <c r="BN6" s="36">
        <f t="shared" si="7"/>
        <v>465.85</v>
      </c>
      <c r="BO6" s="35" t="str">
        <f>IF(BO7="","",IF(BO7="-","【-】","【"&amp;SUBSTITUTE(TEXT(BO7,"#,##0.00"),"-","△")&amp;"】"))</f>
        <v>【275.67】</v>
      </c>
      <c r="BP6" s="36">
        <f>IF(BP7="",NA(),BP7)</f>
        <v>87.71</v>
      </c>
      <c r="BQ6" s="36">
        <f t="shared" ref="BQ6:BY6" si="8">IF(BQ7="",NA(),BQ7)</f>
        <v>90.46</v>
      </c>
      <c r="BR6" s="36">
        <f t="shared" si="8"/>
        <v>81.78</v>
      </c>
      <c r="BS6" s="36">
        <f t="shared" si="8"/>
        <v>87.78</v>
      </c>
      <c r="BT6" s="36">
        <f t="shared" si="8"/>
        <v>87.92</v>
      </c>
      <c r="BU6" s="36">
        <f t="shared" si="8"/>
        <v>101.64</v>
      </c>
      <c r="BV6" s="36">
        <f t="shared" si="8"/>
        <v>96.77</v>
      </c>
      <c r="BW6" s="36">
        <f t="shared" si="8"/>
        <v>95.81</v>
      </c>
      <c r="BX6" s="36">
        <f t="shared" si="8"/>
        <v>95.26</v>
      </c>
      <c r="BY6" s="36">
        <f t="shared" si="8"/>
        <v>92.39</v>
      </c>
      <c r="BZ6" s="35" t="str">
        <f>IF(BZ7="","",IF(BZ7="-","【-】","【"&amp;SUBSTITUTE(TEXT(BZ7,"#,##0.00"),"-","△")&amp;"】"))</f>
        <v>【100.05】</v>
      </c>
      <c r="CA6" s="36">
        <f>IF(CA7="",NA(),CA7)</f>
        <v>176.19</v>
      </c>
      <c r="CB6" s="36">
        <f t="shared" ref="CB6:CJ6" si="9">IF(CB7="",NA(),CB7)</f>
        <v>171.61</v>
      </c>
      <c r="CC6" s="36">
        <f t="shared" si="9"/>
        <v>190.22</v>
      </c>
      <c r="CD6" s="36">
        <f t="shared" si="9"/>
        <v>181.02</v>
      </c>
      <c r="CE6" s="36">
        <f t="shared" si="9"/>
        <v>180.6</v>
      </c>
      <c r="CF6" s="36">
        <f t="shared" si="9"/>
        <v>179.16</v>
      </c>
      <c r="CG6" s="36">
        <f t="shared" si="9"/>
        <v>187.18</v>
      </c>
      <c r="CH6" s="36">
        <f t="shared" si="9"/>
        <v>189.58</v>
      </c>
      <c r="CI6" s="36">
        <f t="shared" si="9"/>
        <v>192.82</v>
      </c>
      <c r="CJ6" s="36">
        <f t="shared" si="9"/>
        <v>192.98</v>
      </c>
      <c r="CK6" s="35" t="str">
        <f>IF(CK7="","",IF(CK7="-","【-】","【"&amp;SUBSTITUTE(TEXT(CK7,"#,##0.00"),"-","△")&amp;"】"))</f>
        <v>【166.40】</v>
      </c>
      <c r="CL6" s="36">
        <f>IF(CL7="",NA(),CL7)</f>
        <v>61.17</v>
      </c>
      <c r="CM6" s="36">
        <f t="shared" ref="CM6:CU6" si="10">IF(CM7="",NA(),CM7)</f>
        <v>65.180000000000007</v>
      </c>
      <c r="CN6" s="36">
        <f t="shared" si="10"/>
        <v>65.11</v>
      </c>
      <c r="CO6" s="36">
        <f t="shared" si="10"/>
        <v>60.06</v>
      </c>
      <c r="CP6" s="36">
        <f t="shared" si="10"/>
        <v>57.93</v>
      </c>
      <c r="CQ6" s="36">
        <f t="shared" si="10"/>
        <v>54.24</v>
      </c>
      <c r="CR6" s="36">
        <f t="shared" si="10"/>
        <v>55.88</v>
      </c>
      <c r="CS6" s="36">
        <f t="shared" si="10"/>
        <v>55.22</v>
      </c>
      <c r="CT6" s="36">
        <f t="shared" si="10"/>
        <v>54.05</v>
      </c>
      <c r="CU6" s="36">
        <f t="shared" si="10"/>
        <v>54.43</v>
      </c>
      <c r="CV6" s="35" t="str">
        <f>IF(CV7="","",IF(CV7="-","【-】","【"&amp;SUBSTITUTE(TEXT(CV7,"#,##0.00"),"-","△")&amp;"】"))</f>
        <v>【60.69】</v>
      </c>
      <c r="CW6" s="36">
        <f>IF(CW7="",NA(),CW7)</f>
        <v>75.209999999999994</v>
      </c>
      <c r="CX6" s="36">
        <f t="shared" ref="CX6:DF6" si="11">IF(CX7="",NA(),CX7)</f>
        <v>72.17</v>
      </c>
      <c r="CY6" s="36">
        <f t="shared" si="11"/>
        <v>71</v>
      </c>
      <c r="CZ6" s="36">
        <f t="shared" si="11"/>
        <v>74.760000000000005</v>
      </c>
      <c r="DA6" s="36">
        <f t="shared" si="11"/>
        <v>77.260000000000005</v>
      </c>
      <c r="DB6" s="36">
        <f t="shared" si="11"/>
        <v>81.680000000000007</v>
      </c>
      <c r="DC6" s="36">
        <f t="shared" si="11"/>
        <v>80.989999999999995</v>
      </c>
      <c r="DD6" s="36">
        <f t="shared" si="11"/>
        <v>80.930000000000007</v>
      </c>
      <c r="DE6" s="36">
        <f t="shared" si="11"/>
        <v>80.510000000000005</v>
      </c>
      <c r="DF6" s="36">
        <f t="shared" si="11"/>
        <v>79.44</v>
      </c>
      <c r="DG6" s="35" t="str">
        <f>IF(DG7="","",IF(DG7="-","【-】","【"&amp;SUBSTITUTE(TEXT(DG7,"#,##0.00"),"-","△")&amp;"】"))</f>
        <v>【89.82】</v>
      </c>
      <c r="DH6" s="36">
        <f>IF(DH7="",NA(),DH7)</f>
        <v>25.07</v>
      </c>
      <c r="DI6" s="36">
        <f t="shared" ref="DI6:DQ6" si="12">IF(DI7="",NA(),DI7)</f>
        <v>25.13</v>
      </c>
      <c r="DJ6" s="36">
        <f t="shared" si="12"/>
        <v>27.67</v>
      </c>
      <c r="DK6" s="36">
        <f t="shared" si="12"/>
        <v>30.02</v>
      </c>
      <c r="DL6" s="36">
        <f t="shared" si="12"/>
        <v>31.66</v>
      </c>
      <c r="DM6" s="36">
        <f t="shared" si="12"/>
        <v>48.14</v>
      </c>
      <c r="DN6" s="36">
        <f t="shared" si="12"/>
        <v>46.61</v>
      </c>
      <c r="DO6" s="36">
        <f t="shared" si="12"/>
        <v>47.97</v>
      </c>
      <c r="DP6" s="36">
        <f t="shared" si="12"/>
        <v>49.12</v>
      </c>
      <c r="DQ6" s="36">
        <f t="shared" si="12"/>
        <v>49.39</v>
      </c>
      <c r="DR6" s="35" t="str">
        <f>IF(DR7="","",IF(DR7="-","【-】","【"&amp;SUBSTITUTE(TEXT(DR7,"#,##0.00"),"-","△")&amp;"】"))</f>
        <v>【50.19】</v>
      </c>
      <c r="DS6" s="35">
        <f>IF(DS7="",NA(),DS7)</f>
        <v>0</v>
      </c>
      <c r="DT6" s="35">
        <f t="shared" ref="DT6:EB6" si="13">IF(DT7="",NA(),DT7)</f>
        <v>0</v>
      </c>
      <c r="DU6" s="35">
        <f t="shared" si="13"/>
        <v>0</v>
      </c>
      <c r="DV6" s="35">
        <f t="shared" si="13"/>
        <v>0</v>
      </c>
      <c r="DW6" s="35">
        <f t="shared" si="13"/>
        <v>0</v>
      </c>
      <c r="DX6" s="36">
        <f t="shared" si="13"/>
        <v>11.13</v>
      </c>
      <c r="DY6" s="36">
        <f t="shared" si="13"/>
        <v>10.84</v>
      </c>
      <c r="DZ6" s="36">
        <f t="shared" si="13"/>
        <v>15.33</v>
      </c>
      <c r="EA6" s="36">
        <f t="shared" si="13"/>
        <v>16.760000000000002</v>
      </c>
      <c r="EB6" s="36">
        <f t="shared" si="13"/>
        <v>18.57</v>
      </c>
      <c r="EC6" s="35" t="str">
        <f>IF(EC7="","",IF(EC7="-","【-】","【"&amp;SUBSTITUTE(TEXT(EC7,"#,##0.00"),"-","△")&amp;"】"))</f>
        <v>【20.63】</v>
      </c>
      <c r="ED6" s="36">
        <f>IF(ED7="",NA(),ED7)</f>
        <v>0.96</v>
      </c>
      <c r="EE6" s="36">
        <f t="shared" ref="EE6:EM6" si="14">IF(EE7="",NA(),EE7)</f>
        <v>2.64</v>
      </c>
      <c r="EF6" s="36">
        <f t="shared" si="14"/>
        <v>1.52</v>
      </c>
      <c r="EG6" s="36">
        <f t="shared" si="14"/>
        <v>0.44</v>
      </c>
      <c r="EH6" s="36">
        <f t="shared" si="14"/>
        <v>0.38</v>
      </c>
      <c r="EI6" s="36">
        <f t="shared" si="14"/>
        <v>0.47</v>
      </c>
      <c r="EJ6" s="36">
        <f t="shared" si="14"/>
        <v>0.39</v>
      </c>
      <c r="EK6" s="36">
        <f t="shared" si="14"/>
        <v>0.43</v>
      </c>
      <c r="EL6" s="36">
        <f t="shared" si="14"/>
        <v>0.42</v>
      </c>
      <c r="EM6" s="36">
        <f t="shared" si="14"/>
        <v>0.44</v>
      </c>
      <c r="EN6" s="35" t="str">
        <f>IF(EN7="","",IF(EN7="-","【-】","【"&amp;SUBSTITUTE(TEXT(EN7,"#,##0.00"),"-","△")&amp;"】"))</f>
        <v>【0.69】</v>
      </c>
    </row>
    <row r="7" spans="1:144" s="37" customFormat="1" x14ac:dyDescent="0.15">
      <c r="A7" s="29"/>
      <c r="B7" s="38">
        <v>2020</v>
      </c>
      <c r="C7" s="38">
        <v>384224</v>
      </c>
      <c r="D7" s="38">
        <v>46</v>
      </c>
      <c r="E7" s="38">
        <v>1</v>
      </c>
      <c r="F7" s="38">
        <v>0</v>
      </c>
      <c r="G7" s="38">
        <v>1</v>
      </c>
      <c r="H7" s="38" t="s">
        <v>93</v>
      </c>
      <c r="I7" s="38" t="s">
        <v>94</v>
      </c>
      <c r="J7" s="38" t="s">
        <v>95</v>
      </c>
      <c r="K7" s="38" t="s">
        <v>96</v>
      </c>
      <c r="L7" s="38" t="s">
        <v>97</v>
      </c>
      <c r="M7" s="38" t="s">
        <v>98</v>
      </c>
      <c r="N7" s="39" t="s">
        <v>99</v>
      </c>
      <c r="O7" s="39">
        <v>64.16</v>
      </c>
      <c r="P7" s="39">
        <v>87.83</v>
      </c>
      <c r="Q7" s="39">
        <v>2940</v>
      </c>
      <c r="R7" s="39">
        <v>16056</v>
      </c>
      <c r="S7" s="39">
        <v>299.43</v>
      </c>
      <c r="T7" s="39">
        <v>53.62</v>
      </c>
      <c r="U7" s="39">
        <v>14011</v>
      </c>
      <c r="V7" s="39">
        <v>41.17</v>
      </c>
      <c r="W7" s="39">
        <v>340.32</v>
      </c>
      <c r="X7" s="39">
        <v>117.72</v>
      </c>
      <c r="Y7" s="39">
        <v>118.82</v>
      </c>
      <c r="Z7" s="39">
        <v>107.5</v>
      </c>
      <c r="AA7" s="39">
        <v>116.76</v>
      </c>
      <c r="AB7" s="39">
        <v>113.95</v>
      </c>
      <c r="AC7" s="39">
        <v>111.34</v>
      </c>
      <c r="AD7" s="39">
        <v>110.02</v>
      </c>
      <c r="AE7" s="39">
        <v>108.76</v>
      </c>
      <c r="AF7" s="39">
        <v>108.46</v>
      </c>
      <c r="AG7" s="39">
        <v>109.02</v>
      </c>
      <c r="AH7" s="39">
        <v>110.27</v>
      </c>
      <c r="AI7" s="39">
        <v>0</v>
      </c>
      <c r="AJ7" s="39">
        <v>0</v>
      </c>
      <c r="AK7" s="39">
        <v>0</v>
      </c>
      <c r="AL7" s="39">
        <v>0</v>
      </c>
      <c r="AM7" s="39">
        <v>0</v>
      </c>
      <c r="AN7" s="39">
        <v>10.130000000000001</v>
      </c>
      <c r="AO7" s="39">
        <v>7.31</v>
      </c>
      <c r="AP7" s="39">
        <v>7.48</v>
      </c>
      <c r="AQ7" s="39">
        <v>11.94</v>
      </c>
      <c r="AR7" s="39">
        <v>11</v>
      </c>
      <c r="AS7" s="39">
        <v>1.1499999999999999</v>
      </c>
      <c r="AT7" s="39">
        <v>263.89999999999998</v>
      </c>
      <c r="AU7" s="39">
        <v>183.45</v>
      </c>
      <c r="AV7" s="39">
        <v>238.63</v>
      </c>
      <c r="AW7" s="39">
        <v>361.04</v>
      </c>
      <c r="AX7" s="39">
        <v>327.58</v>
      </c>
      <c r="AY7" s="39">
        <v>388.67</v>
      </c>
      <c r="AZ7" s="39">
        <v>355.27</v>
      </c>
      <c r="BA7" s="39">
        <v>359.7</v>
      </c>
      <c r="BB7" s="39">
        <v>362.93</v>
      </c>
      <c r="BC7" s="39">
        <v>371.81</v>
      </c>
      <c r="BD7" s="39">
        <v>260.31</v>
      </c>
      <c r="BE7" s="39">
        <v>992.6</v>
      </c>
      <c r="BF7" s="39">
        <v>1046.47</v>
      </c>
      <c r="BG7" s="39">
        <v>1026.05</v>
      </c>
      <c r="BH7" s="39">
        <v>1020.96</v>
      </c>
      <c r="BI7" s="39">
        <v>1015.88</v>
      </c>
      <c r="BJ7" s="39">
        <v>422.5</v>
      </c>
      <c r="BK7" s="39">
        <v>458.27</v>
      </c>
      <c r="BL7" s="39">
        <v>447.01</v>
      </c>
      <c r="BM7" s="39">
        <v>439.05</v>
      </c>
      <c r="BN7" s="39">
        <v>465.85</v>
      </c>
      <c r="BO7" s="39">
        <v>275.67</v>
      </c>
      <c r="BP7" s="39">
        <v>87.71</v>
      </c>
      <c r="BQ7" s="39">
        <v>90.46</v>
      </c>
      <c r="BR7" s="39">
        <v>81.78</v>
      </c>
      <c r="BS7" s="39">
        <v>87.78</v>
      </c>
      <c r="BT7" s="39">
        <v>87.92</v>
      </c>
      <c r="BU7" s="39">
        <v>101.64</v>
      </c>
      <c r="BV7" s="39">
        <v>96.77</v>
      </c>
      <c r="BW7" s="39">
        <v>95.81</v>
      </c>
      <c r="BX7" s="39">
        <v>95.26</v>
      </c>
      <c r="BY7" s="39">
        <v>92.39</v>
      </c>
      <c r="BZ7" s="39">
        <v>100.05</v>
      </c>
      <c r="CA7" s="39">
        <v>176.19</v>
      </c>
      <c r="CB7" s="39">
        <v>171.61</v>
      </c>
      <c r="CC7" s="39">
        <v>190.22</v>
      </c>
      <c r="CD7" s="39">
        <v>181.02</v>
      </c>
      <c r="CE7" s="39">
        <v>180.6</v>
      </c>
      <c r="CF7" s="39">
        <v>179.16</v>
      </c>
      <c r="CG7" s="39">
        <v>187.18</v>
      </c>
      <c r="CH7" s="39">
        <v>189.58</v>
      </c>
      <c r="CI7" s="39">
        <v>192.82</v>
      </c>
      <c r="CJ7" s="39">
        <v>192.98</v>
      </c>
      <c r="CK7" s="39">
        <v>166.4</v>
      </c>
      <c r="CL7" s="39">
        <v>61.17</v>
      </c>
      <c r="CM7" s="39">
        <v>65.180000000000007</v>
      </c>
      <c r="CN7" s="39">
        <v>65.11</v>
      </c>
      <c r="CO7" s="39">
        <v>60.06</v>
      </c>
      <c r="CP7" s="39">
        <v>57.93</v>
      </c>
      <c r="CQ7" s="39">
        <v>54.24</v>
      </c>
      <c r="CR7" s="39">
        <v>55.88</v>
      </c>
      <c r="CS7" s="39">
        <v>55.22</v>
      </c>
      <c r="CT7" s="39">
        <v>54.05</v>
      </c>
      <c r="CU7" s="39">
        <v>54.43</v>
      </c>
      <c r="CV7" s="39">
        <v>60.69</v>
      </c>
      <c r="CW7" s="39">
        <v>75.209999999999994</v>
      </c>
      <c r="CX7" s="39">
        <v>72.17</v>
      </c>
      <c r="CY7" s="39">
        <v>71</v>
      </c>
      <c r="CZ7" s="39">
        <v>74.760000000000005</v>
      </c>
      <c r="DA7" s="39">
        <v>77.260000000000005</v>
      </c>
      <c r="DB7" s="39">
        <v>81.680000000000007</v>
      </c>
      <c r="DC7" s="39">
        <v>80.989999999999995</v>
      </c>
      <c r="DD7" s="39">
        <v>80.930000000000007</v>
      </c>
      <c r="DE7" s="39">
        <v>80.510000000000005</v>
      </c>
      <c r="DF7" s="39">
        <v>79.44</v>
      </c>
      <c r="DG7" s="39">
        <v>89.82</v>
      </c>
      <c r="DH7" s="39">
        <v>25.07</v>
      </c>
      <c r="DI7" s="39">
        <v>25.13</v>
      </c>
      <c r="DJ7" s="39">
        <v>27.67</v>
      </c>
      <c r="DK7" s="39">
        <v>30.02</v>
      </c>
      <c r="DL7" s="39">
        <v>31.66</v>
      </c>
      <c r="DM7" s="39">
        <v>48.14</v>
      </c>
      <c r="DN7" s="39">
        <v>46.61</v>
      </c>
      <c r="DO7" s="39">
        <v>47.97</v>
      </c>
      <c r="DP7" s="39">
        <v>49.12</v>
      </c>
      <c r="DQ7" s="39">
        <v>49.39</v>
      </c>
      <c r="DR7" s="39">
        <v>50.19</v>
      </c>
      <c r="DS7" s="39">
        <v>0</v>
      </c>
      <c r="DT7" s="39">
        <v>0</v>
      </c>
      <c r="DU7" s="39">
        <v>0</v>
      </c>
      <c r="DV7" s="39">
        <v>0</v>
      </c>
      <c r="DW7" s="39">
        <v>0</v>
      </c>
      <c r="DX7" s="39">
        <v>11.13</v>
      </c>
      <c r="DY7" s="39">
        <v>10.84</v>
      </c>
      <c r="DZ7" s="39">
        <v>15.33</v>
      </c>
      <c r="EA7" s="39">
        <v>16.760000000000002</v>
      </c>
      <c r="EB7" s="39">
        <v>18.57</v>
      </c>
      <c r="EC7" s="39">
        <v>20.63</v>
      </c>
      <c r="ED7" s="39">
        <v>0.96</v>
      </c>
      <c r="EE7" s="39">
        <v>2.64</v>
      </c>
      <c r="EF7" s="39">
        <v>1.52</v>
      </c>
      <c r="EG7" s="39">
        <v>0.44</v>
      </c>
      <c r="EH7" s="39">
        <v>0.38</v>
      </c>
      <c r="EI7" s="39">
        <v>0.47</v>
      </c>
      <c r="EJ7" s="39">
        <v>0.39</v>
      </c>
      <c r="EK7" s="39">
        <v>0.43</v>
      </c>
      <c r="EL7" s="39">
        <v>0.42</v>
      </c>
      <c r="EM7" s="39">
        <v>0.44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107</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2022-01-28T00:27:22Z</cp:lastPrinted>
  <dcterms:created xsi:type="dcterms:W3CDTF">2021-12-03T06:56:50Z</dcterms:created>
  <dcterms:modified xsi:type="dcterms:W3CDTF">2021-12-03T06:56:50Z</dcterms:modified>
  <cp:category/>
</cp:coreProperties>
</file>