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1 松山市\"/>
    </mc:Choice>
  </mc:AlternateContent>
  <workbookProtection workbookAlgorithmName="SHA-512" workbookHashValue="8jDM1KfID33VLyeMCpoIRsVTzfUk8sza82N+pZBlI2a968bUwTIHVKRp7XGvvN5J5159y2QNnzUzcXb9hgrq3w==" workbookSaltValue="RwBZiUUDDyWah0mpIhr2gA==" workbookSpinCount="100000" lockStructure="1"/>
  <bookViews>
    <workbookView xWindow="-120" yWindow="-120" windowWidth="24240" windowHeight="131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<sst xmlns="http://schemas.openxmlformats.org/spreadsheetml/2006/main" count="228" uniqueCount="114">
  <si>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</si>
  <si>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</si>
  <si>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</si>
  <si>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</si>
  <si>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</si>
  <si>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</si>
  <si>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</si>
  <si>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</si>
  <si>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</si>
  <si>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</si>
  <si>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</si>
  <si>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</si>
  <si>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</si>
  <si>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</si>
  <si>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</si>
  <si>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</si>
  <si>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</si>
  <si>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</si>
  <si>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</si>
  <si>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</si>
  <si>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</si>
  <si>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</si>
  <si>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</si>
  <si>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</si>
  <si>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</si>
  <si>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</si>
  <si>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</si>
  <si>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</si>
  <si>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</si>
  <si>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</si>
  <si>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</si>
  <si>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</si>
  <si>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</si>
  <si>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</si>
  <si>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</si>
  <si>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</si>
  <si>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</si>
  <si>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</si>
  <si>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</si>
  <si>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</si>
  <si>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</si>
  <si>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</si>
  <si>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</si>
  <si>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</si>
  <si>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</si>
  <si>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</si>
  <si>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</si>
  <si>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</si>
  <si>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</si>
  <si>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</si>
  <si>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</si>
  <si>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</si>
  <si>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</si>
  <si>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</si>
  <si>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</si>
  <si>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</si>
  <si>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</si>
  <si>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</si>
  <si>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</si>
  <si>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</si>
  <si>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</si>
  <si>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</si>
  <si>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</si>
  <si>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</si>
  <si>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</si>
  <si>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</si>
  <si>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</si>
  <si>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</si>
  <si>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</si>
  <si>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</si>
  <si>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</si>
  <si>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</si>
  <si>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</si>
  <si>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</si>
  <si>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</si>
  <si>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</si>
  <si>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</si>
  <si>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</si>
  <si>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</si>
  <si>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</si>
  <si>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</si>
  <si>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</si>
  <si>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</si>
  <si>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</si>
  <si>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</si>
  <si>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</si>
  <si>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</si>
  <si>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</si>
  <si>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</si>
  <si>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</si>
  <si>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</si>
  <si>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</si>
  <si>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</si>
  <si>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</si>
  <si>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</si>
  <si>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</si>
  <si>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</si>
  <si>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</si>
  <si>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</si>
  <si>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</si>
  <si>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</si>
  <si>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</si>
  <si>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</si>
  <si>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</si>
  <si>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</si>
  <si>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</si>
  <si>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</si>
  <si>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</si>
  <si>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</si>
  <si>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</si>
  <si>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</si>
  <si>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水道事業はS28年に供用開始し、その後S40～50年代にかけて整備した施設が多く、年々老朽化の度合いは増すため、「①有形固定資産減価償却率」は類似団体平均値を上回り、老朽化が進んでいます。その中で、「②管路経年化率」は、これまで漏水防止対策として事故多発管等の更新を積極的に実施してきたこともあり、増加傾向を示していますが、類似団体平均値と比べると低い水準となっています。
　また、H28年度以降、大規模地震等の際に広範囲の断水を防ぐため、大口径の基幹管路の耐震化を重点的に進めるとともに、東日本大震災で被害が多かった硬質塩化ビニル管などを耐震管へ更新してきたことで、「③管路更新率」は類似団体平均値以上となっています。</t>
    <rPh sb="82" eb="84">
      <t>ウワマワ</t>
    </rPh>
    <rPh sb="211" eb="214">
      <t>コウハンイ</t>
    </rPh>
    <rPh sb="215" eb="217">
      <t>ダンスイ</t>
    </rPh>
    <phoneticPr fontId="4"/>
  </si>
  <si>
    <t>　H31年3月に策定した「水道ビジョンまつやま2019（水道事業経営戦略）」に基づき、南海トラフ地震などに備えた施設の耐震化や老朽化が進む施設の更新を着実に進めています。
　しかし、料金収入の減少が続く一方で、事業の推進により減価償却費や資産維持費などの費用が増加することで、経営状況は厳しさを増しています。
　こうしたことから、施設の統廃合やダウンサイジングなどさらなるコスト削減を図った上で、経営の健全性を確保し、将来にわたって安定的に水道水を供給していくためには、適正な水道料金水準への見直しが必要であると考えています。
 「安らぎと潤い、豊かな暮らしを支える水道」を将来像に、これまで築きあげてきた水道を将来世代が変わらず安心して使い続けられるよう、持続可能な事業経営を行っていきます。</t>
    <rPh sb="43" eb="45">
      <t>ナンカイ</t>
    </rPh>
    <rPh sb="48" eb="50">
      <t>ジシン</t>
    </rPh>
    <rPh sb="53" eb="54">
      <t>ソナ</t>
    </rPh>
    <rPh sb="56" eb="58">
      <t>シセツ</t>
    </rPh>
    <rPh sb="59" eb="62">
      <t>タイシンカ</t>
    </rPh>
    <rPh sb="63" eb="66">
      <t>ロウキュウカ</t>
    </rPh>
    <rPh sb="67" eb="68">
      <t>ススム</t>
    </rPh>
    <rPh sb="69" eb="71">
      <t>シセツ</t>
    </rPh>
    <rPh sb="72" eb="74">
      <t>コウシン</t>
    </rPh>
    <rPh sb="91" eb="93">
      <t>リョウキン</t>
    </rPh>
    <rPh sb="93" eb="95">
      <t>シュウニュウ</t>
    </rPh>
    <rPh sb="96" eb="98">
      <t>ゲンショウ</t>
    </rPh>
    <rPh sb="99" eb="100">
      <t>ツヅ</t>
    </rPh>
    <rPh sb="101" eb="103">
      <t>イッポウ</t>
    </rPh>
    <rPh sb="119" eb="121">
      <t>シサン</t>
    </rPh>
    <rPh sb="121" eb="124">
      <t>イジヒ</t>
    </rPh>
    <rPh sb="130" eb="132">
      <t>ゾウカ</t>
    </rPh>
    <rPh sb="165" eb="167">
      <t>シセツ</t>
    </rPh>
    <rPh sb="168" eb="171">
      <t>トウハイゴウ</t>
    </rPh>
    <rPh sb="189" eb="191">
      <t>サクゲン</t>
    </rPh>
    <rPh sb="192" eb="193">
      <t>ハカ</t>
    </rPh>
    <rPh sb="195" eb="196">
      <t>ウエ</t>
    </rPh>
    <rPh sb="198" eb="200">
      <t>ケイエイ</t>
    </rPh>
    <rPh sb="201" eb="204">
      <t>ケンゼンセイ</t>
    </rPh>
    <rPh sb="205" eb="207">
      <t>カクホ</t>
    </rPh>
    <rPh sb="209" eb="211">
      <t>ショウライ</t>
    </rPh>
    <rPh sb="216" eb="219">
      <t>アンテイテキ</t>
    </rPh>
    <rPh sb="220" eb="223">
      <t>スイドウスイ</t>
    </rPh>
    <rPh sb="224" eb="226">
      <t>キョウキュウ</t>
    </rPh>
    <rPh sb="235" eb="237">
      <t>テキセイ</t>
    </rPh>
    <rPh sb="238" eb="240">
      <t>スイドウ</t>
    </rPh>
    <rPh sb="240" eb="242">
      <t>リョウキン</t>
    </rPh>
    <rPh sb="242" eb="244">
      <t>スイジュン</t>
    </rPh>
    <rPh sb="246" eb="248">
      <t>ミナオ</t>
    </rPh>
    <rPh sb="250" eb="252">
      <t>ヒツヨウ</t>
    </rPh>
    <rPh sb="256" eb="257">
      <t>カンガ</t>
    </rPh>
    <phoneticPr fontId="4"/>
  </si>
  <si>
    <t>　本市水道事業は、市の重要政策として「節水型都市づくり」を推進することにより生じる「料金収入の減少」という課題を克服するため、H15年度以降、「組織の再編」と「アウトソーシング」を柱とする経営改革に取り組むとともに、公的補償金免除繰上償還制度の活用で高金利企業債の返済を行うなど、経営基盤の強化に努めてきました。
　こうした経営努力により、消費増税などによる料金転嫁を除き実質21年間、料金水準を据え置く中で、単年度実質収支は黒字を確保しています。そのため、財務関係の健全性・効率性を示す①から⑥の全てで類似団体平均よりも良好な数値を維持していますが、基幹管路の耐震化や配水支管の老朽化対策の推進に伴う企業債借入額の増加により、④「企業債残高対給水収益比率」が徐々に悪化しています。
　業務関係の効率性を示す⑦⑧は、類似団体平均値や全国平均値と比べると良好な水準にあります。特に、水資源に恵まれない本市は、給水圧コントロールや漏水調査等の漏水防止対策を積極的に進めたことで、「⑧有収率」は高い水準を維持しています。</t>
    <rPh sb="1" eb="3">
      <t>ホンシ</t>
    </rPh>
    <rPh sb="3" eb="5">
      <t>スイドウ</t>
    </rPh>
    <rPh sb="5" eb="7">
      <t>ジギョウ</t>
    </rPh>
    <rPh sb="9" eb="10">
      <t>シ</t>
    </rPh>
    <rPh sb="11" eb="13">
      <t>ジュウヨウ</t>
    </rPh>
    <rPh sb="13" eb="15">
      <t>セイサク</t>
    </rPh>
    <rPh sb="19" eb="22">
      <t>セッスイガタ</t>
    </rPh>
    <rPh sb="22" eb="24">
      <t>トシ</t>
    </rPh>
    <rPh sb="29" eb="31">
      <t>スイシン</t>
    </rPh>
    <rPh sb="38" eb="39">
      <t>ショウ</t>
    </rPh>
    <rPh sb="42" eb="44">
      <t>リョウキン</t>
    </rPh>
    <rPh sb="44" eb="46">
      <t>シュウニュウ</t>
    </rPh>
    <rPh sb="47" eb="49">
      <t>ゲンショウ</t>
    </rPh>
    <rPh sb="53" eb="55">
      <t>カダイ</t>
    </rPh>
    <rPh sb="56" eb="58">
      <t>コクフク</t>
    </rPh>
    <rPh sb="66" eb="68">
      <t>ネンド</t>
    </rPh>
    <rPh sb="68" eb="70">
      <t>イコウ</t>
    </rPh>
    <rPh sb="72" eb="74">
      <t>ソシキ</t>
    </rPh>
    <rPh sb="75" eb="77">
      <t>サイヘン</t>
    </rPh>
    <rPh sb="90" eb="91">
      <t>ハシラ</t>
    </rPh>
    <rPh sb="94" eb="96">
      <t>ケイエイ</t>
    </rPh>
    <rPh sb="96" eb="98">
      <t>カイカク</t>
    </rPh>
    <rPh sb="99" eb="100">
      <t>ト</t>
    </rPh>
    <rPh sb="101" eb="102">
      <t>ク</t>
    </rPh>
    <rPh sb="108" eb="110">
      <t>コウテキ</t>
    </rPh>
    <rPh sb="110" eb="112">
      <t>ホショウ</t>
    </rPh>
    <rPh sb="112" eb="113">
      <t>キン</t>
    </rPh>
    <rPh sb="113" eb="115">
      <t>メンジョ</t>
    </rPh>
    <rPh sb="115" eb="117">
      <t>クリア</t>
    </rPh>
    <rPh sb="117" eb="119">
      <t>ショウカン</t>
    </rPh>
    <rPh sb="119" eb="121">
      <t>セイド</t>
    </rPh>
    <rPh sb="122" eb="124">
      <t>カツヨウ</t>
    </rPh>
    <rPh sb="125" eb="128">
      <t>コウキンリ</t>
    </rPh>
    <rPh sb="128" eb="130">
      <t>キギョウ</t>
    </rPh>
    <rPh sb="130" eb="131">
      <t>サイ</t>
    </rPh>
    <rPh sb="132" eb="134">
      <t>ヘンサイ</t>
    </rPh>
    <rPh sb="135" eb="136">
      <t>オコナ</t>
    </rPh>
    <rPh sb="140" eb="142">
      <t>ケイエイ</t>
    </rPh>
    <rPh sb="142" eb="144">
      <t>キバン</t>
    </rPh>
    <rPh sb="145" eb="147">
      <t>キョウカ</t>
    </rPh>
    <rPh sb="148" eb="149">
      <t>ツト</t>
    </rPh>
    <rPh sb="162" eb="164">
      <t>ケイエイ</t>
    </rPh>
    <rPh sb="164" eb="166">
      <t>ドリョク</t>
    </rPh>
    <rPh sb="170" eb="172">
      <t>ショウヒ</t>
    </rPh>
    <rPh sb="172" eb="174">
      <t>ゾウゼイ</t>
    </rPh>
    <rPh sb="179" eb="181">
      <t>リョウキン</t>
    </rPh>
    <rPh sb="181" eb="183">
      <t>テンカ</t>
    </rPh>
    <rPh sb="184" eb="185">
      <t>ノゾ</t>
    </rPh>
    <rPh sb="186" eb="188">
      <t>ジッシツ</t>
    </rPh>
    <rPh sb="190" eb="192">
      <t>ネンカン</t>
    </rPh>
    <rPh sb="193" eb="195">
      <t>リョウキン</t>
    </rPh>
    <rPh sb="195" eb="197">
      <t>スイジュン</t>
    </rPh>
    <rPh sb="198" eb="199">
      <t>ス</t>
    </rPh>
    <rPh sb="200" eb="201">
      <t>オ</t>
    </rPh>
    <rPh sb="202" eb="203">
      <t>ナカ</t>
    </rPh>
    <rPh sb="205" eb="208">
      <t>タンネンド</t>
    </rPh>
    <rPh sb="208" eb="210">
      <t>ジッシツ</t>
    </rPh>
    <rPh sb="210" eb="212">
      <t>シュウシ</t>
    </rPh>
    <rPh sb="213" eb="215">
      <t>クロジ</t>
    </rPh>
    <rPh sb="216" eb="218">
      <t>カクホ</t>
    </rPh>
    <rPh sb="229" eb="231">
      <t>ザイム</t>
    </rPh>
    <rPh sb="231" eb="233">
      <t>カンケイ</t>
    </rPh>
    <rPh sb="234" eb="237">
      <t>ケンゼンセイ</t>
    </rPh>
    <rPh sb="238" eb="241">
      <t>コウリツセイ</t>
    </rPh>
    <rPh sb="242" eb="243">
      <t>シメ</t>
    </rPh>
    <rPh sb="249" eb="250">
      <t>スベ</t>
    </rPh>
    <rPh sb="252" eb="254">
      <t>ルイジ</t>
    </rPh>
    <rPh sb="254" eb="256">
      <t>ダンタイ</t>
    </rPh>
    <rPh sb="256" eb="258">
      <t>ヘイキン</t>
    </rPh>
    <rPh sb="261" eb="263">
      <t>リョウコウ</t>
    </rPh>
    <rPh sb="264" eb="266">
      <t>スウチ</t>
    </rPh>
    <rPh sb="267" eb="269">
      <t>イジ</t>
    </rPh>
    <rPh sb="276" eb="278">
      <t>キカン</t>
    </rPh>
    <rPh sb="278" eb="280">
      <t>カンロ</t>
    </rPh>
    <rPh sb="281" eb="284">
      <t>タイシンカ</t>
    </rPh>
    <rPh sb="285" eb="287">
      <t>ハイスイ</t>
    </rPh>
    <rPh sb="287" eb="288">
      <t>ササ</t>
    </rPh>
    <rPh sb="288" eb="289">
      <t>カン</t>
    </rPh>
    <rPh sb="290" eb="293">
      <t>ロウキュウカ</t>
    </rPh>
    <rPh sb="293" eb="295">
      <t>タイサク</t>
    </rPh>
    <rPh sb="296" eb="298">
      <t>スイシン</t>
    </rPh>
    <rPh sb="299" eb="300">
      <t>トモナ</t>
    </rPh>
    <rPh sb="301" eb="303">
      <t>キギョウ</t>
    </rPh>
    <rPh sb="303" eb="304">
      <t>サイ</t>
    </rPh>
    <rPh sb="304" eb="306">
      <t>カリイレ</t>
    </rPh>
    <rPh sb="306" eb="307">
      <t>ガク</t>
    </rPh>
    <rPh sb="308" eb="310">
      <t>ゾウカ</t>
    </rPh>
    <rPh sb="316" eb="318">
      <t>キギョウ</t>
    </rPh>
    <rPh sb="318" eb="319">
      <t>サイ</t>
    </rPh>
    <rPh sb="319" eb="321">
      <t>ザンダカ</t>
    </rPh>
    <rPh sb="321" eb="322">
      <t>タイ</t>
    </rPh>
    <rPh sb="322" eb="324">
      <t>キュウスイ</t>
    </rPh>
    <rPh sb="324" eb="326">
      <t>シュウエキ</t>
    </rPh>
    <rPh sb="326" eb="328">
      <t>ヒリツ</t>
    </rPh>
    <rPh sb="330" eb="332">
      <t>ジョジョ</t>
    </rPh>
    <rPh sb="333" eb="335">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</si>
</sst>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1.04</c:v>
                </c:pt>
                <c:pt idx="1">
                  <c:v>0.87</c:v>
                </c:pt>
                <c:pt idx="2">
                  <c:v>0.97</c:v>
                </c:pt>
                <c:pt idx="3">
                  <c:v>1.07</c:v>
                </c:pt>
                <c:pt idx="4">
                  <c:v>1.1100000000000001</c:v>
                </c:pt>
              </c:numCache>
            </c:numRef>
          </c:val>
          <c:extLst>
            <c:ext xmlns:c16="http://schemas.microsoft.com/office/drawing/2014/chart" uri="{C3380CC4-5D6E-409C-BE32-E72D297353CC}">
              <c16:uniqueId val="{00000000-74A3-4E8E-AF72-81EDD9A3DB0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74A3-4E8E-AF72-81EDD9A3DB0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67.12</c:v>
                </c:pt>
                <c:pt idx="1">
                  <c:v>67</c:v>
                </c:pt>
                <c:pt idx="2">
                  <c:v>66.41</c:v>
                </c:pt>
                <c:pt idx="3">
                  <c:v>67.44</c:v>
                </c:pt>
                <c:pt idx="4">
                  <c:v>66.709999999999994</c:v>
                </c:pt>
              </c:numCache>
            </c:numRef>
          </c:val>
          <c:extLst>
            <c:ext xmlns:c16="http://schemas.microsoft.com/office/drawing/2014/chart" uri="{C3380CC4-5D6E-409C-BE32-E72D297353CC}">
              <c16:uniqueId val="{00000000-F113-4FD7-8FF3-81A56FD0D6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F113-4FD7-8FF3-81A56FD0D6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95.4</c:v>
                </c:pt>
                <c:pt idx="1">
                  <c:v>95.33</c:v>
                </c:pt>
                <c:pt idx="2">
                  <c:v>95.34</c:v>
                </c:pt>
                <c:pt idx="3">
                  <c:v>95.14</c:v>
                </c:pt>
                <c:pt idx="4">
                  <c:v>95.59</c:v>
                </c:pt>
              </c:numCache>
            </c:numRef>
          </c:val>
          <c:extLst>
            <c:ext xmlns:c16="http://schemas.microsoft.com/office/drawing/2014/chart" uri="{C3380CC4-5D6E-409C-BE32-E72D297353CC}">
              <c16:uniqueId val="{00000000-997B-4C91-AFE8-C85804FA39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997B-4C91-AFE8-C85804FA39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126.63</c:v>
                </c:pt>
                <c:pt idx="1">
                  <c:v>125.28</c:v>
                </c:pt>
                <c:pt idx="2">
                  <c:v>123.73</c:v>
                </c:pt>
                <c:pt idx="3">
                  <c:v>124.94</c:v>
                </c:pt>
                <c:pt idx="4">
                  <c:v>125.1</c:v>
                </c:pt>
              </c:numCache>
            </c:numRef>
          </c:val>
          <c:extLst>
            <c:ext xmlns:c16="http://schemas.microsoft.com/office/drawing/2014/chart" uri="{C3380CC4-5D6E-409C-BE32-E72D297353CC}">
              <c16:uniqueId val="{00000000-AEA6-4D20-A17B-C67F89DACE3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AEA6-4D20-A17B-C67F89DACE3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50.02</c:v>
                </c:pt>
                <c:pt idx="1">
                  <c:v>50.66</c:v>
                </c:pt>
                <c:pt idx="2">
                  <c:v>51.13</c:v>
                </c:pt>
                <c:pt idx="3">
                  <c:v>52.01</c:v>
                </c:pt>
                <c:pt idx="4">
                  <c:v>52.69</c:v>
                </c:pt>
              </c:numCache>
            </c:numRef>
          </c:val>
          <c:extLst>
            <c:ext xmlns:c16="http://schemas.microsoft.com/office/drawing/2014/chart" uri="{C3380CC4-5D6E-409C-BE32-E72D297353CC}">
              <c16:uniqueId val="{00000000-7570-4F54-A384-3CE904D1FB3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7570-4F54-A384-3CE904D1FB3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10.16</c:v>
                </c:pt>
                <c:pt idx="1">
                  <c:v>11.75</c:v>
                </c:pt>
                <c:pt idx="2">
                  <c:v>12.69</c:v>
                </c:pt>
                <c:pt idx="3">
                  <c:v>14.03</c:v>
                </c:pt>
                <c:pt idx="4">
                  <c:v>17.47</c:v>
                </c:pt>
              </c:numCache>
            </c:numRef>
          </c:val>
          <c:extLst>
            <c:ext xmlns:c16="http://schemas.microsoft.com/office/drawing/2014/chart" uri="{C3380CC4-5D6E-409C-BE32-E72D297353CC}">
              <c16:uniqueId val="{00000000-5435-49D4-A7AF-0AE1EB9D914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5435-49D4-A7AF-0AE1EB9D914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EB-486D-907B-3AF7E7F7AF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EEB-486D-907B-3AF7E7F7AF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905.09</c:v>
                </c:pt>
                <c:pt idx="1">
                  <c:v>574.55999999999995</c:v>
                </c:pt>
                <c:pt idx="2">
                  <c:v>557.95000000000005</c:v>
                </c:pt>
                <c:pt idx="3">
                  <c:v>548.42999999999995</c:v>
                </c:pt>
                <c:pt idx="4">
                  <c:v>631.79</c:v>
                </c:pt>
              </c:numCache>
            </c:numRef>
          </c:val>
          <c:extLst>
            <c:ext xmlns:c16="http://schemas.microsoft.com/office/drawing/2014/chart" uri="{C3380CC4-5D6E-409C-BE32-E72D297353CC}">
              <c16:uniqueId val="{00000000-062C-41E5-A159-63CE89F3C5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062C-41E5-A159-63CE89F3C5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133.66</c:v>
                </c:pt>
                <c:pt idx="1">
                  <c:v>132.6</c:v>
                </c:pt>
                <c:pt idx="2">
                  <c:v>148.09</c:v>
                </c:pt>
                <c:pt idx="3">
                  <c:v>165.3</c:v>
                </c:pt>
                <c:pt idx="4">
                  <c:v>182.39</c:v>
                </c:pt>
              </c:numCache>
            </c:numRef>
          </c:val>
          <c:extLst>
            <c:ext xmlns:c16="http://schemas.microsoft.com/office/drawing/2014/chart" uri="{C3380CC4-5D6E-409C-BE32-E72D297353CC}">
              <c16:uniqueId val="{00000000-3A2E-49D8-802E-3100B78D0D3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3A2E-49D8-802E-3100B78D0D3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123.66</c:v>
                </c:pt>
                <c:pt idx="1">
                  <c:v>121.81</c:v>
                </c:pt>
                <c:pt idx="2">
                  <c:v>120.86</c:v>
                </c:pt>
                <c:pt idx="3">
                  <c:v>122</c:v>
                </c:pt>
                <c:pt idx="4">
                  <c:v>122.62</c:v>
                </c:pt>
              </c:numCache>
            </c:numRef>
          </c:val>
          <c:extLst>
            <c:ext xmlns:c16="http://schemas.microsoft.com/office/drawing/2014/chart" uri="{C3380CC4-5D6E-409C-BE32-E72D297353CC}">
              <c16:uniqueId val="{00000000-1904-4358-8306-4E4AEDE818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1904-4358-8306-4E4AEDE818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131.76</c:v>
                </c:pt>
                <c:pt idx="1">
                  <c:v>133.52000000000001</c:v>
                </c:pt>
                <c:pt idx="2">
                  <c:v>134.25</c:v>
                </c:pt>
                <c:pt idx="3">
                  <c:v>131.44</c:v>
                </c:pt>
                <c:pt idx="4">
                  <c:v>130.80000000000001</c:v>
                </c:pt>
              </c:numCache>
            </c:numRef>
          </c:val>
          <c:extLst>
            <c:ext xmlns:c16="http://schemas.microsoft.com/office/drawing/2014/chart" uri="{C3380CC4-5D6E-409C-BE32-E72D297353CC}">
              <c16:uniqueId val="{00000000-2953-4891-B7DB-D873664A4F2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2953-4891-B7DB-D873664A4F2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松山市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その他</v>
      </c>
      <c r="AE8" s="75"/>
      <c r="AF8" s="75"/>
      <c r="AG8" s="75"/>
      <c r="AH8" s="75"/>
      <c r="AI8" s="75"/>
      <c r="AJ8" s="75"/>
      <c r="AK8" s="2"/>
      <c r="AL8" s="66">
        <f>データ!$R$6</f>
        <v>507211</v>
      </c>
      <c r="AM8" s="66"/>
      <c r="AN8" s="66"/>
      <c r="AO8" s="66"/>
      <c r="AP8" s="66"/>
      <c r="AQ8" s="66"/>
      <c r="AR8" s="66"/>
      <c r="AS8" s="66"/>
      <c r="AT8" s="37">
        <f>データ!$S$6</f>
        <v>429.35</v>
      </c>
      <c r="AU8" s="38"/>
      <c r="AV8" s="38"/>
      <c r="AW8" s="38"/>
      <c r="AX8" s="38"/>
      <c r="AY8" s="38"/>
      <c r="AZ8" s="38"/>
      <c r="BA8" s="38"/>
      <c r="BB8" s="55">
        <f>データ!$T$6</f>
        <v>1181.3499999999999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85.36</v>
      </c>
      <c r="J10" s="38"/>
      <c r="K10" s="38"/>
      <c r="L10" s="38"/>
      <c r="M10" s="38"/>
      <c r="N10" s="38"/>
      <c r="O10" s="65"/>
      <c r="P10" s="55">
        <f>データ!$P$6</f>
        <v>93.88</v>
      </c>
      <c r="Q10" s="55"/>
      <c r="R10" s="55"/>
      <c r="S10" s="55"/>
      <c r="T10" s="55"/>
      <c r="U10" s="55"/>
      <c r="V10" s="55"/>
      <c r="W10" s="66">
        <f>データ!$Q$6</f>
        <v>2795</v>
      </c>
      <c r="X10" s="66"/>
      <c r="Y10" s="66"/>
      <c r="Z10" s="66"/>
      <c r="AA10" s="66"/>
      <c r="AB10" s="66"/>
      <c r="AC10" s="66"/>
      <c r="AD10" s="2"/>
      <c r="AE10" s="2"/>
      <c r="AF10" s="2"/>
      <c r="AG10" s="2"/>
      <c r="AH10" s="2"/>
      <c r="AI10" s="2"/>
      <c r="AJ10" s="2"/>
      <c r="AK10" s="2"/>
      <c r="AL10" s="66">
        <f>データ!$U$6</f>
        <v>474598</v>
      </c>
      <c r="AM10" s="66"/>
      <c r="AN10" s="66"/>
      <c r="AO10" s="66"/>
      <c r="AP10" s="66"/>
      <c r="AQ10" s="66"/>
      <c r="AR10" s="66"/>
      <c r="AS10" s="66"/>
      <c r="AT10" s="37">
        <f>データ!$V$6</f>
        <v>131.91999999999999</v>
      </c>
      <c r="AU10" s="38"/>
      <c r="AV10" s="38"/>
      <c r="AW10" s="38"/>
      <c r="AX10" s="38"/>
      <c r="AY10" s="38"/>
      <c r="AZ10" s="38"/>
      <c r="BA10" s="38"/>
      <c r="BB10" s="55">
        <f>データ!$W$6</f>
        <v>3597.62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h+BidMmLvFsGn5vh8RICs9qTAexDbRtE/ilXjgeNtH7pxRinY6zOIwVbIL0KhTHsH1fhEriGot+gYchw+TqPmQ==" saltValue="OU7uk/m1eNzx2T3bh+M9a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382019</v>
      </c>
      <c r="D6" s="20">
        <f t="shared" si="3"/>
        <v>46</v>
      </c>
      <c r="E6" s="20">
        <f t="shared" si="3"/>
        <v>1</v>
      </c>
      <c r="F6" s="20">
        <f t="shared" si="3"/>
        <v>0</v>
      </c>
      <c r="G6" s="20">
        <f t="shared" si="3"/>
        <v>1</v>
      </c>
      <c r="H6" s="20" t="str">
        <f t="shared" si="3"/>
        <v>愛媛県　松山市</v>
      </c>
      <c r="I6" s="20" t="str">
        <f t="shared" si="3"/>
        <v>法適用</v>
      </c>
      <c r="J6" s="20" t="str">
        <f t="shared" si="3"/>
        <v>水道事業</v>
      </c>
      <c r="K6" s="20" t="str">
        <f t="shared" si="3"/>
        <v>末端給水事業</v>
      </c>
      <c r="L6" s="20" t="str">
        <f t="shared" si="3"/>
        <v>A1</v>
      </c>
      <c r="M6" s="20" t="str">
        <f t="shared" si="3"/>
        <v>その他</v>
      </c>
      <c r="N6" s="21" t="str">
        <f t="shared" si="3"/>
        <v>-</v>
      </c>
      <c r="O6" s="21">
        <f t="shared" si="3"/>
        <v>85.36</v>
      </c>
      <c r="P6" s="21">
        <f t="shared" si="3"/>
        <v>93.88</v>
      </c>
      <c r="Q6" s="21">
        <f t="shared" si="3"/>
        <v>2795</v>
      </c>
      <c r="R6" s="21">
        <f t="shared" si="3"/>
        <v>507211</v>
      </c>
      <c r="S6" s="21">
        <f t="shared" si="3"/>
        <v>429.35</v>
      </c>
      <c r="T6" s="21">
        <f t="shared" si="3"/>
        <v>1181.3499999999999</v>
      </c>
      <c r="U6" s="21">
        <f t="shared" si="3"/>
        <v>474598</v>
      </c>
      <c r="V6" s="21">
        <f t="shared" si="3"/>
        <v>131.91999999999999</v>
      </c>
      <c r="W6" s="21">
        <f t="shared" si="3"/>
        <v>3597.62</v>
      </c>
      <c r="X6" s="22">
        <f>IF(X7="",NA(),X7)</f>
        <v>126.63</v>
      </c>
      <c r="Y6" s="22">
        <f t="shared" ref="Y6:AG6" si="4">IF(Y7="",NA(),Y7)</f>
        <v>125.28</v>
      </c>
      <c r="Z6" s="22">
        <f t="shared" si="4"/>
        <v>123.73</v>
      </c>
      <c r="AA6" s="22">
        <f t="shared" si="4"/>
        <v>124.94</v>
      </c>
      <c r="AB6" s="22">
        <f t="shared" si="4"/>
        <v>125.1</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905.09</v>
      </c>
      <c r="AU6" s="22">
        <f t="shared" ref="AU6:BC6" si="6">IF(AU7="",NA(),AU7)</f>
        <v>574.55999999999995</v>
      </c>
      <c r="AV6" s="22">
        <f t="shared" si="6"/>
        <v>557.95000000000005</v>
      </c>
      <c r="AW6" s="22">
        <f t="shared" si="6"/>
        <v>548.42999999999995</v>
      </c>
      <c r="AX6" s="22">
        <f t="shared" si="6"/>
        <v>631.79</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133.66</v>
      </c>
      <c r="BF6" s="22">
        <f t="shared" ref="BF6:BN6" si="7">IF(BF7="",NA(),BF7)</f>
        <v>132.6</v>
      </c>
      <c r="BG6" s="22">
        <f t="shared" si="7"/>
        <v>148.09</v>
      </c>
      <c r="BH6" s="22">
        <f t="shared" si="7"/>
        <v>165.3</v>
      </c>
      <c r="BI6" s="22">
        <f t="shared" si="7"/>
        <v>182.39</v>
      </c>
      <c r="BJ6" s="22">
        <f t="shared" si="7"/>
        <v>258.63</v>
      </c>
      <c r="BK6" s="22">
        <f t="shared" si="7"/>
        <v>255.12</v>
      </c>
      <c r="BL6" s="22">
        <f t="shared" si="7"/>
        <v>254.19</v>
      </c>
      <c r="BM6" s="22">
        <f t="shared" si="7"/>
        <v>259.56</v>
      </c>
      <c r="BN6" s="22">
        <f t="shared" si="7"/>
        <v>248.92</v>
      </c>
      <c r="BO6" s="21" t="str">
        <f>IF(BO7="","",IF(BO7="-","【-】","【"&amp;SUBSTITUTE(TEXT(BO7,"#,##0.00"),"-","△")&amp;"】"))</f>
        <v>【265.16】</v>
      </c>
      <c r="BP6" s="22">
        <f>IF(BP7="",NA(),BP7)</f>
        <v>123.66</v>
      </c>
      <c r="BQ6" s="22">
        <f t="shared" ref="BQ6:BY6" si="8">IF(BQ7="",NA(),BQ7)</f>
        <v>121.81</v>
      </c>
      <c r="BR6" s="22">
        <f t="shared" si="8"/>
        <v>120.86</v>
      </c>
      <c r="BS6" s="22">
        <f t="shared" si="8"/>
        <v>122</v>
      </c>
      <c r="BT6" s="22">
        <f t="shared" si="8"/>
        <v>122.62</v>
      </c>
      <c r="BU6" s="22">
        <f t="shared" si="8"/>
        <v>110.3</v>
      </c>
      <c r="BV6" s="22">
        <f t="shared" si="8"/>
        <v>109.12</v>
      </c>
      <c r="BW6" s="22">
        <f t="shared" si="8"/>
        <v>107.42</v>
      </c>
      <c r="BX6" s="22">
        <f t="shared" si="8"/>
        <v>105.07</v>
      </c>
      <c r="BY6" s="22">
        <f t="shared" si="8"/>
        <v>107.54</v>
      </c>
      <c r="BZ6" s="21" t="str">
        <f>IF(BZ7="","",IF(BZ7="-","【-】","【"&amp;SUBSTITUTE(TEXT(BZ7,"#,##0.00"),"-","△")&amp;"】"))</f>
        <v>【102.35】</v>
      </c>
      <c r="CA6" s="22">
        <f>IF(CA7="",NA(),CA7)</f>
        <v>131.76</v>
      </c>
      <c r="CB6" s="22">
        <f t="shared" ref="CB6:CJ6" si="9">IF(CB7="",NA(),CB7)</f>
        <v>133.52000000000001</v>
      </c>
      <c r="CC6" s="22">
        <f t="shared" si="9"/>
        <v>134.25</v>
      </c>
      <c r="CD6" s="22">
        <f t="shared" si="9"/>
        <v>131.44</v>
      </c>
      <c r="CE6" s="22">
        <f t="shared" si="9"/>
        <v>130.80000000000001</v>
      </c>
      <c r="CF6" s="22">
        <f t="shared" si="9"/>
        <v>151.85</v>
      </c>
      <c r="CG6" s="22">
        <f t="shared" si="9"/>
        <v>153.88</v>
      </c>
      <c r="CH6" s="22">
        <f t="shared" si="9"/>
        <v>157.19</v>
      </c>
      <c r="CI6" s="22">
        <f t="shared" si="9"/>
        <v>153.71</v>
      </c>
      <c r="CJ6" s="22">
        <f t="shared" si="9"/>
        <v>155.9</v>
      </c>
      <c r="CK6" s="21" t="str">
        <f>IF(CK7="","",IF(CK7="-","【-】","【"&amp;SUBSTITUTE(TEXT(CK7,"#,##0.00"),"-","△")&amp;"】"))</f>
        <v>【167.74】</v>
      </c>
      <c r="CL6" s="22">
        <f>IF(CL7="",NA(),CL7)</f>
        <v>67.12</v>
      </c>
      <c r="CM6" s="22">
        <f t="shared" ref="CM6:CU6" si="10">IF(CM7="",NA(),CM7)</f>
        <v>67</v>
      </c>
      <c r="CN6" s="22">
        <f t="shared" si="10"/>
        <v>66.41</v>
      </c>
      <c r="CO6" s="22">
        <f t="shared" si="10"/>
        <v>67.44</v>
      </c>
      <c r="CP6" s="22">
        <f t="shared" si="10"/>
        <v>66.709999999999994</v>
      </c>
      <c r="CQ6" s="22">
        <f t="shared" si="10"/>
        <v>63.54</v>
      </c>
      <c r="CR6" s="22">
        <f t="shared" si="10"/>
        <v>63.53</v>
      </c>
      <c r="CS6" s="22">
        <f t="shared" si="10"/>
        <v>63.16</v>
      </c>
      <c r="CT6" s="22">
        <f t="shared" si="10"/>
        <v>64.41</v>
      </c>
      <c r="CU6" s="22">
        <f t="shared" si="10"/>
        <v>64.11</v>
      </c>
      <c r="CV6" s="21" t="str">
        <f>IF(CV7="","",IF(CV7="-","【-】","【"&amp;SUBSTITUTE(TEXT(CV7,"#,##0.00"),"-","△")&amp;"】"))</f>
        <v>【60.29】</v>
      </c>
      <c r="CW6" s="22">
        <f>IF(CW7="",NA(),CW7)</f>
        <v>95.4</v>
      </c>
      <c r="CX6" s="22">
        <f t="shared" ref="CX6:DF6" si="11">IF(CX7="",NA(),CX7)</f>
        <v>95.33</v>
      </c>
      <c r="CY6" s="22">
        <f t="shared" si="11"/>
        <v>95.34</v>
      </c>
      <c r="CZ6" s="22">
        <f t="shared" si="11"/>
        <v>95.14</v>
      </c>
      <c r="DA6" s="22">
        <f t="shared" si="11"/>
        <v>95.59</v>
      </c>
      <c r="DB6" s="22">
        <f t="shared" si="11"/>
        <v>91.48</v>
      </c>
      <c r="DC6" s="22">
        <f t="shared" si="11"/>
        <v>91.58</v>
      </c>
      <c r="DD6" s="22">
        <f t="shared" si="11"/>
        <v>91.48</v>
      </c>
      <c r="DE6" s="22">
        <f t="shared" si="11"/>
        <v>91.64</v>
      </c>
      <c r="DF6" s="22">
        <f t="shared" si="11"/>
        <v>92.09</v>
      </c>
      <c r="DG6" s="21" t="str">
        <f>IF(DG7="","",IF(DG7="-","【-】","【"&amp;SUBSTITUTE(TEXT(DG7,"#,##0.00"),"-","△")&amp;"】"))</f>
        <v>【90.12】</v>
      </c>
      <c r="DH6" s="22">
        <f>IF(DH7="",NA(),DH7)</f>
        <v>50.02</v>
      </c>
      <c r="DI6" s="22">
        <f t="shared" ref="DI6:DQ6" si="12">IF(DI7="",NA(),DI7)</f>
        <v>50.66</v>
      </c>
      <c r="DJ6" s="22">
        <f t="shared" si="12"/>
        <v>51.13</v>
      </c>
      <c r="DK6" s="22">
        <f t="shared" si="12"/>
        <v>52.01</v>
      </c>
      <c r="DL6" s="22">
        <f t="shared" si="12"/>
        <v>52.69</v>
      </c>
      <c r="DM6" s="22">
        <f t="shared" si="12"/>
        <v>49.66</v>
      </c>
      <c r="DN6" s="22">
        <f t="shared" si="12"/>
        <v>50.41</v>
      </c>
      <c r="DO6" s="22">
        <f t="shared" si="12"/>
        <v>51.13</v>
      </c>
      <c r="DP6" s="22">
        <f t="shared" si="12"/>
        <v>51.62</v>
      </c>
      <c r="DQ6" s="22">
        <f t="shared" si="12"/>
        <v>52.16</v>
      </c>
      <c r="DR6" s="21" t="str">
        <f>IF(DR7="","",IF(DR7="-","【-】","【"&amp;SUBSTITUTE(TEXT(DR7,"#,##0.00"),"-","△")&amp;"】"))</f>
        <v>【50.88】</v>
      </c>
      <c r="DS6" s="22">
        <f>IF(DS7="",NA(),DS7)</f>
        <v>10.16</v>
      </c>
      <c r="DT6" s="22">
        <f t="shared" ref="DT6:EB6" si="13">IF(DT7="",NA(),DT7)</f>
        <v>11.75</v>
      </c>
      <c r="DU6" s="22">
        <f t="shared" si="13"/>
        <v>12.69</v>
      </c>
      <c r="DV6" s="22">
        <f t="shared" si="13"/>
        <v>14.03</v>
      </c>
      <c r="DW6" s="22">
        <f t="shared" si="13"/>
        <v>17.47</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1.04</v>
      </c>
      <c r="EE6" s="22">
        <f t="shared" ref="EE6:EM6" si="14">IF(EE7="",NA(),EE7)</f>
        <v>0.87</v>
      </c>
      <c r="EF6" s="22">
        <f t="shared" si="14"/>
        <v>0.97</v>
      </c>
      <c r="EG6" s="22">
        <f t="shared" si="14"/>
        <v>1.07</v>
      </c>
      <c r="EH6" s="22">
        <f t="shared" si="14"/>
        <v>1.1100000000000001</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15">
      <c r="A7" s="15"/>
      <c r="B7" s="24">
        <v>2021</v>
      </c>
      <c r="C7" s="24">
        <v>382019</v>
      </c>
      <c r="D7" s="24">
        <v>46</v>
      </c>
      <c r="E7" s="24">
        <v>1</v>
      </c>
      <c r="F7" s="24">
        <v>0</v>
      </c>
      <c r="G7" s="24">
        <v>1</v>
      </c>
      <c r="H7" s="24" t="s">
        <v>93</v>
      </c>
      <c r="I7" s="24" t="s">
        <v>94</v>
      </c>
      <c r="J7" s="24" t="s">
        <v>95</v>
      </c>
      <c r="K7" s="24" t="s">
        <v>96</v>
      </c>
      <c r="L7" s="24" t="s">
        <v>97</v>
      </c>
      <c r="M7" s="24" t="s">
        <v>98</v>
      </c>
      <c r="N7" s="25" t="s">
        <v>99</v>
      </c>
      <c r="O7" s="25">
        <v>85.36</v>
      </c>
      <c r="P7" s="25">
        <v>93.88</v>
      </c>
      <c r="Q7" s="25">
        <v>2795</v>
      </c>
      <c r="R7" s="25">
        <v>507211</v>
      </c>
      <c r="S7" s="25">
        <v>429.35</v>
      </c>
      <c r="T7" s="25">
        <v>1181.3499999999999</v>
      </c>
      <c r="U7" s="25">
        <v>474598</v>
      </c>
      <c r="V7" s="25">
        <v>131.91999999999999</v>
      </c>
      <c r="W7" s="25">
        <v>3597.62</v>
      </c>
      <c r="X7" s="25">
        <v>126.63</v>
      </c>
      <c r="Y7" s="25">
        <v>125.28</v>
      </c>
      <c r="Z7" s="25">
        <v>123.73</v>
      </c>
      <c r="AA7" s="25">
        <v>124.94</v>
      </c>
      <c r="AB7" s="25">
        <v>125.1</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905.09</v>
      </c>
      <c r="AU7" s="25">
        <v>574.55999999999995</v>
      </c>
      <c r="AV7" s="25">
        <v>557.95000000000005</v>
      </c>
      <c r="AW7" s="25">
        <v>548.42999999999995</v>
      </c>
      <c r="AX7" s="25">
        <v>631.79</v>
      </c>
      <c r="AY7" s="25">
        <v>254.05</v>
      </c>
      <c r="AZ7" s="25">
        <v>258.22000000000003</v>
      </c>
      <c r="BA7" s="25">
        <v>250.03</v>
      </c>
      <c r="BB7" s="25">
        <v>239.45</v>
      </c>
      <c r="BC7" s="25">
        <v>246.01</v>
      </c>
      <c r="BD7" s="25">
        <v>261.51</v>
      </c>
      <c r="BE7" s="25">
        <v>133.66</v>
      </c>
      <c r="BF7" s="25">
        <v>132.6</v>
      </c>
      <c r="BG7" s="25">
        <v>148.09</v>
      </c>
      <c r="BH7" s="25">
        <v>165.3</v>
      </c>
      <c r="BI7" s="25">
        <v>182.39</v>
      </c>
      <c r="BJ7" s="25">
        <v>258.63</v>
      </c>
      <c r="BK7" s="25">
        <v>255.12</v>
      </c>
      <c r="BL7" s="25">
        <v>254.19</v>
      </c>
      <c r="BM7" s="25">
        <v>259.56</v>
      </c>
      <c r="BN7" s="25">
        <v>248.92</v>
      </c>
      <c r="BO7" s="25">
        <v>265.16000000000003</v>
      </c>
      <c r="BP7" s="25">
        <v>123.66</v>
      </c>
      <c r="BQ7" s="25">
        <v>121.81</v>
      </c>
      <c r="BR7" s="25">
        <v>120.86</v>
      </c>
      <c r="BS7" s="25">
        <v>122</v>
      </c>
      <c r="BT7" s="25">
        <v>122.62</v>
      </c>
      <c r="BU7" s="25">
        <v>110.3</v>
      </c>
      <c r="BV7" s="25">
        <v>109.12</v>
      </c>
      <c r="BW7" s="25">
        <v>107.42</v>
      </c>
      <c r="BX7" s="25">
        <v>105.07</v>
      </c>
      <c r="BY7" s="25">
        <v>107.54</v>
      </c>
      <c r="BZ7" s="25">
        <v>102.35</v>
      </c>
      <c r="CA7" s="25">
        <v>131.76</v>
      </c>
      <c r="CB7" s="25">
        <v>133.52000000000001</v>
      </c>
      <c r="CC7" s="25">
        <v>134.25</v>
      </c>
      <c r="CD7" s="25">
        <v>131.44</v>
      </c>
      <c r="CE7" s="25">
        <v>130.80000000000001</v>
      </c>
      <c r="CF7" s="25">
        <v>151.85</v>
      </c>
      <c r="CG7" s="25">
        <v>153.88</v>
      </c>
      <c r="CH7" s="25">
        <v>157.19</v>
      </c>
      <c r="CI7" s="25">
        <v>153.71</v>
      </c>
      <c r="CJ7" s="25">
        <v>155.9</v>
      </c>
      <c r="CK7" s="25">
        <v>167.74</v>
      </c>
      <c r="CL7" s="25">
        <v>67.12</v>
      </c>
      <c r="CM7" s="25">
        <v>67</v>
      </c>
      <c r="CN7" s="25">
        <v>66.41</v>
      </c>
      <c r="CO7" s="25">
        <v>67.44</v>
      </c>
      <c r="CP7" s="25">
        <v>66.709999999999994</v>
      </c>
      <c r="CQ7" s="25">
        <v>63.54</v>
      </c>
      <c r="CR7" s="25">
        <v>63.53</v>
      </c>
      <c r="CS7" s="25">
        <v>63.16</v>
      </c>
      <c r="CT7" s="25">
        <v>64.41</v>
      </c>
      <c r="CU7" s="25">
        <v>64.11</v>
      </c>
      <c r="CV7" s="25">
        <v>60.29</v>
      </c>
      <c r="CW7" s="25">
        <v>95.4</v>
      </c>
      <c r="CX7" s="25">
        <v>95.33</v>
      </c>
      <c r="CY7" s="25">
        <v>95.34</v>
      </c>
      <c r="CZ7" s="25">
        <v>95.14</v>
      </c>
      <c r="DA7" s="25">
        <v>95.59</v>
      </c>
      <c r="DB7" s="25">
        <v>91.48</v>
      </c>
      <c r="DC7" s="25">
        <v>91.58</v>
      </c>
      <c r="DD7" s="25">
        <v>91.48</v>
      </c>
      <c r="DE7" s="25">
        <v>91.64</v>
      </c>
      <c r="DF7" s="25">
        <v>92.09</v>
      </c>
      <c r="DG7" s="25">
        <v>90.12</v>
      </c>
      <c r="DH7" s="25">
        <v>50.02</v>
      </c>
      <c r="DI7" s="25">
        <v>50.66</v>
      </c>
      <c r="DJ7" s="25">
        <v>51.13</v>
      </c>
      <c r="DK7" s="25">
        <v>52.01</v>
      </c>
      <c r="DL7" s="25">
        <v>52.69</v>
      </c>
      <c r="DM7" s="25">
        <v>49.66</v>
      </c>
      <c r="DN7" s="25">
        <v>50.41</v>
      </c>
      <c r="DO7" s="25">
        <v>51.13</v>
      </c>
      <c r="DP7" s="25">
        <v>51.62</v>
      </c>
      <c r="DQ7" s="25">
        <v>52.16</v>
      </c>
      <c r="DR7" s="25">
        <v>50.88</v>
      </c>
      <c r="DS7" s="25">
        <v>10.16</v>
      </c>
      <c r="DT7" s="25">
        <v>11.75</v>
      </c>
      <c r="DU7" s="25">
        <v>12.69</v>
      </c>
      <c r="DV7" s="25">
        <v>14.03</v>
      </c>
      <c r="DW7" s="25">
        <v>17.47</v>
      </c>
      <c r="DX7" s="25">
        <v>18.940000000000001</v>
      </c>
      <c r="DY7" s="25">
        <v>20.36</v>
      </c>
      <c r="DZ7" s="25">
        <v>22.41</v>
      </c>
      <c r="EA7" s="25">
        <v>23.68</v>
      </c>
      <c r="EB7" s="25">
        <v>25.76</v>
      </c>
      <c r="EC7" s="25">
        <v>22.3</v>
      </c>
      <c r="ED7" s="25">
        <v>1.04</v>
      </c>
      <c r="EE7" s="25">
        <v>0.87</v>
      </c>
      <c r="EF7" s="25">
        <v>0.97</v>
      </c>
      <c r="EG7" s="25">
        <v>1.07</v>
      </c>
      <c r="EH7" s="25">
        <v>1.1100000000000001</v>
      </c>
      <c r="EI7" s="25">
        <v>0.74</v>
      </c>
      <c r="EJ7" s="25">
        <v>0.75</v>
      </c>
      <c r="EK7" s="25">
        <v>0.73</v>
      </c>
      <c r="EL7" s="25">
        <v>0.79</v>
      </c>
      <c r="EM7" s="25">
        <v>0.75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2023-01-25T08:50:32Z</cp:lastPrinted>
  <dcterms:created xsi:type="dcterms:W3CDTF">2022-12-01T01:04:24Z</dcterms:created>
  <dcterms:modified xsi:type="dcterms:W3CDTF">2023-02-02T05:30:57Z</dcterms:modified>
  <cp:category/>
</cp:coreProperties>
</file>