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〇\"/>
    </mc:Choice>
  </mc:AlternateContent>
  <workbookProtection workbookAlgorithmName="SHA-512" workbookHashValue="A4P3VKXCRg+8jnh4+zARABmxPDXcaxWVj/5ZmX3xatnZFNvtXJW1+R9X2SZigsGI5ws8lalgLKhX+VvlFkJCcA==" workbookSaltValue="otxbCprXWx9gqtlyurMHbw==" workbookSpinCount="100000" lockStructure="1"/>
  <bookViews>
    <workbookView xWindow="-120" yWindow="-120" windowWidth="24240" windowHeight="131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AL10" i="4"/>
  <c r="W10" i="4"/>
  <c r="I10" i="4"/>
  <c r="BB8" i="4"/>
  <c r="AT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<sst xmlns="http://schemas.openxmlformats.org/spreadsheetml/2006/main" count="228" uniqueCount="114">
  <si>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</si>
  <si>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</si>
  <si>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</si>
  <si>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</si>
  <si>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</si>
  <si>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</si>
  <si>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</si>
  <si>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</si>
  <si>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</si>
  <si>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</si>
  <si>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</si>
  <si>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</si>
  <si>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</si>
  <si>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</si>
  <si>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</si>
  <si>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</si>
  <si>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</si>
  <si>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</si>
  <si>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</si>
  <si>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</si>
  <si>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</si>
  <si>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</si>
  <si>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</si>
  <si>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</si>
  <si>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</si>
  <si>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</si>
  <si>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</si>
  <si>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</si>
  <si>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</si>
  <si>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</si>
  <si>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</si>
  <si>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</si>
  <si>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</si>
  <si>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</si>
  <si>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</si>
  <si>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</si>
  <si>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</si>
  <si>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</si>
  <si>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</si>
  <si>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</si>
  <si>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</si>
  <si>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</si>
  <si>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</si>
  <si>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</si>
  <si>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</si>
  <si>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</si>
  <si>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</si>
  <si>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</si>
  <si>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</si>
  <si>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</si>
  <si>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</si>
  <si>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</si>
  <si>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</si>
  <si>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</si>
  <si>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</si>
  <si>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</si>
  <si>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</si>
  <si>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</si>
  <si>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</si>
  <si>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</si>
  <si>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</si>
  <si>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</si>
  <si>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</si>
  <si>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</si>
  <si>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</si>
  <si>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</si>
  <si>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</si>
  <si>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</si>
  <si>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</si>
  <si>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</si>
  <si>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</si>
  <si>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</si>
  <si>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</si>
  <si>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</si>
  <si>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</si>
  <si>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</si>
  <si>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</si>
  <si>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</si>
  <si>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</si>
  <si>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</si>
  <si>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</si>
  <si>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</si>
  <si>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</si>
  <si>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</si>
  <si>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</si>
  <si>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</si>
  <si>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</si>
  <si>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</si>
  <si>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</si>
  <si>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</si>
  <si>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</si>
  <si>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</si>
  <si>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</si>
  <si>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</si>
  <si>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</si>
  <si>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</si>
  <si>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</si>
  <si>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</si>
  <si>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</si>
  <si>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</si>
  <si>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</si>
  <si>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</si>
  <si>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</si>
  <si>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</si>
  <si>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</si>
  <si>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</si>
  <si>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</si>
  <si>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</si>
  <si>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</si>
  <si>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</si>
  <si>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</si>
  <si>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H17年1月の市町合併により引き継いだ簡易水道施設は、「①有形固定資産減価償却率」が示す通り多くの施設で老朽化が進んでいます。合併後も国の補助制度などを活用しながら施設更新を計画的に行っているものの、島しょ部や山間部に点在する簡易水道事業の経営は厳しく十分な設備投資の財源を確保することは難しいため、「②管路経年化率」は類似団体平均値より高い状況です。
　「③管路更新率」は、老朽化した配水管の更新に重点的に取り組んでいることから上昇しており、類似団体平均値より高くなっています。</t>
    <rPh sb="172" eb="174">
      <t>ジョウキョウ</t>
    </rPh>
    <phoneticPr fontId="4"/>
  </si>
  <si>
    <t>　本市簡易水道事業は、島しょ部（中島地区）と山間部（北条地区）にあり、給水人口があわせて約3千人と小規模簡易水道施設を纏めた事業であるため、立地条件や施設規模から効率的な経営は難しい状況で、「⑤料金回収率」や「⑦施設利用率」は類似団体平均値と比べても低い水準となっています。
　また、有収水量１㎥あたりどれだけの費用がかかるかを表す「⑥給水原価」は、本市簡易水道が置かれている立地条件等から、類似団体平均値よりかなり高いため、現在の島しょ部の簡易水道料金は上水道料金の2倍の料金設定としたうえで、それでも不足する財源を一般会計が負担することで、「②累積欠損金比率」がゼロとなっています。
　なお、H30年度の「①経常収支比率」が高いのは、平成30年7月豪雨の災害復旧に対する一般会計からの繰入分が主な要因です。
　「⑧有収率」については、老朽化した管路の更新を計画的に進めているため、徐々に上昇しており、類似団体平均より高い水準となっています。
　これら老朽施設の更新の財源として、企業債を借入していますが、国の補助制度や交付税措置のある辺地対策債などを活用することで、「④企業債残高給水収益比率」は近年同水準を維持しており、類似団体平均値を下回っています。</t>
    <phoneticPr fontId="4"/>
  </si>
  <si>
    <t>　本市簡易水道事業は、一般会計からの運営補助に大きく依存しているうえ、毎年給水人口が減少するなど、抜本的な経営改善は難しい状況にあります。
　そこで、R3年3月に今後10か年の投資計画と財政計画を定めた「松山市簡易水道事業経営戦略」を策定し、事業費の平準化を図りながら、老朽施設の更新に取り組んでいます。今後も経営戦略に基づき、安全で安心な水道水を安定的に供給するため、国の補助制度など有利な財源を活用し、計画的に老朽施設の更新を行い、引き続き施設を適正に維持管理していきます。</t>
    <rPh sb="102" eb="105">
      <t>マツヤマシ</t>
    </rPh>
    <rPh sb="109" eb="111">
      <t>ジギョウ</t>
    </rPh>
    <rPh sb="121" eb="124">
      <t>ジギョウヒ</t>
    </rPh>
    <rPh sb="125" eb="128">
      <t>ヘイジュンカ</t>
    </rPh>
    <rPh sb="129" eb="130">
      <t>ハカ</t>
    </rPh>
    <rPh sb="135" eb="137">
      <t>ロウキュウ</t>
    </rPh>
    <rPh sb="137" eb="139">
      <t>シセツ</t>
    </rPh>
    <rPh sb="140" eb="142">
      <t>コウシン</t>
    </rPh>
    <rPh sb="143" eb="144">
      <t>ト</t>
    </rPh>
    <rPh sb="145" eb="146">
      <t>ク</t>
    </rPh>
    <rPh sb="152" eb="15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</si>
</sst>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1.1399999999999999</c:v>
                </c:pt>
                <c:pt idx="1">
                  <c:v>0.05</c:v>
                </c:pt>
                <c:pt idx="2">
                  <c:v>0.48</c:v>
                </c:pt>
                <c:pt idx="3">
                  <c:v>1.33</c:v>
                </c:pt>
                <c:pt idx="4">
                  <c:v>1.86</c:v>
                </c:pt>
              </c:numCache>
            </c:numRef>
          </c:val>
          <c:extLst>
            <c:ext xmlns:c16="http://schemas.microsoft.com/office/drawing/2014/chart" uri="{C3380CC4-5D6E-409C-BE32-E72D297353CC}">
              <c16:uniqueId val="{00000000-7E80-4791-8D6D-D913E6A451A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0.46</c:v>
                </c:pt>
                <c:pt idx="2">
                  <c:v>0.43</c:v>
                </c:pt>
                <c:pt idx="3">
                  <c:v>1.1499999999999999</c:v>
                </c:pt>
                <c:pt idx="4">
                  <c:v>0.28999999999999998</c:v>
                </c:pt>
              </c:numCache>
            </c:numRef>
          </c:val>
          <c:smooth val="0"/>
          <c:extLst>
            <c:ext xmlns:c16="http://schemas.microsoft.com/office/drawing/2014/chart" uri="{C3380CC4-5D6E-409C-BE32-E72D297353CC}">
              <c16:uniqueId val="{00000001-7E80-4791-8D6D-D913E6A451A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39.57</c:v>
                </c:pt>
                <c:pt idx="1">
                  <c:v>39.729999999999997</c:v>
                </c:pt>
                <c:pt idx="2">
                  <c:v>37.270000000000003</c:v>
                </c:pt>
                <c:pt idx="3">
                  <c:v>36.72</c:v>
                </c:pt>
                <c:pt idx="4">
                  <c:v>36.14</c:v>
                </c:pt>
              </c:numCache>
            </c:numRef>
          </c:val>
          <c:extLst>
            <c:ext xmlns:c16="http://schemas.microsoft.com/office/drawing/2014/chart" uri="{C3380CC4-5D6E-409C-BE32-E72D297353CC}">
              <c16:uniqueId val="{00000000-00A1-4353-9EB3-B2A9EEDADB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47.18</c:v>
                </c:pt>
                <c:pt idx="1">
                  <c:v>45.73</c:v>
                </c:pt>
                <c:pt idx="2">
                  <c:v>49.01</c:v>
                </c:pt>
                <c:pt idx="3">
                  <c:v>48.86</c:v>
                </c:pt>
                <c:pt idx="4">
                  <c:v>49</c:v>
                </c:pt>
              </c:numCache>
            </c:numRef>
          </c:val>
          <c:smooth val="0"/>
          <c:extLst>
            <c:ext xmlns:c16="http://schemas.microsoft.com/office/drawing/2014/chart" uri="{C3380CC4-5D6E-409C-BE32-E72D297353CC}">
              <c16:uniqueId val="{00000001-00A1-4353-9EB3-B2A9EEDADB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77.430000000000007</c:v>
                </c:pt>
                <c:pt idx="1">
                  <c:v>79.09</c:v>
                </c:pt>
                <c:pt idx="2">
                  <c:v>81.52</c:v>
                </c:pt>
                <c:pt idx="3">
                  <c:v>82.42</c:v>
                </c:pt>
                <c:pt idx="4">
                  <c:v>81.96</c:v>
                </c:pt>
              </c:numCache>
            </c:numRef>
          </c:val>
          <c:extLst>
            <c:ext xmlns:c16="http://schemas.microsoft.com/office/drawing/2014/chart" uri="{C3380CC4-5D6E-409C-BE32-E72D297353CC}">
              <c16:uniqueId val="{00000000-7B3A-4036-BF14-D38A0616E7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80.209999999999994</c:v>
                </c:pt>
                <c:pt idx="1">
                  <c:v>80.25</c:v>
                </c:pt>
                <c:pt idx="2">
                  <c:v>76.569999999999993</c:v>
                </c:pt>
                <c:pt idx="3">
                  <c:v>76.48</c:v>
                </c:pt>
                <c:pt idx="4">
                  <c:v>75.64</c:v>
                </c:pt>
              </c:numCache>
            </c:numRef>
          </c:val>
          <c:smooth val="0"/>
          <c:extLst>
            <c:ext xmlns:c16="http://schemas.microsoft.com/office/drawing/2014/chart" uri="{C3380CC4-5D6E-409C-BE32-E72D297353CC}">
              <c16:uniqueId val="{00000001-7B3A-4036-BF14-D38A0616E7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108.74</c:v>
                </c:pt>
                <c:pt idx="1">
                  <c:v>114.49</c:v>
                </c:pt>
                <c:pt idx="2">
                  <c:v>108.51</c:v>
                </c:pt>
                <c:pt idx="3">
                  <c:v>108.69</c:v>
                </c:pt>
                <c:pt idx="4">
                  <c:v>107.87</c:v>
                </c:pt>
              </c:numCache>
            </c:numRef>
          </c:val>
          <c:extLst>
            <c:ext xmlns:c16="http://schemas.microsoft.com/office/drawing/2014/chart" uri="{C3380CC4-5D6E-409C-BE32-E72D297353CC}">
              <c16:uniqueId val="{00000000-CB4B-4114-9217-4BE4FD2F8C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111.37</c:v>
                </c:pt>
                <c:pt idx="1">
                  <c:v>109.77</c:v>
                </c:pt>
                <c:pt idx="2">
                  <c:v>105.45</c:v>
                </c:pt>
                <c:pt idx="3">
                  <c:v>103.82</c:v>
                </c:pt>
                <c:pt idx="4">
                  <c:v>105.75</c:v>
                </c:pt>
              </c:numCache>
            </c:numRef>
          </c:val>
          <c:smooth val="0"/>
          <c:extLst>
            <c:ext xmlns:c16="http://schemas.microsoft.com/office/drawing/2014/chart" uri="{C3380CC4-5D6E-409C-BE32-E72D297353CC}">
              <c16:uniqueId val="{00000001-CB4B-4114-9217-4BE4FD2F8C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44.36</c:v>
                </c:pt>
                <c:pt idx="1">
                  <c:v>45.66</c:v>
                </c:pt>
                <c:pt idx="2">
                  <c:v>47.3</c:v>
                </c:pt>
                <c:pt idx="3">
                  <c:v>48.67</c:v>
                </c:pt>
                <c:pt idx="4">
                  <c:v>49.93</c:v>
                </c:pt>
              </c:numCache>
            </c:numRef>
          </c:val>
          <c:extLst>
            <c:ext xmlns:c16="http://schemas.microsoft.com/office/drawing/2014/chart" uri="{C3380CC4-5D6E-409C-BE32-E72D297353CC}">
              <c16:uniqueId val="{00000000-C963-4401-8CBB-A2B18D9ED8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c:v>
                </c:pt>
                <c:pt idx="1">
                  <c:v>46.28</c:v>
                </c:pt>
                <c:pt idx="2">
                  <c:v>49.34</c:v>
                </c:pt>
                <c:pt idx="3">
                  <c:v>39.409999999999997</c:v>
                </c:pt>
                <c:pt idx="4">
                  <c:v>41.18</c:v>
                </c:pt>
              </c:numCache>
            </c:numRef>
          </c:val>
          <c:smooth val="0"/>
          <c:extLst>
            <c:ext xmlns:c16="http://schemas.microsoft.com/office/drawing/2014/chart" uri="{C3380CC4-5D6E-409C-BE32-E72D297353CC}">
              <c16:uniqueId val="{00000001-C963-4401-8CBB-A2B18D9ED8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27.06</c:v>
                </c:pt>
                <c:pt idx="1">
                  <c:v>36.28</c:v>
                </c:pt>
                <c:pt idx="2">
                  <c:v>36.61</c:v>
                </c:pt>
                <c:pt idx="3">
                  <c:v>40.909999999999997</c:v>
                </c:pt>
                <c:pt idx="4">
                  <c:v>39.19</c:v>
                </c:pt>
              </c:numCache>
            </c:numRef>
          </c:val>
          <c:extLst>
            <c:ext xmlns:c16="http://schemas.microsoft.com/office/drawing/2014/chart" uri="{C3380CC4-5D6E-409C-BE32-E72D297353CC}">
              <c16:uniqueId val="{00000000-21A0-4FF3-B188-2A905E0C7B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20.02</c:v>
                </c:pt>
                <c:pt idx="1">
                  <c:v>18.03</c:v>
                </c:pt>
                <c:pt idx="2">
                  <c:v>22.75</c:v>
                </c:pt>
                <c:pt idx="3">
                  <c:v>20.97</c:v>
                </c:pt>
                <c:pt idx="4">
                  <c:v>21.65</c:v>
                </c:pt>
              </c:numCache>
            </c:numRef>
          </c:val>
          <c:smooth val="0"/>
          <c:extLst>
            <c:ext xmlns:c16="http://schemas.microsoft.com/office/drawing/2014/chart" uri="{C3380CC4-5D6E-409C-BE32-E72D297353CC}">
              <c16:uniqueId val="{00000001-21A0-4FF3-B188-2A905E0C7B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75-4A8E-9E27-771CC6E784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3.02</c:v>
                </c:pt>
                <c:pt idx="1">
                  <c:v>4.96</c:v>
                </c:pt>
                <c:pt idx="2">
                  <c:v>29.38</c:v>
                </c:pt>
                <c:pt idx="3">
                  <c:v>31.54</c:v>
                </c:pt>
                <c:pt idx="4">
                  <c:v>31.15</c:v>
                </c:pt>
              </c:numCache>
            </c:numRef>
          </c:val>
          <c:smooth val="0"/>
          <c:extLst>
            <c:ext xmlns:c16="http://schemas.microsoft.com/office/drawing/2014/chart" uri="{C3380CC4-5D6E-409C-BE32-E72D297353CC}">
              <c16:uniqueId val="{00000001-8775-4A8E-9E27-771CC6E784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740.41</c:v>
                </c:pt>
                <c:pt idx="1">
                  <c:v>1212.97</c:v>
                </c:pt>
                <c:pt idx="2">
                  <c:v>1282.9000000000001</c:v>
                </c:pt>
                <c:pt idx="3">
                  <c:v>1323.64</c:v>
                </c:pt>
                <c:pt idx="4">
                  <c:v>1189.32</c:v>
                </c:pt>
              </c:numCache>
            </c:numRef>
          </c:val>
          <c:extLst>
            <c:ext xmlns:c16="http://schemas.microsoft.com/office/drawing/2014/chart" uri="{C3380CC4-5D6E-409C-BE32-E72D297353CC}">
              <c16:uniqueId val="{00000000-8C37-43F2-BC18-907BCB3B20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533.21</c:v>
                </c:pt>
                <c:pt idx="1">
                  <c:v>563.05999999999995</c:v>
                </c:pt>
                <c:pt idx="2">
                  <c:v>413.82</c:v>
                </c:pt>
                <c:pt idx="3">
                  <c:v>302.22000000000003</c:v>
                </c:pt>
                <c:pt idx="4">
                  <c:v>263.45</c:v>
                </c:pt>
              </c:numCache>
            </c:numRef>
          </c:val>
          <c:smooth val="0"/>
          <c:extLst>
            <c:ext xmlns:c16="http://schemas.microsoft.com/office/drawing/2014/chart" uri="{C3380CC4-5D6E-409C-BE32-E72D297353CC}">
              <c16:uniqueId val="{00000001-8C37-43F2-BC18-907BCB3B20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773.82</c:v>
                </c:pt>
                <c:pt idx="1">
                  <c:v>770.2</c:v>
                </c:pt>
                <c:pt idx="2">
                  <c:v>770.77</c:v>
                </c:pt>
                <c:pt idx="3">
                  <c:v>752.28</c:v>
                </c:pt>
                <c:pt idx="4">
                  <c:v>736.19</c:v>
                </c:pt>
              </c:numCache>
            </c:numRef>
          </c:val>
          <c:extLst>
            <c:ext xmlns:c16="http://schemas.microsoft.com/office/drawing/2014/chart" uri="{C3380CC4-5D6E-409C-BE32-E72D297353CC}">
              <c16:uniqueId val="{00000000-F2B5-4009-8570-C387364D02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634.09</c:v>
                </c:pt>
                <c:pt idx="1">
                  <c:v>651.9</c:v>
                </c:pt>
                <c:pt idx="2">
                  <c:v>698.55</c:v>
                </c:pt>
                <c:pt idx="3">
                  <c:v>970.36</c:v>
                </c:pt>
                <c:pt idx="4">
                  <c:v>940.22</c:v>
                </c:pt>
              </c:numCache>
            </c:numRef>
          </c:val>
          <c:smooth val="0"/>
          <c:extLst>
            <c:ext xmlns:c16="http://schemas.microsoft.com/office/drawing/2014/chart" uri="{C3380CC4-5D6E-409C-BE32-E72D297353CC}">
              <c16:uniqueId val="{00000001-F2B5-4009-8570-C387364D02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28.49</c:v>
                </c:pt>
                <c:pt idx="1">
                  <c:v>27.09</c:v>
                </c:pt>
                <c:pt idx="2">
                  <c:v>28.28</c:v>
                </c:pt>
                <c:pt idx="3">
                  <c:v>28.26</c:v>
                </c:pt>
                <c:pt idx="4">
                  <c:v>25.46</c:v>
                </c:pt>
              </c:numCache>
            </c:numRef>
          </c:val>
          <c:extLst>
            <c:ext xmlns:c16="http://schemas.microsoft.com/office/drawing/2014/chart" uri="{C3380CC4-5D6E-409C-BE32-E72D297353CC}">
              <c16:uniqueId val="{00000000-6AB6-4ABF-B583-A66A20B592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76.739999999999995</c:v>
                </c:pt>
                <c:pt idx="1">
                  <c:v>75.28</c:v>
                </c:pt>
                <c:pt idx="2">
                  <c:v>73.7</c:v>
                </c:pt>
                <c:pt idx="3">
                  <c:v>64.52</c:v>
                </c:pt>
                <c:pt idx="4">
                  <c:v>66.8</c:v>
                </c:pt>
              </c:numCache>
            </c:numRef>
          </c:val>
          <c:smooth val="0"/>
          <c:extLst>
            <c:ext xmlns:c16="http://schemas.microsoft.com/office/drawing/2014/chart" uri="{C3380CC4-5D6E-409C-BE32-E72D297353CC}">
              <c16:uniqueId val="{00000001-6AB6-4ABF-B583-A66A20B592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1183.17</c:v>
                </c:pt>
                <c:pt idx="1">
                  <c:v>1246.5</c:v>
                </c:pt>
                <c:pt idx="2">
                  <c:v>1195.96</c:v>
                </c:pt>
                <c:pt idx="3">
                  <c:v>1192.1300000000001</c:v>
                </c:pt>
                <c:pt idx="4">
                  <c:v>1330.52</c:v>
                </c:pt>
              </c:numCache>
            </c:numRef>
          </c:val>
          <c:extLst>
            <c:ext xmlns:c16="http://schemas.microsoft.com/office/drawing/2014/chart" uri="{C3380CC4-5D6E-409C-BE32-E72D297353CC}">
              <c16:uniqueId val="{00000000-EA8B-4B76-93E3-3E84FBA682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252.45</c:v>
                </c:pt>
                <c:pt idx="1">
                  <c:v>255.35</c:v>
                </c:pt>
                <c:pt idx="2">
                  <c:v>261.02</c:v>
                </c:pt>
                <c:pt idx="3">
                  <c:v>270.68</c:v>
                </c:pt>
                <c:pt idx="4">
                  <c:v>268.88</c:v>
                </c:pt>
              </c:numCache>
            </c:numRef>
          </c:val>
          <c:smooth val="0"/>
          <c:extLst>
            <c:ext xmlns:c16="http://schemas.microsoft.com/office/drawing/2014/chart" uri="{C3380CC4-5D6E-409C-BE32-E72D297353CC}">
              <c16:uniqueId val="{00000001-EA8B-4B76-93E3-3E84FBA682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松山市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その他</v>
      </c>
      <c r="AE8" s="75"/>
      <c r="AF8" s="75"/>
      <c r="AG8" s="75"/>
      <c r="AH8" s="75"/>
      <c r="AI8" s="75"/>
      <c r="AJ8" s="75"/>
      <c r="AK8" s="2"/>
      <c r="AL8" s="66">
        <f>データ!$R$6</f>
        <v>507211</v>
      </c>
      <c r="AM8" s="66"/>
      <c r="AN8" s="66"/>
      <c r="AO8" s="66"/>
      <c r="AP8" s="66"/>
      <c r="AQ8" s="66"/>
      <c r="AR8" s="66"/>
      <c r="AS8" s="66"/>
      <c r="AT8" s="37">
        <f>データ!$S$6</f>
        <v>429.35</v>
      </c>
      <c r="AU8" s="38"/>
      <c r="AV8" s="38"/>
      <c r="AW8" s="38"/>
      <c r="AX8" s="38"/>
      <c r="AY8" s="38"/>
      <c r="AZ8" s="38"/>
      <c r="BA8" s="38"/>
      <c r="BB8" s="55">
        <f>データ!$T$6</f>
        <v>1181.3499999999999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82.87</v>
      </c>
      <c r="J10" s="38"/>
      <c r="K10" s="38"/>
      <c r="L10" s="38"/>
      <c r="M10" s="38"/>
      <c r="N10" s="38"/>
      <c r="O10" s="65"/>
      <c r="P10" s="55">
        <f>データ!$P$6</f>
        <v>0.44</v>
      </c>
      <c r="Q10" s="55"/>
      <c r="R10" s="55"/>
      <c r="S10" s="55"/>
      <c r="T10" s="55"/>
      <c r="U10" s="55"/>
      <c r="V10" s="55"/>
      <c r="W10" s="66">
        <f>データ!$Q$6</f>
        <v>5678</v>
      </c>
      <c r="X10" s="66"/>
      <c r="Y10" s="66"/>
      <c r="Z10" s="66"/>
      <c r="AA10" s="66"/>
      <c r="AB10" s="66"/>
      <c r="AC10" s="66"/>
      <c r="AD10" s="2"/>
      <c r="AE10" s="2"/>
      <c r="AF10" s="2"/>
      <c r="AG10" s="2"/>
      <c r="AH10" s="2"/>
      <c r="AI10" s="2"/>
      <c r="AJ10" s="2"/>
      <c r="AK10" s="2"/>
      <c r="AL10" s="66">
        <f>データ!$U$6</f>
        <v>2202</v>
      </c>
      <c r="AM10" s="66"/>
      <c r="AN10" s="66"/>
      <c r="AO10" s="66"/>
      <c r="AP10" s="66"/>
      <c r="AQ10" s="66"/>
      <c r="AR10" s="66"/>
      <c r="AS10" s="66"/>
      <c r="AT10" s="37">
        <f>データ!$V$6</f>
        <v>6.4</v>
      </c>
      <c r="AU10" s="38"/>
      <c r="AV10" s="38"/>
      <c r="AW10" s="38"/>
      <c r="AX10" s="38"/>
      <c r="AY10" s="38"/>
      <c r="AZ10" s="38"/>
      <c r="BA10" s="38"/>
      <c r="BB10" s="55">
        <f>データ!$W$6</f>
        <v>344.06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sZTG/DSmncuQjIAh1Ta7wKObppJd3yr7+s9iNLc8Xf7sRkxO2ENATpD//nKJjsgCB9rK5OWyuosuosScgIeTw==" saltValue="0EDFSB0KrHcqPWzTpTml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382019</v>
      </c>
      <c r="D6" s="20">
        <f t="shared" si="3"/>
        <v>46</v>
      </c>
      <c r="E6" s="20">
        <f t="shared" si="3"/>
        <v>1</v>
      </c>
      <c r="F6" s="20">
        <f t="shared" si="3"/>
        <v>0</v>
      </c>
      <c r="G6" s="20">
        <f t="shared" si="3"/>
        <v>5</v>
      </c>
      <c r="H6" s="20" t="str">
        <f t="shared" si="3"/>
        <v>愛媛県　松山市</v>
      </c>
      <c r="I6" s="20" t="str">
        <f t="shared" si="3"/>
        <v>法適用</v>
      </c>
      <c r="J6" s="20" t="str">
        <f t="shared" si="3"/>
        <v>水道事業</v>
      </c>
      <c r="K6" s="20" t="str">
        <f t="shared" si="3"/>
        <v>簡易水道事業</v>
      </c>
      <c r="L6" s="20" t="str">
        <f t="shared" si="3"/>
        <v>C3</v>
      </c>
      <c r="M6" s="20" t="str">
        <f t="shared" si="3"/>
        <v>その他</v>
      </c>
      <c r="N6" s="21" t="str">
        <f t="shared" si="3"/>
        <v>-</v>
      </c>
      <c r="O6" s="21">
        <f t="shared" si="3"/>
        <v>82.87</v>
      </c>
      <c r="P6" s="21">
        <f t="shared" si="3"/>
        <v>0.44</v>
      </c>
      <c r="Q6" s="21">
        <f t="shared" si="3"/>
        <v>5678</v>
      </c>
      <c r="R6" s="21">
        <f t="shared" si="3"/>
        <v>507211</v>
      </c>
      <c r="S6" s="21">
        <f t="shared" si="3"/>
        <v>429.35</v>
      </c>
      <c r="T6" s="21">
        <f t="shared" si="3"/>
        <v>1181.3499999999999</v>
      </c>
      <c r="U6" s="21">
        <f t="shared" si="3"/>
        <v>2202</v>
      </c>
      <c r="V6" s="21">
        <f t="shared" si="3"/>
        <v>6.4</v>
      </c>
      <c r="W6" s="21">
        <f t="shared" si="3"/>
        <v>344.06</v>
      </c>
      <c r="X6" s="22">
        <f>IF(X7="",NA(),X7)</f>
        <v>108.74</v>
      </c>
      <c r="Y6" s="22">
        <f t="shared" ref="Y6:AG6" si="4">IF(Y7="",NA(),Y7)</f>
        <v>114.49</v>
      </c>
      <c r="Z6" s="22">
        <f t="shared" si="4"/>
        <v>108.51</v>
      </c>
      <c r="AA6" s="22">
        <f t="shared" si="4"/>
        <v>108.69</v>
      </c>
      <c r="AB6" s="22">
        <f t="shared" si="4"/>
        <v>107.87</v>
      </c>
      <c r="AC6" s="22">
        <f t="shared" si="4"/>
        <v>111.37</v>
      </c>
      <c r="AD6" s="22">
        <f t="shared" si="4"/>
        <v>109.77</v>
      </c>
      <c r="AE6" s="22">
        <f t="shared" si="4"/>
        <v>105.45</v>
      </c>
      <c r="AF6" s="22">
        <f t="shared" si="4"/>
        <v>103.82</v>
      </c>
      <c r="AG6" s="22">
        <f t="shared" si="4"/>
        <v>105.75</v>
      </c>
      <c r="AH6" s="21" t="str">
        <f>IF(AH7="","",IF(AH7="-","【-】","【"&amp;SUBSTITUTE(TEXT(AH7,"#,##0.00"),"-","△")&amp;"】"))</f>
        <v>【105.46】</v>
      </c>
      <c r="AI6" s="21">
        <f>IF(AI7="",NA(),AI7)</f>
        <v>0</v>
      </c>
      <c r="AJ6" s="21">
        <f t="shared" ref="AJ6:AR6" si="5">IF(AJ7="",NA(),AJ7)</f>
        <v>0</v>
      </c>
      <c r="AK6" s="21">
        <f t="shared" si="5"/>
        <v>0</v>
      </c>
      <c r="AL6" s="21">
        <f t="shared" si="5"/>
        <v>0</v>
      </c>
      <c r="AM6" s="21">
        <f t="shared" si="5"/>
        <v>0</v>
      </c>
      <c r="AN6" s="22">
        <f t="shared" si="5"/>
        <v>3.02</v>
      </c>
      <c r="AO6" s="22">
        <f t="shared" si="5"/>
        <v>4.96</v>
      </c>
      <c r="AP6" s="22">
        <f t="shared" si="5"/>
        <v>29.38</v>
      </c>
      <c r="AQ6" s="22">
        <f t="shared" si="5"/>
        <v>31.54</v>
      </c>
      <c r="AR6" s="22">
        <f t="shared" si="5"/>
        <v>31.15</v>
      </c>
      <c r="AS6" s="21" t="str">
        <f>IF(AS7="","",IF(AS7="-","【-】","【"&amp;SUBSTITUTE(TEXT(AS7,"#,##0.00"),"-","△")&amp;"】"))</f>
        <v>【28.96】</v>
      </c>
      <c r="AT6" s="22">
        <f>IF(AT7="",NA(),AT7)</f>
        <v>740.41</v>
      </c>
      <c r="AU6" s="22">
        <f t="shared" ref="AU6:BC6" si="6">IF(AU7="",NA(),AU7)</f>
        <v>1212.97</v>
      </c>
      <c r="AV6" s="22">
        <f t="shared" si="6"/>
        <v>1282.9000000000001</v>
      </c>
      <c r="AW6" s="22">
        <f t="shared" si="6"/>
        <v>1323.64</v>
      </c>
      <c r="AX6" s="22">
        <f t="shared" si="6"/>
        <v>1189.32</v>
      </c>
      <c r="AY6" s="22">
        <f t="shared" si="6"/>
        <v>533.21</v>
      </c>
      <c r="AZ6" s="22">
        <f t="shared" si="6"/>
        <v>563.05999999999995</v>
      </c>
      <c r="BA6" s="22">
        <f t="shared" si="6"/>
        <v>413.82</v>
      </c>
      <c r="BB6" s="22">
        <f t="shared" si="6"/>
        <v>302.22000000000003</v>
      </c>
      <c r="BC6" s="22">
        <f t="shared" si="6"/>
        <v>263.45</v>
      </c>
      <c r="BD6" s="21" t="str">
        <f>IF(BD7="","",IF(BD7="-","【-】","【"&amp;SUBSTITUTE(TEXT(BD7,"#,##0.00"),"-","△")&amp;"】"))</f>
        <v>【185.62】</v>
      </c>
      <c r="BE6" s="22">
        <f>IF(BE7="",NA(),BE7)</f>
        <v>773.82</v>
      </c>
      <c r="BF6" s="22">
        <f t="shared" ref="BF6:BN6" si="7">IF(BF7="",NA(),BF7)</f>
        <v>770.2</v>
      </c>
      <c r="BG6" s="22">
        <f t="shared" si="7"/>
        <v>770.77</v>
      </c>
      <c r="BH6" s="22">
        <f t="shared" si="7"/>
        <v>752.28</v>
      </c>
      <c r="BI6" s="22">
        <f t="shared" si="7"/>
        <v>736.19</v>
      </c>
      <c r="BJ6" s="22">
        <f t="shared" si="7"/>
        <v>634.09</v>
      </c>
      <c r="BK6" s="22">
        <f t="shared" si="7"/>
        <v>651.9</v>
      </c>
      <c r="BL6" s="22">
        <f t="shared" si="7"/>
        <v>698.55</v>
      </c>
      <c r="BM6" s="22">
        <f t="shared" si="7"/>
        <v>970.36</v>
      </c>
      <c r="BN6" s="22">
        <f t="shared" si="7"/>
        <v>940.22</v>
      </c>
      <c r="BO6" s="21" t="str">
        <f>IF(BO7="","",IF(BO7="-","【-】","【"&amp;SUBSTITUTE(TEXT(BO7,"#,##0.00"),"-","△")&amp;"】"))</f>
        <v>【1,125.39】</v>
      </c>
      <c r="BP6" s="22">
        <f>IF(BP7="",NA(),BP7)</f>
        <v>28.49</v>
      </c>
      <c r="BQ6" s="22">
        <f t="shared" ref="BQ6:BY6" si="8">IF(BQ7="",NA(),BQ7)</f>
        <v>27.09</v>
      </c>
      <c r="BR6" s="22">
        <f t="shared" si="8"/>
        <v>28.28</v>
      </c>
      <c r="BS6" s="22">
        <f t="shared" si="8"/>
        <v>28.26</v>
      </c>
      <c r="BT6" s="22">
        <f t="shared" si="8"/>
        <v>25.46</v>
      </c>
      <c r="BU6" s="22">
        <f t="shared" si="8"/>
        <v>76.739999999999995</v>
      </c>
      <c r="BV6" s="22">
        <f t="shared" si="8"/>
        <v>75.28</v>
      </c>
      <c r="BW6" s="22">
        <f t="shared" si="8"/>
        <v>73.7</v>
      </c>
      <c r="BX6" s="22">
        <f t="shared" si="8"/>
        <v>64.52</v>
      </c>
      <c r="BY6" s="22">
        <f t="shared" si="8"/>
        <v>66.8</v>
      </c>
      <c r="BZ6" s="21" t="str">
        <f>IF(BZ7="","",IF(BZ7="-","【-】","【"&amp;SUBSTITUTE(TEXT(BZ7,"#,##0.00"),"-","△")&amp;"】"))</f>
        <v>【60.84】</v>
      </c>
      <c r="CA6" s="22">
        <f>IF(CA7="",NA(),CA7)</f>
        <v>1183.17</v>
      </c>
      <c r="CB6" s="22">
        <f t="shared" ref="CB6:CJ6" si="9">IF(CB7="",NA(),CB7)</f>
        <v>1246.5</v>
      </c>
      <c r="CC6" s="22">
        <f t="shared" si="9"/>
        <v>1195.96</v>
      </c>
      <c r="CD6" s="22">
        <f t="shared" si="9"/>
        <v>1192.1300000000001</v>
      </c>
      <c r="CE6" s="22">
        <f t="shared" si="9"/>
        <v>1330.52</v>
      </c>
      <c r="CF6" s="22">
        <f t="shared" si="9"/>
        <v>252.45</v>
      </c>
      <c r="CG6" s="22">
        <f t="shared" si="9"/>
        <v>255.35</v>
      </c>
      <c r="CH6" s="22">
        <f t="shared" si="9"/>
        <v>261.02</v>
      </c>
      <c r="CI6" s="22">
        <f t="shared" si="9"/>
        <v>270.68</v>
      </c>
      <c r="CJ6" s="22">
        <f t="shared" si="9"/>
        <v>268.88</v>
      </c>
      <c r="CK6" s="21" t="str">
        <f>IF(CK7="","",IF(CK7="-","【-】","【"&amp;SUBSTITUTE(TEXT(CK7,"#,##0.00"),"-","△")&amp;"】"))</f>
        <v>【272.95】</v>
      </c>
      <c r="CL6" s="22">
        <f>IF(CL7="",NA(),CL7)</f>
        <v>39.57</v>
      </c>
      <c r="CM6" s="22">
        <f t="shared" ref="CM6:CU6" si="10">IF(CM7="",NA(),CM7)</f>
        <v>39.729999999999997</v>
      </c>
      <c r="CN6" s="22">
        <f t="shared" si="10"/>
        <v>37.270000000000003</v>
      </c>
      <c r="CO6" s="22">
        <f t="shared" si="10"/>
        <v>36.72</v>
      </c>
      <c r="CP6" s="22">
        <f t="shared" si="10"/>
        <v>36.14</v>
      </c>
      <c r="CQ6" s="22">
        <f t="shared" si="10"/>
        <v>47.18</v>
      </c>
      <c r="CR6" s="22">
        <f t="shared" si="10"/>
        <v>45.73</v>
      </c>
      <c r="CS6" s="22">
        <f t="shared" si="10"/>
        <v>49.01</v>
      </c>
      <c r="CT6" s="22">
        <f t="shared" si="10"/>
        <v>48.86</v>
      </c>
      <c r="CU6" s="22">
        <f t="shared" si="10"/>
        <v>49</v>
      </c>
      <c r="CV6" s="21" t="str">
        <f>IF(CV7="","",IF(CV7="-","【-】","【"&amp;SUBSTITUTE(TEXT(CV7,"#,##0.00"),"-","△")&amp;"】"))</f>
        <v>【51.15】</v>
      </c>
      <c r="CW6" s="22">
        <f>IF(CW7="",NA(),CW7)</f>
        <v>77.430000000000007</v>
      </c>
      <c r="CX6" s="22">
        <f t="shared" ref="CX6:DF6" si="11">IF(CX7="",NA(),CX7)</f>
        <v>79.09</v>
      </c>
      <c r="CY6" s="22">
        <f t="shared" si="11"/>
        <v>81.52</v>
      </c>
      <c r="CZ6" s="22">
        <f t="shared" si="11"/>
        <v>82.42</v>
      </c>
      <c r="DA6" s="22">
        <f t="shared" si="11"/>
        <v>81.96</v>
      </c>
      <c r="DB6" s="22">
        <f t="shared" si="11"/>
        <v>80.209999999999994</v>
      </c>
      <c r="DC6" s="22">
        <f t="shared" si="11"/>
        <v>80.25</v>
      </c>
      <c r="DD6" s="22">
        <f t="shared" si="11"/>
        <v>76.569999999999993</v>
      </c>
      <c r="DE6" s="22">
        <f t="shared" si="11"/>
        <v>76.48</v>
      </c>
      <c r="DF6" s="22">
        <f t="shared" si="11"/>
        <v>75.64</v>
      </c>
      <c r="DG6" s="21" t="str">
        <f>IF(DG7="","",IF(DG7="-","【-】","【"&amp;SUBSTITUTE(TEXT(DG7,"#,##0.00"),"-","△")&amp;"】"))</f>
        <v>【74.54】</v>
      </c>
      <c r="DH6" s="22">
        <f>IF(DH7="",NA(),DH7)</f>
        <v>44.36</v>
      </c>
      <c r="DI6" s="22">
        <f t="shared" ref="DI6:DQ6" si="12">IF(DI7="",NA(),DI7)</f>
        <v>45.66</v>
      </c>
      <c r="DJ6" s="22">
        <f t="shared" si="12"/>
        <v>47.3</v>
      </c>
      <c r="DK6" s="22">
        <f t="shared" si="12"/>
        <v>48.67</v>
      </c>
      <c r="DL6" s="22">
        <f t="shared" si="12"/>
        <v>49.93</v>
      </c>
      <c r="DM6" s="22">
        <f t="shared" si="12"/>
        <v>45.8</v>
      </c>
      <c r="DN6" s="22">
        <f t="shared" si="12"/>
        <v>46.28</v>
      </c>
      <c r="DO6" s="22">
        <f t="shared" si="12"/>
        <v>49.34</v>
      </c>
      <c r="DP6" s="22">
        <f t="shared" si="12"/>
        <v>39.409999999999997</v>
      </c>
      <c r="DQ6" s="22">
        <f t="shared" si="12"/>
        <v>41.18</v>
      </c>
      <c r="DR6" s="21" t="str">
        <f>IF(DR7="","",IF(DR7="-","【-】","【"&amp;SUBSTITUTE(TEXT(DR7,"#,##0.00"),"-","△")&amp;"】"))</f>
        <v>【35.99】</v>
      </c>
      <c r="DS6" s="22">
        <f>IF(DS7="",NA(),DS7)</f>
        <v>27.06</v>
      </c>
      <c r="DT6" s="22">
        <f t="shared" ref="DT6:EB6" si="13">IF(DT7="",NA(),DT7)</f>
        <v>36.28</v>
      </c>
      <c r="DU6" s="22">
        <f t="shared" si="13"/>
        <v>36.61</v>
      </c>
      <c r="DV6" s="22">
        <f t="shared" si="13"/>
        <v>40.909999999999997</v>
      </c>
      <c r="DW6" s="22">
        <f t="shared" si="13"/>
        <v>39.19</v>
      </c>
      <c r="DX6" s="22">
        <f t="shared" si="13"/>
        <v>20.02</v>
      </c>
      <c r="DY6" s="22">
        <f t="shared" si="13"/>
        <v>18.03</v>
      </c>
      <c r="DZ6" s="22">
        <f t="shared" si="13"/>
        <v>22.75</v>
      </c>
      <c r="EA6" s="22">
        <f t="shared" si="13"/>
        <v>20.97</v>
      </c>
      <c r="EB6" s="22">
        <f t="shared" si="13"/>
        <v>21.65</v>
      </c>
      <c r="EC6" s="21" t="str">
        <f>IF(EC7="","",IF(EC7="-","【-】","【"&amp;SUBSTITUTE(TEXT(EC7,"#,##0.00"),"-","△")&amp;"】"))</f>
        <v>【17.28】</v>
      </c>
      <c r="ED6" s="22">
        <f>IF(ED7="",NA(),ED7)</f>
        <v>1.1399999999999999</v>
      </c>
      <c r="EE6" s="22">
        <f t="shared" ref="EE6:EM6" si="14">IF(EE7="",NA(),EE7)</f>
        <v>0.05</v>
      </c>
      <c r="EF6" s="22">
        <f t="shared" si="14"/>
        <v>0.48</v>
      </c>
      <c r="EG6" s="22">
        <f t="shared" si="14"/>
        <v>1.33</v>
      </c>
      <c r="EH6" s="22">
        <f t="shared" si="14"/>
        <v>1.86</v>
      </c>
      <c r="EI6" s="22">
        <f t="shared" si="14"/>
        <v>0.52</v>
      </c>
      <c r="EJ6" s="22">
        <f t="shared" si="14"/>
        <v>0.46</v>
      </c>
      <c r="EK6" s="22">
        <f t="shared" si="14"/>
        <v>0.43</v>
      </c>
      <c r="EL6" s="22">
        <f t="shared" si="14"/>
        <v>1.1499999999999999</v>
      </c>
      <c r="EM6" s="22">
        <f t="shared" si="14"/>
        <v>0.28999999999999998</v>
      </c>
      <c r="EN6" s="21" t="str">
        <f>IF(EN7="","",IF(EN7="-","【-】","【"&amp;SUBSTITUTE(TEXT(EN7,"#,##0.00"),"-","△")&amp;"】"))</f>
        <v>【0.32】</v>
      </c>
    </row>
    <row r="7" spans="1:144" s="23" customFormat="1" x14ac:dyDescent="0.15">
      <c r="A7" s="15"/>
      <c r="B7" s="24">
        <v>2021</v>
      </c>
      <c r="C7" s="24">
        <v>382019</v>
      </c>
      <c r="D7" s="24">
        <v>46</v>
      </c>
      <c r="E7" s="24">
        <v>1</v>
      </c>
      <c r="F7" s="24">
        <v>0</v>
      </c>
      <c r="G7" s="24">
        <v>5</v>
      </c>
      <c r="H7" s="24" t="s">
        <v>93</v>
      </c>
      <c r="I7" s="24" t="s">
        <v>94</v>
      </c>
      <c r="J7" s="24" t="s">
        <v>95</v>
      </c>
      <c r="K7" s="24" t="s">
        <v>96</v>
      </c>
      <c r="L7" s="24" t="s">
        <v>97</v>
      </c>
      <c r="M7" s="24" t="s">
        <v>98</v>
      </c>
      <c r="N7" s="25" t="s">
        <v>99</v>
      </c>
      <c r="O7" s="25">
        <v>82.87</v>
      </c>
      <c r="P7" s="25">
        <v>0.44</v>
      </c>
      <c r="Q7" s="25">
        <v>5678</v>
      </c>
      <c r="R7" s="25">
        <v>507211</v>
      </c>
      <c r="S7" s="25">
        <v>429.35</v>
      </c>
      <c r="T7" s="25">
        <v>1181.3499999999999</v>
      </c>
      <c r="U7" s="25">
        <v>2202</v>
      </c>
      <c r="V7" s="25">
        <v>6.4</v>
      </c>
      <c r="W7" s="25">
        <v>344.06</v>
      </c>
      <c r="X7" s="25">
        <v>108.74</v>
      </c>
      <c r="Y7" s="25">
        <v>114.49</v>
      </c>
      <c r="Z7" s="25">
        <v>108.51</v>
      </c>
      <c r="AA7" s="25">
        <v>108.69</v>
      </c>
      <c r="AB7" s="25">
        <v>107.87</v>
      </c>
      <c r="AC7" s="25">
        <v>111.37</v>
      </c>
      <c r="AD7" s="25">
        <v>109.77</v>
      </c>
      <c r="AE7" s="25">
        <v>105.45</v>
      </c>
      <c r="AF7" s="25">
        <v>103.82</v>
      </c>
      <c r="AG7" s="25">
        <v>105.75</v>
      </c>
      <c r="AH7" s="25">
        <v>105.46</v>
      </c>
      <c r="AI7" s="25">
        <v>0</v>
      </c>
      <c r="AJ7" s="25">
        <v>0</v>
      </c>
      <c r="AK7" s="25">
        <v>0</v>
      </c>
      <c r="AL7" s="25">
        <v>0</v>
      </c>
      <c r="AM7" s="25">
        <v>0</v>
      </c>
      <c r="AN7" s="25">
        <v>3.02</v>
      </c>
      <c r="AO7" s="25">
        <v>4.96</v>
      </c>
      <c r="AP7" s="25">
        <v>29.38</v>
      </c>
      <c r="AQ7" s="25">
        <v>31.54</v>
      </c>
      <c r="AR7" s="25">
        <v>31.15</v>
      </c>
      <c r="AS7" s="25">
        <v>28.96</v>
      </c>
      <c r="AT7" s="25">
        <v>740.41</v>
      </c>
      <c r="AU7" s="25">
        <v>1212.97</v>
      </c>
      <c r="AV7" s="25">
        <v>1282.9000000000001</v>
      </c>
      <c r="AW7" s="25">
        <v>1323.64</v>
      </c>
      <c r="AX7" s="25">
        <v>1189.32</v>
      </c>
      <c r="AY7" s="25">
        <v>533.21</v>
      </c>
      <c r="AZ7" s="25">
        <v>563.05999999999995</v>
      </c>
      <c r="BA7" s="25">
        <v>413.82</v>
      </c>
      <c r="BB7" s="25">
        <v>302.22000000000003</v>
      </c>
      <c r="BC7" s="25">
        <v>263.45</v>
      </c>
      <c r="BD7" s="25">
        <v>185.62</v>
      </c>
      <c r="BE7" s="25">
        <v>773.82</v>
      </c>
      <c r="BF7" s="25">
        <v>770.2</v>
      </c>
      <c r="BG7" s="25">
        <v>770.77</v>
      </c>
      <c r="BH7" s="25">
        <v>752.28</v>
      </c>
      <c r="BI7" s="25">
        <v>736.19</v>
      </c>
      <c r="BJ7" s="25">
        <v>634.09</v>
      </c>
      <c r="BK7" s="25">
        <v>651.9</v>
      </c>
      <c r="BL7" s="25">
        <v>698.55</v>
      </c>
      <c r="BM7" s="25">
        <v>970.36</v>
      </c>
      <c r="BN7" s="25">
        <v>940.22</v>
      </c>
      <c r="BO7" s="25">
        <v>1125.3900000000001</v>
      </c>
      <c r="BP7" s="25">
        <v>28.49</v>
      </c>
      <c r="BQ7" s="25">
        <v>27.09</v>
      </c>
      <c r="BR7" s="25">
        <v>28.28</v>
      </c>
      <c r="BS7" s="25">
        <v>28.26</v>
      </c>
      <c r="BT7" s="25">
        <v>25.46</v>
      </c>
      <c r="BU7" s="25">
        <v>76.739999999999995</v>
      </c>
      <c r="BV7" s="25">
        <v>75.28</v>
      </c>
      <c r="BW7" s="25">
        <v>73.7</v>
      </c>
      <c r="BX7" s="25">
        <v>64.52</v>
      </c>
      <c r="BY7" s="25">
        <v>66.8</v>
      </c>
      <c r="BZ7" s="25">
        <v>60.84</v>
      </c>
      <c r="CA7" s="25">
        <v>1183.17</v>
      </c>
      <c r="CB7" s="25">
        <v>1246.5</v>
      </c>
      <c r="CC7" s="25">
        <v>1195.96</v>
      </c>
      <c r="CD7" s="25">
        <v>1192.1300000000001</v>
      </c>
      <c r="CE7" s="25">
        <v>1330.52</v>
      </c>
      <c r="CF7" s="25">
        <v>252.45</v>
      </c>
      <c r="CG7" s="25">
        <v>255.35</v>
      </c>
      <c r="CH7" s="25">
        <v>261.02</v>
      </c>
      <c r="CI7" s="25">
        <v>270.68</v>
      </c>
      <c r="CJ7" s="25">
        <v>268.88</v>
      </c>
      <c r="CK7" s="25">
        <v>272.95</v>
      </c>
      <c r="CL7" s="25">
        <v>39.57</v>
      </c>
      <c r="CM7" s="25">
        <v>39.729999999999997</v>
      </c>
      <c r="CN7" s="25">
        <v>37.270000000000003</v>
      </c>
      <c r="CO7" s="25">
        <v>36.72</v>
      </c>
      <c r="CP7" s="25">
        <v>36.14</v>
      </c>
      <c r="CQ7" s="25">
        <v>47.18</v>
      </c>
      <c r="CR7" s="25">
        <v>45.73</v>
      </c>
      <c r="CS7" s="25">
        <v>49.01</v>
      </c>
      <c r="CT7" s="25">
        <v>48.86</v>
      </c>
      <c r="CU7" s="25">
        <v>49</v>
      </c>
      <c r="CV7" s="25">
        <v>51.15</v>
      </c>
      <c r="CW7" s="25">
        <v>77.430000000000007</v>
      </c>
      <c r="CX7" s="25">
        <v>79.09</v>
      </c>
      <c r="CY7" s="25">
        <v>81.52</v>
      </c>
      <c r="CZ7" s="25">
        <v>82.42</v>
      </c>
      <c r="DA7" s="25">
        <v>81.96</v>
      </c>
      <c r="DB7" s="25">
        <v>80.209999999999994</v>
      </c>
      <c r="DC7" s="25">
        <v>80.25</v>
      </c>
      <c r="DD7" s="25">
        <v>76.569999999999993</v>
      </c>
      <c r="DE7" s="25">
        <v>76.48</v>
      </c>
      <c r="DF7" s="25">
        <v>75.64</v>
      </c>
      <c r="DG7" s="25">
        <v>74.540000000000006</v>
      </c>
      <c r="DH7" s="25">
        <v>44.36</v>
      </c>
      <c r="DI7" s="25">
        <v>45.66</v>
      </c>
      <c r="DJ7" s="25">
        <v>47.3</v>
      </c>
      <c r="DK7" s="25">
        <v>48.67</v>
      </c>
      <c r="DL7" s="25">
        <v>49.93</v>
      </c>
      <c r="DM7" s="25">
        <v>45.8</v>
      </c>
      <c r="DN7" s="25">
        <v>46.28</v>
      </c>
      <c r="DO7" s="25">
        <v>49.34</v>
      </c>
      <c r="DP7" s="25">
        <v>39.409999999999997</v>
      </c>
      <c r="DQ7" s="25">
        <v>41.18</v>
      </c>
      <c r="DR7" s="25">
        <v>35.99</v>
      </c>
      <c r="DS7" s="25">
        <v>27.06</v>
      </c>
      <c r="DT7" s="25">
        <v>36.28</v>
      </c>
      <c r="DU7" s="25">
        <v>36.61</v>
      </c>
      <c r="DV7" s="25">
        <v>40.909999999999997</v>
      </c>
      <c r="DW7" s="25">
        <v>39.19</v>
      </c>
      <c r="DX7" s="25">
        <v>20.02</v>
      </c>
      <c r="DY7" s="25">
        <v>18.03</v>
      </c>
      <c r="DZ7" s="25">
        <v>22.75</v>
      </c>
      <c r="EA7" s="25">
        <v>20.97</v>
      </c>
      <c r="EB7" s="25">
        <v>21.65</v>
      </c>
      <c r="EC7" s="25">
        <v>17.28</v>
      </c>
      <c r="ED7" s="25">
        <v>1.1399999999999999</v>
      </c>
      <c r="EE7" s="25">
        <v>0.05</v>
      </c>
      <c r="EF7" s="25">
        <v>0.48</v>
      </c>
      <c r="EG7" s="25">
        <v>1.33</v>
      </c>
      <c r="EH7" s="25">
        <v>1.86</v>
      </c>
      <c r="EI7" s="25">
        <v>0.52</v>
      </c>
      <c r="EJ7" s="25">
        <v>0.46</v>
      </c>
      <c r="EK7" s="25">
        <v>0.43</v>
      </c>
      <c r="EL7" s="25">
        <v>1.1499999999999999</v>
      </c>
      <c r="EM7" s="25">
        <v>0.28999999999999998</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2023-01-31T04:08:55Z</cp:lastPrinted>
  <dcterms:created xsi:type="dcterms:W3CDTF">2022-12-01T01:04:24Z</dcterms:created>
  <dcterms:modified xsi:type="dcterms:W3CDTF">2023-02-15T01:08:14Z</dcterms:modified>
  <cp:category/>
</cp:coreProperties>
</file>