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1 松山市\"/>
    </mc:Choice>
  </mc:AlternateContent>
  <workbookProtection workbookAlgorithmName="SHA-512" workbookHashValue="s/c5IL3pAqNxD3b0YvqADWjhbZEPoFdfJH5F8XsNrGPCRVww4YBxpUuDofu74uoN8q5FOk3Vs8J74u1xuIqekg==" workbookSaltValue="jLmaohc+Txu6Jo2UiKS2kA==" workbookSpinCount="100000" lockStructure="1"/>
  <bookViews>
    <workbookView xWindow="-120" yWindow="-120" windowWidth="24240" windowHeight="131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G85" i="4"/>
  <c r="F85" i="4"/>
  <c r="E85" i="4"/>
  <c r="BB10" i="4"/>
  <c r="AT10" i="4"/>
  <c r="AL10" i="4"/>
  <c r="W10" i="4"/>
  <c r="P10" i="4"/>
  <c r="I10" i="4"/>
  <c r="BB8" i="4"/>
  <c r="AL8" i="4"/>
  <c r="AD8" i="4"/>
  <c r="W8" i="4"/>
  <c r="P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<sst xmlns="http://schemas.openxmlformats.org/spreadsheetml/2006/main" count="231" uniqueCount="117">
  <si>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</si>
  <si>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</si>
  <si>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</si>
  <si>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</si>
  <si>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</si>
  <si>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</si>
  <si>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</si>
  <si>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</si>
  <si>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</si>
  <si>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</si>
  <si>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</si>
  <si>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</si>
  <si>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</si>
  <si>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</si>
  <si>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</si>
  <si>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</si>
  <si>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</si>
  <si>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</si>
  <si>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</si>
  <si>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</si>
  <si>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</si>
  <si>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</si>
  <si>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</si>
  <si>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</si>
  <si>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</si>
  <si>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</si>
  <si>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</si>
  <si>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</si>
  <si>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</si>
  <si>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</si>
  <si>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</si>
  <si>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</si>
  <si>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</si>
  <si>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</si>
  <si>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</si>
  <si>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</si>
  <si>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</si>
  <si>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</si>
  <si>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</si>
  <si>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</si>
  <si>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</si>
  <si>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</si>
  <si>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</si>
  <si>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</si>
  <si>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</si>
  <si>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</si>
  <si>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</si>
  <si>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</si>
  <si>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</si>
  <si>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</si>
  <si>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</si>
  <si>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</si>
  <si>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</si>
  <si>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</si>
  <si>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</si>
  <si>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</si>
  <si>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</si>
  <si>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</si>
  <si>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</si>
  <si>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</si>
  <si>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</si>
  <si>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</si>
  <si>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</si>
  <si>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</si>
  <si>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</si>
  <si>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</si>
  <si>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</si>
  <si>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</si>
  <si>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</si>
  <si>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</si>
  <si>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</si>
  <si>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</si>
  <si>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</si>
  <si>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</si>
  <si>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</si>
  <si>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</si>
  <si>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</si>
  <si>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</si>
  <si>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</si>
  <si>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</si>
  <si>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</si>
  <si>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</si>
  <si>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</si>
  <si>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</si>
  <si>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</si>
  <si>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</si>
  <si>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</si>
  <si>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</si>
  <si>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</si>
  <si>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</si>
  <si>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</si>
  <si>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</si>
  <si>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</si>
  <si>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</si>
  <si>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</si>
  <si>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</si>
  <si>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</si>
  <si>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</si>
  <si>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</si>
  <si>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公共下水道</t>
  </si>
  <si>
    <t>Ac1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</si>
  <si>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</si>
  <si>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</si>
  <si>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</si>
  <si>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</si>
  <si>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</si>
  <si>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</si>
  <si>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</si>
  <si>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</si>
  <si>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</si>
  <si>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</si>
  <si>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</si>
  <si>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</si>
  <si>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</si>
  <si>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初期に集中して整備を行ったため、「有形固定資産減価償却率」は、類似団体平均よりも低い数値でしたが、徐々に上昇し令和2年度から上回っています。また、「管路老朽化率」は、平成30年度以降、類似団体平均と同程度で推移しており、計画的な改築・修繕の必要性が高まってきています。
　「管渠改善率」は、現在も下水道の普及拡大を進めているため、類似団体平均を下回っていますが、老朽化した管渠に優先順位を付け、管更生工事など管渠の更新に取り組んでいます。</t>
    <rPh sb="36" eb="38">
      <t>ダンタイ</t>
    </rPh>
    <rPh sb="58" eb="60">
      <t>レイワ</t>
    </rPh>
    <rPh sb="61" eb="63">
      <t>ネンド</t>
    </rPh>
    <rPh sb="65" eb="67">
      <t>ウワマワ</t>
    </rPh>
    <rPh sb="92" eb="94">
      <t>イコウ</t>
    </rPh>
    <rPh sb="97" eb="99">
      <t>ダンタイ</t>
    </rPh>
    <rPh sb="102" eb="105">
      <t>ドウテイド</t>
    </rPh>
    <rPh sb="106" eb="108">
      <t>スイイ</t>
    </rPh>
    <rPh sb="184" eb="187">
      <t>ロウキュウカ</t>
    </rPh>
    <rPh sb="189" eb="191">
      <t>カンキョ</t>
    </rPh>
    <rPh sb="192" eb="196">
      <t>ユウセンジュンイ</t>
    </rPh>
    <rPh sb="197" eb="198">
      <t>ツ</t>
    </rPh>
    <rPh sb="203" eb="205">
      <t>コウジ</t>
    </rPh>
    <rPh sb="207" eb="209">
      <t>カンキョ</t>
    </rPh>
    <rPh sb="210" eb="212">
      <t>コウシン</t>
    </rPh>
    <phoneticPr fontId="4"/>
  </si>
  <si>
    <t>　過去の大規模な投資により企業債残高が増大し、利子負担額等の資本費が経営を圧迫する状況となっていましたが、経営戦略で管理指標を設定し、新規発行企業債の借入抑制等による資本費の縮減や適正な維持管理、効率的な新規整備などに取り組んでいます。
　その結果、令和3年度も損益収支の黒字を確保し今後についても、黒字が確保できる見通しです。
　しかしながら、長期的には人口減少による使用料収入の減少や、施設の老朽化が進むことによる改築更新需要の増大が見込まれることから、経営戦略を適宜更新し、計画的に事業を進めるとともに、引き続き経営の効率化を図っていきます。</t>
    <rPh sb="75" eb="77">
      <t>カリイレ</t>
    </rPh>
    <rPh sb="139" eb="141">
      <t>カクホ</t>
    </rPh>
    <rPh sb="150" eb="152">
      <t>クロジ</t>
    </rPh>
    <rPh sb="153" eb="155">
      <t>カクホ</t>
    </rPh>
    <rPh sb="185" eb="190">
      <t>シヨウリョウシュウニュウ</t>
    </rPh>
    <rPh sb="191" eb="193">
      <t>ゲンショウ</t>
    </rPh>
    <rPh sb="198" eb="200">
      <t>ゾウカ</t>
    </rPh>
    <rPh sb="229" eb="233">
      <t>ケイエイセンリャク</t>
    </rPh>
    <rPh sb="234" eb="236">
      <t>テキギ</t>
    </rPh>
    <rPh sb="236" eb="238">
      <t>コウシン</t>
    </rPh>
    <rPh sb="240" eb="243">
      <t>ケイカクテキ</t>
    </rPh>
    <rPh sb="244" eb="246">
      <t>ジギョウ</t>
    </rPh>
    <rPh sb="247" eb="248">
      <t>スス</t>
    </rPh>
    <rPh sb="255" eb="256">
      <t>ヒ</t>
    </rPh>
    <rPh sb="257" eb="258">
      <t>ツヅ</t>
    </rPh>
    <rPh sb="266" eb="267">
      <t>ハカ</t>
    </rPh>
    <phoneticPr fontId="4"/>
  </si>
  <si>
    <t>　本市公共下水道事業は、平成初期の10年間で、約2,000億円もの集中的な設備投資を行い、その財源として企業債を活用したため企業債残高が多く、利子負担が損益収支を圧迫し、「企業債残高対事業規模比率」や「汚水処理原価」が、類似団体と比べ高くなっています。
　そこで、経営戦略策定時に管理指標を設定し、企業債の新規発行を適正な範囲に抑制することや、下水道の普及拡大、接続推進などの収入増加に繋がる取組、維持管理費等の縮減などに継続して取り組んでいます。
　その結果、前年度に引き続き令和3年度も損益収支の黒字が確保でき、「経常収支比率」は類似団体を上回る結果となっています。また、「累積欠損金」については、令和2年度に解消しています。
　「施設利用率」と「水洗化率」は、現在も下水道の普及拡大を進めているため、類似団体に比べ低くなっていますが、施設の最大稼働率は、晴天時の最大処理水量で見ると75％を超え、水洗化率は、92％で例年とほぼ同水準を維持しています。
　「流動比率」は、経営改善に伴い着実に上昇しており、前年度に引き続き類似団体を上回る結果となりました。</t>
    <rPh sb="3" eb="5">
      <t>コウキョウ</t>
    </rPh>
    <rPh sb="5" eb="10">
      <t>ゲスイドウジギョウ</t>
    </rPh>
    <rPh sb="19" eb="21">
      <t>ネンカン</t>
    </rPh>
    <rPh sb="37" eb="39">
      <t>セツビ</t>
    </rPh>
    <rPh sb="47" eb="49">
      <t>ザイゲン</t>
    </rPh>
    <rPh sb="52" eb="55">
      <t>キギョウサイ</t>
    </rPh>
    <rPh sb="56" eb="58">
      <t>カツヨウ</t>
    </rPh>
    <rPh sb="62" eb="64">
      <t>キギョウ</t>
    </rPh>
    <rPh sb="136" eb="139">
      <t>サクテイジ</t>
    </rPh>
    <rPh sb="231" eb="234">
      <t>ゼンネンド</t>
    </rPh>
    <rPh sb="235" eb="236">
      <t>ヒ</t>
    </rPh>
    <rPh sb="237" eb="238">
      <t>ツヅ</t>
    </rPh>
    <rPh sb="253" eb="255">
      <t>カクホ</t>
    </rPh>
    <rPh sb="301" eb="303">
      <t>レイワ</t>
    </rPh>
    <rPh sb="304" eb="306">
      <t>ネンド</t>
    </rPh>
    <rPh sb="307" eb="309">
      <t>カイショウ</t>
    </rPh>
    <rPh sb="370" eb="372">
      <t>シセツ</t>
    </rPh>
    <rPh sb="373" eb="378">
      <t>サイダイカドウリツ</t>
    </rPh>
    <rPh sb="420" eb="422">
      <t>イジ</t>
    </rPh>
    <rPh sb="448" eb="450">
      <t>ジョウショウ</t>
    </rPh>
    <rPh sb="459" eb="460">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</si>
</sst>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7.0000000000000007E-2</c:v>
                </c:pt>
                <c:pt idx="1">
                  <c:v>0.06</c:v>
                </c:pt>
                <c:pt idx="2">
                  <c:v>0.14000000000000001</c:v>
                </c:pt>
                <c:pt idx="3">
                  <c:v>0.19</c:v>
                </c:pt>
                <c:pt idx="4">
                  <c:v>0.15</c:v>
                </c:pt>
              </c:numCache>
            </c:numRef>
          </c:val>
          <c:extLst>
            <c:ext xmlns:c16="http://schemas.microsoft.com/office/drawing/2014/chart" uri="{C3380CC4-5D6E-409C-BE32-E72D297353CC}">
              <c16:uniqueId val="{00000000-617F-43CE-8C74-9B31A76077B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0.21</c:v>
                </c:pt>
                <c:pt idx="2">
                  <c:v>0.19</c:v>
                </c:pt>
                <c:pt idx="3">
                  <c:v>0.19</c:v>
                </c:pt>
                <c:pt idx="4">
                  <c:v>0.19</c:v>
                </c:pt>
              </c:numCache>
            </c:numRef>
          </c:val>
          <c:smooth val="0"/>
          <c:extLst>
            <c:ext xmlns:c16="http://schemas.microsoft.com/office/drawing/2014/chart" uri="{C3380CC4-5D6E-409C-BE32-E72D297353CC}">
              <c16:uniqueId val="{00000001-617F-43CE-8C74-9B31A76077B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55.45</c:v>
                </c:pt>
                <c:pt idx="1">
                  <c:v>57.73</c:v>
                </c:pt>
                <c:pt idx="2">
                  <c:v>53.72</c:v>
                </c:pt>
                <c:pt idx="3">
                  <c:v>57.05</c:v>
                </c:pt>
                <c:pt idx="4">
                  <c:v>56.82</c:v>
                </c:pt>
              </c:numCache>
            </c:numRef>
          </c:val>
          <c:extLst>
            <c:ext xmlns:c16="http://schemas.microsoft.com/office/drawing/2014/chart" uri="{C3380CC4-5D6E-409C-BE32-E72D297353CC}">
              <c16:uniqueId val="{00000000-A94D-4FEE-8773-B1DF7741458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61.54</c:v>
                </c:pt>
                <c:pt idx="1">
                  <c:v>61.93</c:v>
                </c:pt>
                <c:pt idx="2">
                  <c:v>61.32</c:v>
                </c:pt>
                <c:pt idx="3">
                  <c:v>61.7</c:v>
                </c:pt>
                <c:pt idx="4">
                  <c:v>63.04</c:v>
                </c:pt>
              </c:numCache>
            </c:numRef>
          </c:val>
          <c:smooth val="0"/>
          <c:extLst>
            <c:ext xmlns:c16="http://schemas.microsoft.com/office/drawing/2014/chart" uri="{C3380CC4-5D6E-409C-BE32-E72D297353CC}">
              <c16:uniqueId val="{00000001-A94D-4FEE-8773-B1DF7741458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92.55</c:v>
                </c:pt>
                <c:pt idx="1">
                  <c:v>92.72</c:v>
                </c:pt>
                <c:pt idx="2">
                  <c:v>92.63</c:v>
                </c:pt>
                <c:pt idx="3">
                  <c:v>92.49</c:v>
                </c:pt>
                <c:pt idx="4">
                  <c:v>92.55</c:v>
                </c:pt>
              </c:numCache>
            </c:numRef>
          </c:val>
          <c:extLst>
            <c:ext xmlns:c16="http://schemas.microsoft.com/office/drawing/2014/chart" uri="{C3380CC4-5D6E-409C-BE32-E72D297353CC}">
              <c16:uniqueId val="{00000000-BFD6-4735-B6CD-978B7D77792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94.13</c:v>
                </c:pt>
                <c:pt idx="1">
                  <c:v>94.45</c:v>
                </c:pt>
                <c:pt idx="2">
                  <c:v>94.58</c:v>
                </c:pt>
                <c:pt idx="3">
                  <c:v>94.56</c:v>
                </c:pt>
                <c:pt idx="4">
                  <c:v>94.75</c:v>
                </c:pt>
              </c:numCache>
            </c:numRef>
          </c:val>
          <c:smooth val="0"/>
          <c:extLst>
            <c:ext xmlns:c16="http://schemas.microsoft.com/office/drawing/2014/chart" uri="{C3380CC4-5D6E-409C-BE32-E72D297353CC}">
              <c16:uniqueId val="{00000001-BFD6-4735-B6CD-978B7D77792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110.18</c:v>
                </c:pt>
                <c:pt idx="1">
                  <c:v>111.79</c:v>
                </c:pt>
                <c:pt idx="2">
                  <c:v>112.23</c:v>
                </c:pt>
                <c:pt idx="3">
                  <c:v>112.8</c:v>
                </c:pt>
                <c:pt idx="4">
                  <c:v>110.81</c:v>
                </c:pt>
              </c:numCache>
            </c:numRef>
          </c:val>
          <c:extLst>
            <c:ext xmlns:c16="http://schemas.microsoft.com/office/drawing/2014/chart" uri="{C3380CC4-5D6E-409C-BE32-E72D297353CC}">
              <c16:uniqueId val="{00000000-E6A9-46F9-8138-B841A10852F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107.43</c:v>
                </c:pt>
                <c:pt idx="1">
                  <c:v>107.64</c:v>
                </c:pt>
                <c:pt idx="2">
                  <c:v>107.03</c:v>
                </c:pt>
                <c:pt idx="3">
                  <c:v>106.55</c:v>
                </c:pt>
                <c:pt idx="4">
                  <c:v>106.01</c:v>
                </c:pt>
              </c:numCache>
            </c:numRef>
          </c:val>
          <c:smooth val="0"/>
          <c:extLst>
            <c:ext xmlns:c16="http://schemas.microsoft.com/office/drawing/2014/chart" uri="{C3380CC4-5D6E-409C-BE32-E72D297353CC}">
              <c16:uniqueId val="{00000001-E6A9-46F9-8138-B841A10852F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25.76</c:v>
                </c:pt>
                <c:pt idx="1">
                  <c:v>27.86</c:v>
                </c:pt>
                <c:pt idx="2">
                  <c:v>29.67</c:v>
                </c:pt>
                <c:pt idx="3">
                  <c:v>31.6</c:v>
                </c:pt>
                <c:pt idx="4">
                  <c:v>33.479999999999997</c:v>
                </c:pt>
              </c:numCache>
            </c:numRef>
          </c:val>
          <c:extLst>
            <c:ext xmlns:c16="http://schemas.microsoft.com/office/drawing/2014/chart" uri="{C3380CC4-5D6E-409C-BE32-E72D297353CC}">
              <c16:uniqueId val="{00000000-DA20-4D3A-B5BF-337F0D6F158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30.11</c:v>
                </c:pt>
                <c:pt idx="1">
                  <c:v>30.45</c:v>
                </c:pt>
                <c:pt idx="2">
                  <c:v>31.01</c:v>
                </c:pt>
                <c:pt idx="3">
                  <c:v>28.87</c:v>
                </c:pt>
                <c:pt idx="4">
                  <c:v>31.34</c:v>
                </c:pt>
              </c:numCache>
            </c:numRef>
          </c:val>
          <c:smooth val="0"/>
          <c:extLst>
            <c:ext xmlns:c16="http://schemas.microsoft.com/office/drawing/2014/chart" uri="{C3380CC4-5D6E-409C-BE32-E72D297353CC}">
              <c16:uniqueId val="{00000001-DA20-4D3A-B5BF-337F0D6F158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3.95</c:v>
                </c:pt>
                <c:pt idx="1">
                  <c:v>4.9400000000000004</c:v>
                </c:pt>
                <c:pt idx="2">
                  <c:v>5.41</c:v>
                </c:pt>
                <c:pt idx="3">
                  <c:v>5.86</c:v>
                </c:pt>
                <c:pt idx="4">
                  <c:v>6.28</c:v>
                </c:pt>
              </c:numCache>
            </c:numRef>
          </c:val>
          <c:extLst>
            <c:ext xmlns:c16="http://schemas.microsoft.com/office/drawing/2014/chart" uri="{C3380CC4-5D6E-409C-BE32-E72D297353CC}">
              <c16:uniqueId val="{00000000-9C39-4CAC-AE1B-CE2330DFCE5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4.54</c:v>
                </c:pt>
                <c:pt idx="1">
                  <c:v>4.8499999999999996</c:v>
                </c:pt>
                <c:pt idx="2">
                  <c:v>4.95</c:v>
                </c:pt>
                <c:pt idx="3">
                  <c:v>5.64</c:v>
                </c:pt>
                <c:pt idx="4">
                  <c:v>6.43</c:v>
                </c:pt>
              </c:numCache>
            </c:numRef>
          </c:val>
          <c:smooth val="0"/>
          <c:extLst>
            <c:ext xmlns:c16="http://schemas.microsoft.com/office/drawing/2014/chart" uri="{C3380CC4-5D6E-409C-BE32-E72D297353CC}">
              <c16:uniqueId val="{00000001-9C39-4CAC-AE1B-CE2330DFCE5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59.23</c:v>
                </c:pt>
                <c:pt idx="1">
                  <c:v>40.130000000000003</c:v>
                </c:pt>
                <c:pt idx="2">
                  <c:v>20.29</c:v>
                </c:pt>
                <c:pt idx="3" formatCode="#,##0.00;&quot;△&quot;#,##0.00">
                  <c:v>0</c:v>
                </c:pt>
                <c:pt idx="4" formatCode="#,##0.00;&quot;△&quot;#,##0.00">
                  <c:v>0</c:v>
                </c:pt>
              </c:numCache>
            </c:numRef>
          </c:val>
          <c:extLst>
            <c:ext xmlns:c16="http://schemas.microsoft.com/office/drawing/2014/chart" uri="{C3380CC4-5D6E-409C-BE32-E72D297353CC}">
              <c16:uniqueId val="{00000000-EC2E-4A09-A467-B2A6C337F70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10.199999999999999</c:v>
                </c:pt>
                <c:pt idx="1">
                  <c:v>9.1999999999999993</c:v>
                </c:pt>
                <c:pt idx="2">
                  <c:v>7.69</c:v>
                </c:pt>
                <c:pt idx="3">
                  <c:v>5.95</c:v>
                </c:pt>
                <c:pt idx="4">
                  <c:v>5.27</c:v>
                </c:pt>
              </c:numCache>
            </c:numRef>
          </c:val>
          <c:smooth val="0"/>
          <c:extLst>
            <c:ext xmlns:c16="http://schemas.microsoft.com/office/drawing/2014/chart" uri="{C3380CC4-5D6E-409C-BE32-E72D297353CC}">
              <c16:uniqueId val="{00000001-EC2E-4A09-A467-B2A6C337F70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67.319999999999993</c:v>
                </c:pt>
                <c:pt idx="1">
                  <c:v>75.099999999999994</c:v>
                </c:pt>
                <c:pt idx="2">
                  <c:v>79.849999999999994</c:v>
                </c:pt>
                <c:pt idx="3">
                  <c:v>86.59</c:v>
                </c:pt>
                <c:pt idx="4">
                  <c:v>90.9</c:v>
                </c:pt>
              </c:numCache>
            </c:numRef>
          </c:val>
          <c:extLst>
            <c:ext xmlns:c16="http://schemas.microsoft.com/office/drawing/2014/chart" uri="{C3380CC4-5D6E-409C-BE32-E72D297353CC}">
              <c16:uniqueId val="{00000000-2BD2-4FEE-8FE2-02AEF1E1953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65.83</c:v>
                </c:pt>
                <c:pt idx="1">
                  <c:v>72.22</c:v>
                </c:pt>
                <c:pt idx="2">
                  <c:v>73.02</c:v>
                </c:pt>
                <c:pt idx="3">
                  <c:v>72.930000000000007</c:v>
                </c:pt>
                <c:pt idx="4">
                  <c:v>80.08</c:v>
                </c:pt>
              </c:numCache>
            </c:numRef>
          </c:val>
          <c:smooth val="0"/>
          <c:extLst>
            <c:ext xmlns:c16="http://schemas.microsoft.com/office/drawing/2014/chart" uri="{C3380CC4-5D6E-409C-BE32-E72D297353CC}">
              <c16:uniqueId val="{00000001-2BD2-4FEE-8FE2-02AEF1E1953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1214.8900000000001</c:v>
                </c:pt>
                <c:pt idx="1">
                  <c:v>1208.98</c:v>
                </c:pt>
                <c:pt idx="2">
                  <c:v>1129.6600000000001</c:v>
                </c:pt>
                <c:pt idx="3">
                  <c:v>1118.81</c:v>
                </c:pt>
                <c:pt idx="4">
                  <c:v>1069.28</c:v>
                </c:pt>
              </c:numCache>
            </c:numRef>
          </c:val>
          <c:extLst>
            <c:ext xmlns:c16="http://schemas.microsoft.com/office/drawing/2014/chart" uri="{C3380CC4-5D6E-409C-BE32-E72D297353CC}">
              <c16:uniqueId val="{00000000-CACA-4F93-A53D-A223B873B8A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805.14</c:v>
                </c:pt>
                <c:pt idx="1">
                  <c:v>730.93</c:v>
                </c:pt>
                <c:pt idx="2">
                  <c:v>708.89</c:v>
                </c:pt>
                <c:pt idx="3">
                  <c:v>730.52</c:v>
                </c:pt>
                <c:pt idx="4">
                  <c:v>672.33</c:v>
                </c:pt>
              </c:numCache>
            </c:numRef>
          </c:val>
          <c:smooth val="0"/>
          <c:extLst>
            <c:ext xmlns:c16="http://schemas.microsoft.com/office/drawing/2014/chart" uri="{C3380CC4-5D6E-409C-BE32-E72D297353CC}">
              <c16:uniqueId val="{00000001-CACA-4F93-A53D-A223B873B8A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95.96</c:v>
                </c:pt>
                <c:pt idx="1">
                  <c:v>96.76</c:v>
                </c:pt>
                <c:pt idx="2">
                  <c:v>100</c:v>
                </c:pt>
                <c:pt idx="3">
                  <c:v>100</c:v>
                </c:pt>
                <c:pt idx="4">
                  <c:v>100</c:v>
                </c:pt>
              </c:numCache>
            </c:numRef>
          </c:val>
          <c:extLst>
            <c:ext xmlns:c16="http://schemas.microsoft.com/office/drawing/2014/chart" uri="{C3380CC4-5D6E-409C-BE32-E72D297353CC}">
              <c16:uniqueId val="{00000000-5007-4C2E-8117-2D0548594A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100.22</c:v>
                </c:pt>
                <c:pt idx="1">
                  <c:v>98.09</c:v>
                </c:pt>
                <c:pt idx="2">
                  <c:v>97.91</c:v>
                </c:pt>
                <c:pt idx="3">
                  <c:v>98.61</c:v>
                </c:pt>
                <c:pt idx="4">
                  <c:v>98.75</c:v>
                </c:pt>
              </c:numCache>
            </c:numRef>
          </c:val>
          <c:smooth val="0"/>
          <c:extLst>
            <c:ext xmlns:c16="http://schemas.microsoft.com/office/drawing/2014/chart" uri="{C3380CC4-5D6E-409C-BE32-E72D297353CC}">
              <c16:uniqueId val="{00000001-5007-4C2E-8117-2D0548594A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185.48</c:v>
                </c:pt>
                <c:pt idx="1">
                  <c:v>183.81</c:v>
                </c:pt>
                <c:pt idx="2">
                  <c:v>178.07</c:v>
                </c:pt>
                <c:pt idx="3">
                  <c:v>176.14</c:v>
                </c:pt>
                <c:pt idx="4">
                  <c:v>177.46</c:v>
                </c:pt>
              </c:numCache>
            </c:numRef>
          </c:val>
          <c:extLst>
            <c:ext xmlns:c16="http://schemas.microsoft.com/office/drawing/2014/chart" uri="{C3380CC4-5D6E-409C-BE32-E72D297353CC}">
              <c16:uniqueId val="{00000000-F8BA-4AA6-8132-28525568C1B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144.79</c:v>
                </c:pt>
                <c:pt idx="1">
                  <c:v>146.08000000000001</c:v>
                </c:pt>
                <c:pt idx="2">
                  <c:v>144.11000000000001</c:v>
                </c:pt>
                <c:pt idx="3">
                  <c:v>141.24</c:v>
                </c:pt>
                <c:pt idx="4">
                  <c:v>142.03</c:v>
                </c:pt>
              </c:numCache>
            </c:numRef>
          </c:val>
          <c:smooth val="0"/>
          <c:extLst>
            <c:ext xmlns:c16="http://schemas.microsoft.com/office/drawing/2014/chart" uri="{C3380CC4-5D6E-409C-BE32-E72D297353CC}">
              <c16:uniqueId val="{00000001-F8BA-4AA6-8132-28525568C1B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松山市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Ac1</v>
      </c>
      <c r="X8" s="40"/>
      <c r="Y8" s="40"/>
      <c r="Z8" s="40"/>
      <c r="AA8" s="40"/>
      <c r="AB8" s="40"/>
      <c r="AC8" s="40"/>
      <c r="AD8" s="41" t="str">
        <f>データ!$M$6</f>
        <v>その他</v>
      </c>
      <c r="AE8" s="41"/>
      <c r="AF8" s="41"/>
      <c r="AG8" s="41"/>
      <c r="AH8" s="41"/>
      <c r="AI8" s="41"/>
      <c r="AJ8" s="41"/>
      <c r="AK8" s="3"/>
      <c r="AL8" s="42">
        <f>データ!S6</f>
        <v>507211</v>
      </c>
      <c r="AM8" s="42"/>
      <c r="AN8" s="42"/>
      <c r="AO8" s="42"/>
      <c r="AP8" s="42"/>
      <c r="AQ8" s="42"/>
      <c r="AR8" s="42"/>
      <c r="AS8" s="42"/>
      <c r="AT8" s="35">
        <f>データ!T6</f>
        <v>429.35</v>
      </c>
      <c r="AU8" s="35"/>
      <c r="AV8" s="35"/>
      <c r="AW8" s="35"/>
      <c r="AX8" s="35"/>
      <c r="AY8" s="35"/>
      <c r="AZ8" s="35"/>
      <c r="BA8" s="35"/>
      <c r="BB8" s="35">
        <f>データ!U6</f>
        <v>1181.3499999999999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55.5</v>
      </c>
      <c r="J10" s="35"/>
      <c r="K10" s="35"/>
      <c r="L10" s="35"/>
      <c r="M10" s="35"/>
      <c r="N10" s="35"/>
      <c r="O10" s="35"/>
      <c r="P10" s="35">
        <f>データ!P6</f>
        <v>65.11</v>
      </c>
      <c r="Q10" s="35"/>
      <c r="R10" s="35"/>
      <c r="S10" s="35"/>
      <c r="T10" s="35"/>
      <c r="U10" s="35"/>
      <c r="V10" s="35"/>
      <c r="W10" s="35">
        <f>データ!Q6</f>
        <v>75.569999999999993</v>
      </c>
      <c r="X10" s="35"/>
      <c r="Y10" s="35"/>
      <c r="Z10" s="35"/>
      <c r="AA10" s="35"/>
      <c r="AB10" s="35"/>
      <c r="AC10" s="35"/>
      <c r="AD10" s="42">
        <f>データ!R6</f>
        <v>3385</v>
      </c>
      <c r="AE10" s="42"/>
      <c r="AF10" s="42"/>
      <c r="AG10" s="42"/>
      <c r="AH10" s="42"/>
      <c r="AI10" s="42"/>
      <c r="AJ10" s="42"/>
      <c r="AK10" s="2"/>
      <c r="AL10" s="42">
        <f>データ!V6</f>
        <v>329129</v>
      </c>
      <c r="AM10" s="42"/>
      <c r="AN10" s="42"/>
      <c r="AO10" s="42"/>
      <c r="AP10" s="42"/>
      <c r="AQ10" s="42"/>
      <c r="AR10" s="42"/>
      <c r="AS10" s="42"/>
      <c r="AT10" s="35">
        <f>データ!W6</f>
        <v>52.46</v>
      </c>
      <c r="AU10" s="35"/>
      <c r="AV10" s="35"/>
      <c r="AW10" s="35"/>
      <c r="AX10" s="35"/>
      <c r="AY10" s="35"/>
      <c r="AZ10" s="35"/>
      <c r="BA10" s="35"/>
      <c r="BB10" s="35">
        <f>データ!X6</f>
        <v>6273.9</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【669.12】</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cfcDa8qIjEzgiZPPZ4mHz10GSME8A+4F/5bNI+5asgvpDJxEPS9OTGJsqx07LY64lH1k9RJWZeu+vd6moz38VQ==" saltValue="x2CXGBZeiKqh354mqh7gD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382019</v>
      </c>
      <c r="D6" s="19">
        <f t="shared" si="3"/>
        <v>46</v>
      </c>
      <c r="E6" s="19">
        <f t="shared" si="3"/>
        <v>17</v>
      </c>
      <c r="F6" s="19">
        <f t="shared" si="3"/>
        <v>1</v>
      </c>
      <c r="G6" s="19">
        <f t="shared" si="3"/>
        <v>0</v>
      </c>
      <c r="H6" s="19" t="str">
        <f t="shared" si="3"/>
        <v>愛媛県　松山市</v>
      </c>
      <c r="I6" s="19" t="str">
        <f t="shared" si="3"/>
        <v>法適用</v>
      </c>
      <c r="J6" s="19" t="str">
        <f t="shared" si="3"/>
        <v>下水道事業</v>
      </c>
      <c r="K6" s="19" t="str">
        <f t="shared" si="3"/>
        <v>公共下水道</v>
      </c>
      <c r="L6" s="19" t="str">
        <f t="shared" si="3"/>
        <v>Ac1</v>
      </c>
      <c r="M6" s="19" t="str">
        <f t="shared" si="3"/>
        <v>その他</v>
      </c>
      <c r="N6" s="20" t="str">
        <f t="shared" si="3"/>
        <v>-</v>
      </c>
      <c r="O6" s="20">
        <f t="shared" si="3"/>
        <v>55.5</v>
      </c>
      <c r="P6" s="20">
        <f t="shared" si="3"/>
        <v>65.11</v>
      </c>
      <c r="Q6" s="20">
        <f t="shared" si="3"/>
        <v>75.569999999999993</v>
      </c>
      <c r="R6" s="20">
        <f t="shared" si="3"/>
        <v>3385</v>
      </c>
      <c r="S6" s="20">
        <f t="shared" si="3"/>
        <v>507211</v>
      </c>
      <c r="T6" s="20">
        <f t="shared" si="3"/>
        <v>429.35</v>
      </c>
      <c r="U6" s="20">
        <f t="shared" si="3"/>
        <v>1181.3499999999999</v>
      </c>
      <c r="V6" s="20">
        <f t="shared" si="3"/>
        <v>329129</v>
      </c>
      <c r="W6" s="20">
        <f t="shared" si="3"/>
        <v>52.46</v>
      </c>
      <c r="X6" s="20">
        <f t="shared" si="3"/>
        <v>6273.9</v>
      </c>
      <c r="Y6" s="21">
        <f>IF(Y7="",NA(),Y7)</f>
        <v>110.18</v>
      </c>
      <c r="Z6" s="21">
        <f t="shared" ref="Z6:AH6" si="4">IF(Z7="",NA(),Z7)</f>
        <v>111.79</v>
      </c>
      <c r="AA6" s="21">
        <f t="shared" si="4"/>
        <v>112.23</v>
      </c>
      <c r="AB6" s="21">
        <f t="shared" si="4"/>
        <v>112.8</v>
      </c>
      <c r="AC6" s="21">
        <f t="shared" si="4"/>
        <v>110.81</v>
      </c>
      <c r="AD6" s="21">
        <f t="shared" si="4"/>
        <v>107.43</v>
      </c>
      <c r="AE6" s="21">
        <f t="shared" si="4"/>
        <v>107.64</v>
      </c>
      <c r="AF6" s="21">
        <f t="shared" si="4"/>
        <v>107.03</v>
      </c>
      <c r="AG6" s="21">
        <f t="shared" si="4"/>
        <v>106.55</v>
      </c>
      <c r="AH6" s="21">
        <f t="shared" si="4"/>
        <v>106.01</v>
      </c>
      <c r="AI6" s="20" t="str">
        <f>IF(AI7="","",IF(AI7="-","【-】","【"&amp;SUBSTITUTE(TEXT(AI7,"#,##0.00"),"-","△")&amp;"】"))</f>
        <v>【107.02】</v>
      </c>
      <c r="AJ6" s="21">
        <f>IF(AJ7="",NA(),AJ7)</f>
        <v>59.23</v>
      </c>
      <c r="AK6" s="21">
        <f t="shared" ref="AK6:AS6" si="5">IF(AK7="",NA(),AK7)</f>
        <v>40.130000000000003</v>
      </c>
      <c r="AL6" s="21">
        <f t="shared" si="5"/>
        <v>20.29</v>
      </c>
      <c r="AM6" s="20">
        <f t="shared" si="5"/>
        <v>0</v>
      </c>
      <c r="AN6" s="20">
        <f t="shared" si="5"/>
        <v>0</v>
      </c>
      <c r="AO6" s="21">
        <f t="shared" si="5"/>
        <v>10.199999999999999</v>
      </c>
      <c r="AP6" s="21">
        <f t="shared" si="5"/>
        <v>9.1999999999999993</v>
      </c>
      <c r="AQ6" s="21">
        <f t="shared" si="5"/>
        <v>7.69</v>
      </c>
      <c r="AR6" s="21">
        <f t="shared" si="5"/>
        <v>5.95</v>
      </c>
      <c r="AS6" s="21">
        <f t="shared" si="5"/>
        <v>5.27</v>
      </c>
      <c r="AT6" s="20" t="str">
        <f>IF(AT7="","",IF(AT7="-","【-】","【"&amp;SUBSTITUTE(TEXT(AT7,"#,##0.00"),"-","△")&amp;"】"))</f>
        <v>【3.09】</v>
      </c>
      <c r="AU6" s="21">
        <f>IF(AU7="",NA(),AU7)</f>
        <v>67.319999999999993</v>
      </c>
      <c r="AV6" s="21">
        <f t="shared" ref="AV6:BD6" si="6">IF(AV7="",NA(),AV7)</f>
        <v>75.099999999999994</v>
      </c>
      <c r="AW6" s="21">
        <f t="shared" si="6"/>
        <v>79.849999999999994</v>
      </c>
      <c r="AX6" s="21">
        <f t="shared" si="6"/>
        <v>86.59</v>
      </c>
      <c r="AY6" s="21">
        <f t="shared" si="6"/>
        <v>90.9</v>
      </c>
      <c r="AZ6" s="21">
        <f t="shared" si="6"/>
        <v>65.83</v>
      </c>
      <c r="BA6" s="21">
        <f t="shared" si="6"/>
        <v>72.22</v>
      </c>
      <c r="BB6" s="21">
        <f t="shared" si="6"/>
        <v>73.02</v>
      </c>
      <c r="BC6" s="21">
        <f t="shared" si="6"/>
        <v>72.930000000000007</v>
      </c>
      <c r="BD6" s="21">
        <f t="shared" si="6"/>
        <v>80.08</v>
      </c>
      <c r="BE6" s="20" t="str">
        <f>IF(BE7="","",IF(BE7="-","【-】","【"&amp;SUBSTITUTE(TEXT(BE7,"#,##0.00"),"-","△")&amp;"】"))</f>
        <v>【71.39】</v>
      </c>
      <c r="BF6" s="21">
        <f>IF(BF7="",NA(),BF7)</f>
        <v>1214.8900000000001</v>
      </c>
      <c r="BG6" s="21">
        <f t="shared" ref="BG6:BO6" si="7">IF(BG7="",NA(),BG7)</f>
        <v>1208.98</v>
      </c>
      <c r="BH6" s="21">
        <f t="shared" si="7"/>
        <v>1129.6600000000001</v>
      </c>
      <c r="BI6" s="21">
        <f t="shared" si="7"/>
        <v>1118.81</v>
      </c>
      <c r="BJ6" s="21">
        <f t="shared" si="7"/>
        <v>1069.28</v>
      </c>
      <c r="BK6" s="21">
        <f t="shared" si="7"/>
        <v>805.14</v>
      </c>
      <c r="BL6" s="21">
        <f t="shared" si="7"/>
        <v>730.93</v>
      </c>
      <c r="BM6" s="21">
        <f t="shared" si="7"/>
        <v>708.89</v>
      </c>
      <c r="BN6" s="21">
        <f t="shared" si="7"/>
        <v>730.52</v>
      </c>
      <c r="BO6" s="21">
        <f t="shared" si="7"/>
        <v>672.33</v>
      </c>
      <c r="BP6" s="20" t="str">
        <f>IF(BP7="","",IF(BP7="-","【-】","【"&amp;SUBSTITUTE(TEXT(BP7,"#,##0.00"),"-","△")&amp;"】"))</f>
        <v>【669.12】</v>
      </c>
      <c r="BQ6" s="21">
        <f>IF(BQ7="",NA(),BQ7)</f>
        <v>95.96</v>
      </c>
      <c r="BR6" s="21">
        <f t="shared" ref="BR6:BZ6" si="8">IF(BR7="",NA(),BR7)</f>
        <v>96.76</v>
      </c>
      <c r="BS6" s="21">
        <f t="shared" si="8"/>
        <v>100</v>
      </c>
      <c r="BT6" s="21">
        <f t="shared" si="8"/>
        <v>100</v>
      </c>
      <c r="BU6" s="21">
        <f t="shared" si="8"/>
        <v>100</v>
      </c>
      <c r="BV6" s="21">
        <f t="shared" si="8"/>
        <v>100.22</v>
      </c>
      <c r="BW6" s="21">
        <f t="shared" si="8"/>
        <v>98.09</v>
      </c>
      <c r="BX6" s="21">
        <f t="shared" si="8"/>
        <v>97.91</v>
      </c>
      <c r="BY6" s="21">
        <f t="shared" si="8"/>
        <v>98.61</v>
      </c>
      <c r="BZ6" s="21">
        <f t="shared" si="8"/>
        <v>98.75</v>
      </c>
      <c r="CA6" s="20" t="str">
        <f>IF(CA7="","",IF(CA7="-","【-】","【"&amp;SUBSTITUTE(TEXT(CA7,"#,##0.00"),"-","△")&amp;"】"))</f>
        <v>【99.73】</v>
      </c>
      <c r="CB6" s="21">
        <f>IF(CB7="",NA(),CB7)</f>
        <v>185.48</v>
      </c>
      <c r="CC6" s="21">
        <f t="shared" ref="CC6:CK6" si="9">IF(CC7="",NA(),CC7)</f>
        <v>183.81</v>
      </c>
      <c r="CD6" s="21">
        <f t="shared" si="9"/>
        <v>178.07</v>
      </c>
      <c r="CE6" s="21">
        <f t="shared" si="9"/>
        <v>176.14</v>
      </c>
      <c r="CF6" s="21">
        <f t="shared" si="9"/>
        <v>177.46</v>
      </c>
      <c r="CG6" s="21">
        <f t="shared" si="9"/>
        <v>144.79</v>
      </c>
      <c r="CH6" s="21">
        <f t="shared" si="9"/>
        <v>146.08000000000001</v>
      </c>
      <c r="CI6" s="21">
        <f t="shared" si="9"/>
        <v>144.11000000000001</v>
      </c>
      <c r="CJ6" s="21">
        <f t="shared" si="9"/>
        <v>141.24</v>
      </c>
      <c r="CK6" s="21">
        <f t="shared" si="9"/>
        <v>142.03</v>
      </c>
      <c r="CL6" s="20" t="str">
        <f>IF(CL7="","",IF(CL7="-","【-】","【"&amp;SUBSTITUTE(TEXT(CL7,"#,##0.00"),"-","△")&amp;"】"))</f>
        <v>【134.98】</v>
      </c>
      <c r="CM6" s="21">
        <f>IF(CM7="",NA(),CM7)</f>
        <v>55.45</v>
      </c>
      <c r="CN6" s="21">
        <f t="shared" ref="CN6:CV6" si="10">IF(CN7="",NA(),CN7)</f>
        <v>57.73</v>
      </c>
      <c r="CO6" s="21">
        <f t="shared" si="10"/>
        <v>53.72</v>
      </c>
      <c r="CP6" s="21">
        <f t="shared" si="10"/>
        <v>57.05</v>
      </c>
      <c r="CQ6" s="21">
        <f t="shared" si="10"/>
        <v>56.82</v>
      </c>
      <c r="CR6" s="21">
        <f t="shared" si="10"/>
        <v>61.54</v>
      </c>
      <c r="CS6" s="21">
        <f t="shared" si="10"/>
        <v>61.93</v>
      </c>
      <c r="CT6" s="21">
        <f t="shared" si="10"/>
        <v>61.32</v>
      </c>
      <c r="CU6" s="21">
        <f t="shared" si="10"/>
        <v>61.7</v>
      </c>
      <c r="CV6" s="21">
        <f t="shared" si="10"/>
        <v>63.04</v>
      </c>
      <c r="CW6" s="20" t="str">
        <f>IF(CW7="","",IF(CW7="-","【-】","【"&amp;SUBSTITUTE(TEXT(CW7,"#,##0.00"),"-","△")&amp;"】"))</f>
        <v>【59.99】</v>
      </c>
      <c r="CX6" s="21">
        <f>IF(CX7="",NA(),CX7)</f>
        <v>92.55</v>
      </c>
      <c r="CY6" s="21">
        <f t="shared" ref="CY6:DG6" si="11">IF(CY7="",NA(),CY7)</f>
        <v>92.72</v>
      </c>
      <c r="CZ6" s="21">
        <f t="shared" si="11"/>
        <v>92.63</v>
      </c>
      <c r="DA6" s="21">
        <f t="shared" si="11"/>
        <v>92.49</v>
      </c>
      <c r="DB6" s="21">
        <f t="shared" si="11"/>
        <v>92.55</v>
      </c>
      <c r="DC6" s="21">
        <f t="shared" si="11"/>
        <v>94.13</v>
      </c>
      <c r="DD6" s="21">
        <f t="shared" si="11"/>
        <v>94.45</v>
      </c>
      <c r="DE6" s="21">
        <f t="shared" si="11"/>
        <v>94.58</v>
      </c>
      <c r="DF6" s="21">
        <f t="shared" si="11"/>
        <v>94.56</v>
      </c>
      <c r="DG6" s="21">
        <f t="shared" si="11"/>
        <v>94.75</v>
      </c>
      <c r="DH6" s="20" t="str">
        <f>IF(DH7="","",IF(DH7="-","【-】","【"&amp;SUBSTITUTE(TEXT(DH7,"#,##0.00"),"-","△")&amp;"】"))</f>
        <v>【95.72】</v>
      </c>
      <c r="DI6" s="21">
        <f>IF(DI7="",NA(),DI7)</f>
        <v>25.76</v>
      </c>
      <c r="DJ6" s="21">
        <f t="shared" ref="DJ6:DR6" si="12">IF(DJ7="",NA(),DJ7)</f>
        <v>27.86</v>
      </c>
      <c r="DK6" s="21">
        <f t="shared" si="12"/>
        <v>29.67</v>
      </c>
      <c r="DL6" s="21">
        <f t="shared" si="12"/>
        <v>31.6</v>
      </c>
      <c r="DM6" s="21">
        <f t="shared" si="12"/>
        <v>33.479999999999997</v>
      </c>
      <c r="DN6" s="21">
        <f t="shared" si="12"/>
        <v>30.11</v>
      </c>
      <c r="DO6" s="21">
        <f t="shared" si="12"/>
        <v>30.45</v>
      </c>
      <c r="DP6" s="21">
        <f t="shared" si="12"/>
        <v>31.01</v>
      </c>
      <c r="DQ6" s="21">
        <f t="shared" si="12"/>
        <v>28.87</v>
      </c>
      <c r="DR6" s="21">
        <f t="shared" si="12"/>
        <v>31.34</v>
      </c>
      <c r="DS6" s="20" t="str">
        <f>IF(DS7="","",IF(DS7="-","【-】","【"&amp;SUBSTITUTE(TEXT(DS7,"#,##0.00"),"-","△")&amp;"】"))</f>
        <v>【38.17】</v>
      </c>
      <c r="DT6" s="21">
        <f>IF(DT7="",NA(),DT7)</f>
        <v>3.95</v>
      </c>
      <c r="DU6" s="21">
        <f t="shared" ref="DU6:EC6" si="13">IF(DU7="",NA(),DU7)</f>
        <v>4.9400000000000004</v>
      </c>
      <c r="DV6" s="21">
        <f t="shared" si="13"/>
        <v>5.41</v>
      </c>
      <c r="DW6" s="21">
        <f t="shared" si="13"/>
        <v>5.86</v>
      </c>
      <c r="DX6" s="21">
        <f t="shared" si="13"/>
        <v>6.28</v>
      </c>
      <c r="DY6" s="21">
        <f t="shared" si="13"/>
        <v>4.54</v>
      </c>
      <c r="DZ6" s="21">
        <f t="shared" si="13"/>
        <v>4.8499999999999996</v>
      </c>
      <c r="EA6" s="21">
        <f t="shared" si="13"/>
        <v>4.95</v>
      </c>
      <c r="EB6" s="21">
        <f t="shared" si="13"/>
        <v>5.64</v>
      </c>
      <c r="EC6" s="21">
        <f t="shared" si="13"/>
        <v>6.43</v>
      </c>
      <c r="ED6" s="20" t="str">
        <f>IF(ED7="","",IF(ED7="-","【-】","【"&amp;SUBSTITUTE(TEXT(ED7,"#,##0.00"),"-","△")&amp;"】"))</f>
        <v>【6.54】</v>
      </c>
      <c r="EE6" s="21">
        <f>IF(EE7="",NA(),EE7)</f>
        <v>7.0000000000000007E-2</v>
      </c>
      <c r="EF6" s="21">
        <f t="shared" ref="EF6:EN6" si="14">IF(EF7="",NA(),EF7)</f>
        <v>0.06</v>
      </c>
      <c r="EG6" s="21">
        <f t="shared" si="14"/>
        <v>0.14000000000000001</v>
      </c>
      <c r="EH6" s="21">
        <f t="shared" si="14"/>
        <v>0.19</v>
      </c>
      <c r="EI6" s="21">
        <f t="shared" si="14"/>
        <v>0.15</v>
      </c>
      <c r="EJ6" s="21">
        <f t="shared" si="14"/>
        <v>0.17</v>
      </c>
      <c r="EK6" s="21">
        <f t="shared" si="14"/>
        <v>0.21</v>
      </c>
      <c r="EL6" s="21">
        <f t="shared" si="14"/>
        <v>0.19</v>
      </c>
      <c r="EM6" s="21">
        <f t="shared" si="14"/>
        <v>0.19</v>
      </c>
      <c r="EN6" s="21">
        <f t="shared" si="14"/>
        <v>0.19</v>
      </c>
      <c r="EO6" s="20" t="str">
        <f>IF(EO7="","",IF(EO7="-","【-】","【"&amp;SUBSTITUTE(TEXT(EO7,"#,##0.00"),"-","△")&amp;"】"))</f>
        <v>【0.24】</v>
      </c>
    </row>
    <row r="7" spans="1:148" s="22" customFormat="1" x14ac:dyDescent="0.15">
      <c r="A7" s="14"/>
      <c r="B7" s="23">
        <v>2021</v>
      </c>
      <c r="C7" s="23">
        <v>382019</v>
      </c>
      <c r="D7" s="23">
        <v>46</v>
      </c>
      <c r="E7" s="23">
        <v>17</v>
      </c>
      <c r="F7" s="23">
        <v>1</v>
      </c>
      <c r="G7" s="23">
        <v>0</v>
      </c>
      <c r="H7" s="23" t="s">
        <v>96</v>
      </c>
      <c r="I7" s="23" t="s">
        <v>97</v>
      </c>
      <c r="J7" s="23" t="s">
        <v>98</v>
      </c>
      <c r="K7" s="23" t="s">
        <v>99</v>
      </c>
      <c r="L7" s="23" t="s">
        <v>100</v>
      </c>
      <c r="M7" s="23" t="s">
        <v>101</v>
      </c>
      <c r="N7" s="24" t="s">
        <v>102</v>
      </c>
      <c r="O7" s="24">
        <v>55.5</v>
      </c>
      <c r="P7" s="24">
        <v>65.11</v>
      </c>
      <c r="Q7" s="24">
        <v>75.569999999999993</v>
      </c>
      <c r="R7" s="24">
        <v>3385</v>
      </c>
      <c r="S7" s="24">
        <v>507211</v>
      </c>
      <c r="T7" s="24">
        <v>429.35</v>
      </c>
      <c r="U7" s="24">
        <v>1181.3499999999999</v>
      </c>
      <c r="V7" s="24">
        <v>329129</v>
      </c>
      <c r="W7" s="24">
        <v>52.46</v>
      </c>
      <c r="X7" s="24">
        <v>6273.9</v>
      </c>
      <c r="Y7" s="24">
        <v>110.18</v>
      </c>
      <c r="Z7" s="24">
        <v>111.79</v>
      </c>
      <c r="AA7" s="24">
        <v>112.23</v>
      </c>
      <c r="AB7" s="24">
        <v>112.8</v>
      </c>
      <c r="AC7" s="24">
        <v>110.81</v>
      </c>
      <c r="AD7" s="24">
        <v>107.43</v>
      </c>
      <c r="AE7" s="24">
        <v>107.64</v>
      </c>
      <c r="AF7" s="24">
        <v>107.03</v>
      </c>
      <c r="AG7" s="24">
        <v>106.55</v>
      </c>
      <c r="AH7" s="24">
        <v>106.01</v>
      </c>
      <c r="AI7" s="24">
        <v>107.02</v>
      </c>
      <c r="AJ7" s="24">
        <v>59.23</v>
      </c>
      <c r="AK7" s="24">
        <v>40.130000000000003</v>
      </c>
      <c r="AL7" s="24">
        <v>20.29</v>
      </c>
      <c r="AM7" s="24">
        <v>0</v>
      </c>
      <c r="AN7" s="24">
        <v>0</v>
      </c>
      <c r="AO7" s="24">
        <v>10.199999999999999</v>
      </c>
      <c r="AP7" s="24">
        <v>9.1999999999999993</v>
      </c>
      <c r="AQ7" s="24">
        <v>7.69</v>
      </c>
      <c r="AR7" s="24">
        <v>5.95</v>
      </c>
      <c r="AS7" s="24">
        <v>5.27</v>
      </c>
      <c r="AT7" s="24">
        <v>3.09</v>
      </c>
      <c r="AU7" s="24">
        <v>67.319999999999993</v>
      </c>
      <c r="AV7" s="24">
        <v>75.099999999999994</v>
      </c>
      <c r="AW7" s="24">
        <v>79.849999999999994</v>
      </c>
      <c r="AX7" s="24">
        <v>86.59</v>
      </c>
      <c r="AY7" s="24">
        <v>90.9</v>
      </c>
      <c r="AZ7" s="24">
        <v>65.83</v>
      </c>
      <c r="BA7" s="24">
        <v>72.22</v>
      </c>
      <c r="BB7" s="24">
        <v>73.02</v>
      </c>
      <c r="BC7" s="24">
        <v>72.930000000000007</v>
      </c>
      <c r="BD7" s="24">
        <v>80.08</v>
      </c>
      <c r="BE7" s="24">
        <v>71.39</v>
      </c>
      <c r="BF7" s="24">
        <v>1214.8900000000001</v>
      </c>
      <c r="BG7" s="24">
        <v>1208.98</v>
      </c>
      <c r="BH7" s="24">
        <v>1129.6600000000001</v>
      </c>
      <c r="BI7" s="24">
        <v>1118.81</v>
      </c>
      <c r="BJ7" s="24">
        <v>1069.28</v>
      </c>
      <c r="BK7" s="24">
        <v>805.14</v>
      </c>
      <c r="BL7" s="24">
        <v>730.93</v>
      </c>
      <c r="BM7" s="24">
        <v>708.89</v>
      </c>
      <c r="BN7" s="24">
        <v>730.52</v>
      </c>
      <c r="BO7" s="24">
        <v>672.33</v>
      </c>
      <c r="BP7" s="24">
        <v>669.12</v>
      </c>
      <c r="BQ7" s="24">
        <v>95.96</v>
      </c>
      <c r="BR7" s="24">
        <v>96.76</v>
      </c>
      <c r="BS7" s="24">
        <v>100</v>
      </c>
      <c r="BT7" s="24">
        <v>100</v>
      </c>
      <c r="BU7" s="24">
        <v>100</v>
      </c>
      <c r="BV7" s="24">
        <v>100.22</v>
      </c>
      <c r="BW7" s="24">
        <v>98.09</v>
      </c>
      <c r="BX7" s="24">
        <v>97.91</v>
      </c>
      <c r="BY7" s="24">
        <v>98.61</v>
      </c>
      <c r="BZ7" s="24">
        <v>98.75</v>
      </c>
      <c r="CA7" s="24">
        <v>99.73</v>
      </c>
      <c r="CB7" s="24">
        <v>185.48</v>
      </c>
      <c r="CC7" s="24">
        <v>183.81</v>
      </c>
      <c r="CD7" s="24">
        <v>178.07</v>
      </c>
      <c r="CE7" s="24">
        <v>176.14</v>
      </c>
      <c r="CF7" s="24">
        <v>177.46</v>
      </c>
      <c r="CG7" s="24">
        <v>144.79</v>
      </c>
      <c r="CH7" s="24">
        <v>146.08000000000001</v>
      </c>
      <c r="CI7" s="24">
        <v>144.11000000000001</v>
      </c>
      <c r="CJ7" s="24">
        <v>141.24</v>
      </c>
      <c r="CK7" s="24">
        <v>142.03</v>
      </c>
      <c r="CL7" s="24">
        <v>134.97999999999999</v>
      </c>
      <c r="CM7" s="24">
        <v>55.45</v>
      </c>
      <c r="CN7" s="24">
        <v>57.73</v>
      </c>
      <c r="CO7" s="24">
        <v>53.72</v>
      </c>
      <c r="CP7" s="24">
        <v>57.05</v>
      </c>
      <c r="CQ7" s="24">
        <v>56.82</v>
      </c>
      <c r="CR7" s="24">
        <v>61.54</v>
      </c>
      <c r="CS7" s="24">
        <v>61.93</v>
      </c>
      <c r="CT7" s="24">
        <v>61.32</v>
      </c>
      <c r="CU7" s="24">
        <v>61.7</v>
      </c>
      <c r="CV7" s="24">
        <v>63.04</v>
      </c>
      <c r="CW7" s="24">
        <v>59.99</v>
      </c>
      <c r="CX7" s="24">
        <v>92.55</v>
      </c>
      <c r="CY7" s="24">
        <v>92.72</v>
      </c>
      <c r="CZ7" s="24">
        <v>92.63</v>
      </c>
      <c r="DA7" s="24">
        <v>92.49</v>
      </c>
      <c r="DB7" s="24">
        <v>92.55</v>
      </c>
      <c r="DC7" s="24">
        <v>94.13</v>
      </c>
      <c r="DD7" s="24">
        <v>94.45</v>
      </c>
      <c r="DE7" s="24">
        <v>94.58</v>
      </c>
      <c r="DF7" s="24">
        <v>94.56</v>
      </c>
      <c r="DG7" s="24">
        <v>94.75</v>
      </c>
      <c r="DH7" s="24">
        <v>95.72</v>
      </c>
      <c r="DI7" s="24">
        <v>25.76</v>
      </c>
      <c r="DJ7" s="24">
        <v>27.86</v>
      </c>
      <c r="DK7" s="24">
        <v>29.67</v>
      </c>
      <c r="DL7" s="24">
        <v>31.6</v>
      </c>
      <c r="DM7" s="24">
        <v>33.479999999999997</v>
      </c>
      <c r="DN7" s="24">
        <v>30.11</v>
      </c>
      <c r="DO7" s="24">
        <v>30.45</v>
      </c>
      <c r="DP7" s="24">
        <v>31.01</v>
      </c>
      <c r="DQ7" s="24">
        <v>28.87</v>
      </c>
      <c r="DR7" s="24">
        <v>31.34</v>
      </c>
      <c r="DS7" s="24">
        <v>38.17</v>
      </c>
      <c r="DT7" s="24">
        <v>3.95</v>
      </c>
      <c r="DU7" s="24">
        <v>4.9400000000000004</v>
      </c>
      <c r="DV7" s="24">
        <v>5.41</v>
      </c>
      <c r="DW7" s="24">
        <v>5.86</v>
      </c>
      <c r="DX7" s="24">
        <v>6.28</v>
      </c>
      <c r="DY7" s="24">
        <v>4.54</v>
      </c>
      <c r="DZ7" s="24">
        <v>4.8499999999999996</v>
      </c>
      <c r="EA7" s="24">
        <v>4.95</v>
      </c>
      <c r="EB7" s="24">
        <v>5.64</v>
      </c>
      <c r="EC7" s="24">
        <v>6.43</v>
      </c>
      <c r="ED7" s="24">
        <v>6.54</v>
      </c>
      <c r="EE7" s="24">
        <v>7.0000000000000007E-2</v>
      </c>
      <c r="EF7" s="24">
        <v>0.06</v>
      </c>
      <c r="EG7" s="24">
        <v>0.14000000000000001</v>
      </c>
      <c r="EH7" s="24">
        <v>0.19</v>
      </c>
      <c r="EI7" s="24">
        <v>0.15</v>
      </c>
      <c r="EJ7" s="24">
        <v>0.17</v>
      </c>
      <c r="EK7" s="24">
        <v>0.21</v>
      </c>
      <c r="EL7" s="24">
        <v>0.19</v>
      </c>
      <c r="EM7" s="24">
        <v>0.19</v>
      </c>
      <c r="EN7" s="24">
        <v>0.19</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2023-01-31T03:48:54Z</cp:lastPrinted>
  <dcterms:created xsi:type="dcterms:W3CDTF">2022-12-01T01:22:38Z</dcterms:created>
  <dcterms:modified xsi:type="dcterms:W3CDTF">2023-02-02T05:33:05Z</dcterms:modified>
  <cp:category/>
</cp:coreProperties>
</file>