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1 松山市\"/>
    </mc:Choice>
  </mc:AlternateContent>
  <workbookProtection workbookAlgorithmName="SHA-512" workbookHashValue="OGwHds+rCybejr/mF832FRVLXrBjr9nKBl9l56/l4J1hHZVaCVd91cgMw9eask4x8rsyaL1KIz5GCHCLIA7dAg==" workbookSaltValue="rij0XzIL0FYPIko8wjcp7Q==" workbookSpinCount="100000" lockStructure="1"/>
  <bookViews>
    <workbookView xWindow="-120" yWindow="-120" windowWidth="24240" windowHeight="1314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P6" i="5"/>
  <c r="O6" i="5"/>
  <c r="N6" i="5"/>
  <c r="B10" i="4" s="1"/>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I85" i="4"/>
  <c r="H85" i="4"/>
  <c r="G85" i="4"/>
  <c r="BB10" i="4"/>
  <c r="AT10" i="4"/>
  <c r="W10" i="4"/>
  <c r="P10" i="4"/>
  <c r="I10" i="4"/>
  <c r="BB8" i="4"/>
  <c r="AT8" i="4"/>
  <c r="B8" i="4"/>
  <c r="B6" i="4"/>
</calcChain>
</file>

<file path=xl/sharedStrings.xml><?xml version="1.0" encoding="utf-8"?>
<sst xmlns="http://schemas.openxmlformats.org/spreadsheetml/2006/main" count="231" uniqueCount="115">
  <si>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</si>
  <si>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</si>
  <si>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</si>
  <si>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</si>
  <si>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</si>
  <si>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</si>
  <si>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</si>
  <si>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</si>
  <si>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</si>
  <si>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</si>
  <si>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</si>
  <si>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</si>
  <si>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</si>
  <si>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</si>
  <si>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</si>
  <si>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</si>
  <si>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</si>
  <si>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</si>
  <si>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</si>
  <si>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</si>
  <si>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</si>
  <si>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</si>
  <si>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</si>
  <si>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</si>
  <si>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</si>
  <si>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</si>
  <si>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</si>
  <si>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</si>
  <si>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</si>
  <si>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</si>
  <si>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</si>
  <si>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</si>
  <si>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</si>
  <si>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</si>
  <si>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</si>
  <si>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</si>
  <si>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</si>
  <si>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</si>
  <si>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</si>
  <si>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</si>
  <si>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</si>
  <si>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</si>
  <si>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</si>
  <si>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</si>
  <si>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</si>
  <si>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</si>
  <si>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</si>
  <si>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</si>
  <si>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</si>
  <si>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</si>
  <si>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</si>
  <si>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</si>
  <si>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</si>
  <si>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</si>
  <si>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</si>
  <si>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</si>
  <si>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</si>
  <si>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</si>
  <si>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</si>
  <si>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</si>
  <si>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</si>
  <si>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</si>
  <si>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</si>
  <si>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</si>
  <si>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</si>
  <si>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</si>
  <si>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</si>
  <si>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</si>
  <si>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</si>
  <si>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</si>
  <si>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</si>
  <si>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</si>
  <si>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</si>
  <si>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</si>
  <si>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</si>
  <si>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</si>
  <si>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</si>
  <si>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</si>
  <si>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</si>
  <si>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</si>
  <si>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</si>
  <si>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</si>
  <si>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</si>
  <si>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</si>
  <si>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</si>
  <si>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</si>
  <si>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</si>
  <si>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</si>
  <si>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</si>
  <si>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</si>
  <si>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</si>
  <si>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</si>
  <si>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</si>
  <si>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</si>
  <si>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</si>
  <si>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松山市</t>
  </si>
  <si>
    <t>法適用</t>
  </si>
  <si>
    <t>下水道事業</t>
  </si>
  <si>
    <t>特定環境保全公共下水道</t>
  </si>
  <si>
    <t>D2</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</si>
  <si>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</si>
  <si>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</si>
  <si>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</si>
  <si>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</si>
  <si>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</si>
  <si>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</si>
  <si>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</si>
  <si>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</si>
  <si>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</si>
  <si>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</si>
  <si>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</si>
  <si>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</si>
  <si>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特定環境保全公共下水道事業は、公共下水道の処理場で汚水処理を実施するなど、公共下水道事業と一体的に運営していますが、事業単独では規模が小さく、使用料収入に対して、資本費（減価償却費や企業債利息）の負担が大きいため、採算が取りづらい構造になっています。
　「経常収支比率」、「経費回収率」及び「汚水処理原価」は、前年度に電気設備修繕に係る費用などがあったため、指標が一時的に悪化していましたが、今年度は例年並みに回復しています。
　また、「施設利用率」と「水洗化率」については、類似団体と比べ低くなっていますが、令和元年度から少しずつ改善されてきています。
　本事業は、事業単独で経営を大きく改善することは難しい状況ですが、運営形態に合わせ、公共下水道事業と一体的に経営改善を進めていくことにしています。</t>
    <rPh sb="61" eb="63">
      <t>ジギョウ</t>
    </rPh>
    <rPh sb="63" eb="65">
      <t>タンドク</t>
    </rPh>
    <rPh sb="146" eb="147">
      <t>オヨ</t>
    </rPh>
    <rPh sb="149" eb="155">
      <t>オスイショリゲンカ</t>
    </rPh>
    <rPh sb="158" eb="161">
      <t>ゼンネンド</t>
    </rPh>
    <rPh sb="162" eb="166">
      <t>デンキセツビ</t>
    </rPh>
    <rPh sb="166" eb="168">
      <t>シュウゼン</t>
    </rPh>
    <rPh sb="169" eb="170">
      <t>カカ</t>
    </rPh>
    <rPh sb="171" eb="173">
      <t>ヒヨウ</t>
    </rPh>
    <rPh sb="182" eb="184">
      <t>シヒョウ</t>
    </rPh>
    <rPh sb="185" eb="188">
      <t>イチジテキ</t>
    </rPh>
    <rPh sb="189" eb="191">
      <t>アッカ</t>
    </rPh>
    <rPh sb="199" eb="202">
      <t>コンネンド</t>
    </rPh>
    <rPh sb="203" eb="206">
      <t>レイネンナ</t>
    </rPh>
    <rPh sb="208" eb="210">
      <t>カイフク</t>
    </rPh>
    <rPh sb="230" eb="234">
      <t>スイセンカリツ</t>
    </rPh>
    <rPh sb="248" eb="249">
      <t>ヒク</t>
    </rPh>
    <rPh sb="258" eb="260">
      <t>レイワ</t>
    </rPh>
    <rPh sb="260" eb="261">
      <t>モト</t>
    </rPh>
    <rPh sb="261" eb="263">
      <t>ネンド</t>
    </rPh>
    <rPh sb="265" eb="266">
      <t>スコ</t>
    </rPh>
    <rPh sb="269" eb="271">
      <t>カイゼン</t>
    </rPh>
    <rPh sb="282" eb="285">
      <t>ホンジギョウ</t>
    </rPh>
    <rPh sb="308" eb="310">
      <t>ジョウキョウ</t>
    </rPh>
    <rPh sb="314" eb="318">
      <t>ウンエイケイタイ</t>
    </rPh>
    <rPh sb="319" eb="320">
      <t>ア</t>
    </rPh>
    <phoneticPr fontId="4"/>
  </si>
  <si>
    <t>　平成3年度から7年度に集中して施設整備を行ったため、「有形固定資産減価償却率」は、以前は類似団体に比べると低かったものの、近年は償却が進み高くなっています。
　施設数が少ないため、一つの設備更新などで指標が大きく変動しますが、適宜修繕を行いながら適切な時期に更新を行い、施設の健全度を高めていきます。
　</t>
    <rPh sb="1" eb="3">
      <t>ヘイセイ</t>
    </rPh>
    <rPh sb="4" eb="6">
      <t>ネンド</t>
    </rPh>
    <rPh sb="9" eb="11">
      <t>ネンド</t>
    </rPh>
    <rPh sb="16" eb="18">
      <t>シセツ</t>
    </rPh>
    <rPh sb="42" eb="44">
      <t>イゼン</t>
    </rPh>
    <rPh sb="47" eb="49">
      <t>ダンタイ</t>
    </rPh>
    <rPh sb="70" eb="71">
      <t>タカ</t>
    </rPh>
    <rPh sb="81" eb="83">
      <t>シセツ</t>
    </rPh>
    <rPh sb="83" eb="84">
      <t>スウ</t>
    </rPh>
    <rPh sb="85" eb="86">
      <t>スク</t>
    </rPh>
    <rPh sb="91" eb="92">
      <t>ヒト</t>
    </rPh>
    <rPh sb="94" eb="96">
      <t>セツビ</t>
    </rPh>
    <rPh sb="96" eb="98">
      <t>コウシン</t>
    </rPh>
    <rPh sb="101" eb="103">
      <t>シヒョウ</t>
    </rPh>
    <rPh sb="104" eb="105">
      <t>オオ</t>
    </rPh>
    <rPh sb="107" eb="109">
      <t>ヘンドウ</t>
    </rPh>
    <rPh sb="114" eb="116">
      <t>テキギ</t>
    </rPh>
    <rPh sb="116" eb="118">
      <t>シュウゼン</t>
    </rPh>
    <rPh sb="119" eb="120">
      <t>オコナ</t>
    </rPh>
    <rPh sb="124" eb="126">
      <t>テキセツ</t>
    </rPh>
    <rPh sb="127" eb="129">
      <t>ジキ</t>
    </rPh>
    <rPh sb="130" eb="132">
      <t>コウシン</t>
    </rPh>
    <rPh sb="133" eb="134">
      <t>オコナ</t>
    </rPh>
    <rPh sb="136" eb="138">
      <t>シセツ</t>
    </rPh>
    <phoneticPr fontId="4"/>
  </si>
  <si>
    <t>　事業単独では、規模が小さく採算が取りづらい構造となっているため、公共下水道事業と一体的に運営することで、経営が成り立っています。
　そのため、公共下水道事業の施設更新に合わせたストックマネジメント計画に基づく施設更新の実施や、新規発行企業債の抑制などに取り組み、将来にわたって、安定的かつ持続的に事業運営が可能となるよう経営の効率化を進めていきます。</t>
    <rPh sb="14" eb="16">
      <t>サイサン</t>
    </rPh>
    <rPh sb="17" eb="18">
      <t>ト</t>
    </rPh>
    <rPh sb="22" eb="24">
      <t>コウゾウ</t>
    </rPh>
    <rPh sb="53" eb="55">
      <t>ケイエイ</t>
    </rPh>
    <rPh sb="56" eb="57">
      <t>ナ</t>
    </rPh>
    <rPh sb="58" eb="59">
      <t>タ</t>
    </rPh>
    <rPh sb="77" eb="79">
      <t>ジギョウ</t>
    </rPh>
    <rPh sb="99" eb="101">
      <t>ケイカク</t>
    </rPh>
    <rPh sb="102" eb="103">
      <t>モト</t>
    </rPh>
    <rPh sb="105" eb="109">
      <t>シセツコウシン</t>
    </rPh>
    <rPh sb="110" eb="112">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</si>
</sst>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C0-464B-B4E6-2792A769007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2CC0-464B-B4E6-2792A769007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41.65</c:v>
                </c:pt>
                <c:pt idx="1">
                  <c:v>40.65</c:v>
                </c:pt>
                <c:pt idx="2">
                  <c:v>38.200000000000003</c:v>
                </c:pt>
                <c:pt idx="3">
                  <c:v>38.840000000000003</c:v>
                </c:pt>
                <c:pt idx="4">
                  <c:v>41.07</c:v>
                </c:pt>
              </c:numCache>
            </c:numRef>
          </c:val>
          <c:extLst>
            <c:ext xmlns:c16="http://schemas.microsoft.com/office/drawing/2014/chart" uri="{C3380CC4-5D6E-409C-BE32-E72D297353CC}">
              <c16:uniqueId val="{00000000-4432-4DE4-99B1-DEBC3607504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4432-4DE4-99B1-DEBC3607504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84.77</c:v>
                </c:pt>
                <c:pt idx="1">
                  <c:v>84.97</c:v>
                </c:pt>
                <c:pt idx="2">
                  <c:v>82.58</c:v>
                </c:pt>
                <c:pt idx="3">
                  <c:v>83.02</c:v>
                </c:pt>
                <c:pt idx="4">
                  <c:v>83.41</c:v>
                </c:pt>
              </c:numCache>
            </c:numRef>
          </c:val>
          <c:extLst>
            <c:ext xmlns:c16="http://schemas.microsoft.com/office/drawing/2014/chart" uri="{C3380CC4-5D6E-409C-BE32-E72D297353CC}">
              <c16:uniqueId val="{00000000-132E-489E-A5FE-F49523C8ED2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132E-489E-A5FE-F49523C8ED2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99.32</c:v>
                </c:pt>
                <c:pt idx="1">
                  <c:v>99.3</c:v>
                </c:pt>
                <c:pt idx="2">
                  <c:v>98.27</c:v>
                </c:pt>
                <c:pt idx="3">
                  <c:v>91.09</c:v>
                </c:pt>
                <c:pt idx="4">
                  <c:v>98.06</c:v>
                </c:pt>
              </c:numCache>
            </c:numRef>
          </c:val>
          <c:extLst>
            <c:ext xmlns:c16="http://schemas.microsoft.com/office/drawing/2014/chart" uri="{C3380CC4-5D6E-409C-BE32-E72D297353CC}">
              <c16:uniqueId val="{00000000-FA6E-4B27-AB10-5CEB9E56803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102.13</c:v>
                </c:pt>
                <c:pt idx="1">
                  <c:v>101.72</c:v>
                </c:pt>
                <c:pt idx="2">
                  <c:v>102.73</c:v>
                </c:pt>
                <c:pt idx="3">
                  <c:v>105.78</c:v>
                </c:pt>
                <c:pt idx="4">
                  <c:v>106.09</c:v>
                </c:pt>
              </c:numCache>
            </c:numRef>
          </c:val>
          <c:smooth val="0"/>
          <c:extLst>
            <c:ext xmlns:c16="http://schemas.microsoft.com/office/drawing/2014/chart" uri="{C3380CC4-5D6E-409C-BE32-E72D297353CC}">
              <c16:uniqueId val="{00000001-FA6E-4B27-AB10-5CEB9E56803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24.53</c:v>
                </c:pt>
                <c:pt idx="1">
                  <c:v>26.82</c:v>
                </c:pt>
                <c:pt idx="2">
                  <c:v>29.14</c:v>
                </c:pt>
                <c:pt idx="3">
                  <c:v>31.45</c:v>
                </c:pt>
                <c:pt idx="4">
                  <c:v>33.75</c:v>
                </c:pt>
              </c:numCache>
            </c:numRef>
          </c:val>
          <c:extLst>
            <c:ext xmlns:c16="http://schemas.microsoft.com/office/drawing/2014/chart" uri="{C3380CC4-5D6E-409C-BE32-E72D297353CC}">
              <c16:uniqueId val="{00000000-79E7-40BB-9F3E-3BEFC2E2A26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23.93</c:v>
                </c:pt>
                <c:pt idx="1">
                  <c:v>24.68</c:v>
                </c:pt>
                <c:pt idx="2">
                  <c:v>24.68</c:v>
                </c:pt>
                <c:pt idx="3">
                  <c:v>21.36</c:v>
                </c:pt>
                <c:pt idx="4">
                  <c:v>22.79</c:v>
                </c:pt>
              </c:numCache>
            </c:numRef>
          </c:val>
          <c:smooth val="0"/>
          <c:extLst>
            <c:ext xmlns:c16="http://schemas.microsoft.com/office/drawing/2014/chart" uri="{C3380CC4-5D6E-409C-BE32-E72D297353CC}">
              <c16:uniqueId val="{00000001-79E7-40BB-9F3E-3BEFC2E2A26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8A-41AB-9FFB-EAC1DF1C218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0.01</c:v>
                </c:pt>
                <c:pt idx="2">
                  <c:v>8.6199999999999992</c:v>
                </c:pt>
                <c:pt idx="3">
                  <c:v>0.01</c:v>
                </c:pt>
                <c:pt idx="4">
                  <c:v>0.01</c:v>
                </c:pt>
              </c:numCache>
            </c:numRef>
          </c:val>
          <c:smooth val="0"/>
          <c:extLst>
            <c:ext xmlns:c16="http://schemas.microsoft.com/office/drawing/2014/chart" uri="{C3380CC4-5D6E-409C-BE32-E72D297353CC}">
              <c16:uniqueId val="{00000001-388A-41AB-9FFB-EAC1DF1C218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1618.73</c:v>
                </c:pt>
                <c:pt idx="1">
                  <c:v>1616.18</c:v>
                </c:pt>
                <c:pt idx="2">
                  <c:v>1672.62</c:v>
                </c:pt>
                <c:pt idx="3">
                  <c:v>1726.32</c:v>
                </c:pt>
                <c:pt idx="4">
                  <c:v>1772.05</c:v>
                </c:pt>
              </c:numCache>
            </c:numRef>
          </c:val>
          <c:extLst>
            <c:ext xmlns:c16="http://schemas.microsoft.com/office/drawing/2014/chart" uri="{C3380CC4-5D6E-409C-BE32-E72D297353CC}">
              <c16:uniqueId val="{00000000-3006-4731-84D4-3981668E4A2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109.51</c:v>
                </c:pt>
                <c:pt idx="1">
                  <c:v>112.88</c:v>
                </c:pt>
                <c:pt idx="2">
                  <c:v>94.97</c:v>
                </c:pt>
                <c:pt idx="3">
                  <c:v>63.96</c:v>
                </c:pt>
                <c:pt idx="4">
                  <c:v>69.42</c:v>
                </c:pt>
              </c:numCache>
            </c:numRef>
          </c:val>
          <c:smooth val="0"/>
          <c:extLst>
            <c:ext xmlns:c16="http://schemas.microsoft.com/office/drawing/2014/chart" uri="{C3380CC4-5D6E-409C-BE32-E72D297353CC}">
              <c16:uniqueId val="{00000001-3006-4731-84D4-3981668E4A2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37.47</c:v>
                </c:pt>
                <c:pt idx="1">
                  <c:v>71.59</c:v>
                </c:pt>
                <c:pt idx="2">
                  <c:v>101.88</c:v>
                </c:pt>
                <c:pt idx="3">
                  <c:v>130.72</c:v>
                </c:pt>
                <c:pt idx="4">
                  <c:v>178.25</c:v>
                </c:pt>
              </c:numCache>
            </c:numRef>
          </c:val>
          <c:extLst>
            <c:ext xmlns:c16="http://schemas.microsoft.com/office/drawing/2014/chart" uri="{C3380CC4-5D6E-409C-BE32-E72D297353CC}">
              <c16:uniqueId val="{00000000-274C-406B-9DD1-59B09728833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47.44</c:v>
                </c:pt>
                <c:pt idx="1">
                  <c:v>49.18</c:v>
                </c:pt>
                <c:pt idx="2">
                  <c:v>47.72</c:v>
                </c:pt>
                <c:pt idx="3">
                  <c:v>44.24</c:v>
                </c:pt>
                <c:pt idx="4">
                  <c:v>43.07</c:v>
                </c:pt>
              </c:numCache>
            </c:numRef>
          </c:val>
          <c:smooth val="0"/>
          <c:extLst>
            <c:ext xmlns:c16="http://schemas.microsoft.com/office/drawing/2014/chart" uri="{C3380CC4-5D6E-409C-BE32-E72D297353CC}">
              <c16:uniqueId val="{00000001-274C-406B-9DD1-59B09728833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3004.62</c:v>
                </c:pt>
                <c:pt idx="1">
                  <c:v>2784.69</c:v>
                </c:pt>
                <c:pt idx="2">
                  <c:v>2340.0700000000002</c:v>
                </c:pt>
                <c:pt idx="3">
                  <c:v>2020.87</c:v>
                </c:pt>
                <c:pt idx="4">
                  <c:v>1702.8</c:v>
                </c:pt>
              </c:numCache>
            </c:numRef>
          </c:val>
          <c:extLst>
            <c:ext xmlns:c16="http://schemas.microsoft.com/office/drawing/2014/chart" uri="{C3380CC4-5D6E-409C-BE32-E72D297353CC}">
              <c16:uniqueId val="{00000000-2249-47F5-B4C1-68E6A23648C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2249-47F5-B4C1-68E6A23648C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99.89</c:v>
                </c:pt>
                <c:pt idx="1">
                  <c:v>100</c:v>
                </c:pt>
                <c:pt idx="2">
                  <c:v>92.66</c:v>
                </c:pt>
                <c:pt idx="3">
                  <c:v>60.39</c:v>
                </c:pt>
                <c:pt idx="4">
                  <c:v>92.4</c:v>
                </c:pt>
              </c:numCache>
            </c:numRef>
          </c:val>
          <c:extLst>
            <c:ext xmlns:c16="http://schemas.microsoft.com/office/drawing/2014/chart" uri="{C3380CC4-5D6E-409C-BE32-E72D297353CC}">
              <c16:uniqueId val="{00000000-8E4F-4E81-87A7-6668268028B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8E4F-4E81-87A7-6668268028B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168.7</c:v>
                </c:pt>
                <c:pt idx="1">
                  <c:v>169.87</c:v>
                </c:pt>
                <c:pt idx="2">
                  <c:v>183.14</c:v>
                </c:pt>
                <c:pt idx="3">
                  <c:v>282.66000000000003</c:v>
                </c:pt>
                <c:pt idx="4">
                  <c:v>184.53</c:v>
                </c:pt>
              </c:numCache>
            </c:numRef>
          </c:val>
          <c:extLst>
            <c:ext xmlns:c16="http://schemas.microsoft.com/office/drawing/2014/chart" uri="{C3380CC4-5D6E-409C-BE32-E72D297353CC}">
              <c16:uniqueId val="{00000000-1C6D-4B11-A8C4-1A120412636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1C6D-4B11-A8C4-1A120412636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愛媛県　松山市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その他</v>
      </c>
      <c r="AE8" s="66"/>
      <c r="AF8" s="66"/>
      <c r="AG8" s="66"/>
      <c r="AH8" s="66"/>
      <c r="AI8" s="66"/>
      <c r="AJ8" s="66"/>
      <c r="AK8" s="3"/>
      <c r="AL8" s="45">
        <f>データ!S6</f>
        <v>507211</v>
      </c>
      <c r="AM8" s="45"/>
      <c r="AN8" s="45"/>
      <c r="AO8" s="45"/>
      <c r="AP8" s="45"/>
      <c r="AQ8" s="45"/>
      <c r="AR8" s="45"/>
      <c r="AS8" s="45"/>
      <c r="AT8" s="46">
        <f>データ!T6</f>
        <v>429.35</v>
      </c>
      <c r="AU8" s="46"/>
      <c r="AV8" s="46"/>
      <c r="AW8" s="46"/>
      <c r="AX8" s="46"/>
      <c r="AY8" s="46"/>
      <c r="AZ8" s="46"/>
      <c r="BA8" s="46"/>
      <c r="BB8" s="46">
        <f>データ!U6</f>
        <v>1181.3499999999999</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84.83</v>
      </c>
      <c r="J10" s="46"/>
      <c r="K10" s="46"/>
      <c r="L10" s="46"/>
      <c r="M10" s="46"/>
      <c r="N10" s="46"/>
      <c r="O10" s="46"/>
      <c r="P10" s="46">
        <f>データ!P6</f>
        <v>0.13</v>
      </c>
      <c r="Q10" s="46"/>
      <c r="R10" s="46"/>
      <c r="S10" s="46"/>
      <c r="T10" s="46"/>
      <c r="U10" s="46"/>
      <c r="V10" s="46"/>
      <c r="W10" s="46">
        <f>データ!Q6</f>
        <v>64.05</v>
      </c>
      <c r="X10" s="46"/>
      <c r="Y10" s="46"/>
      <c r="Z10" s="46"/>
      <c r="AA10" s="46"/>
      <c r="AB10" s="46"/>
      <c r="AC10" s="46"/>
      <c r="AD10" s="45">
        <f>データ!R6</f>
        <v>3385</v>
      </c>
      <c r="AE10" s="45"/>
      <c r="AF10" s="45"/>
      <c r="AG10" s="45"/>
      <c r="AH10" s="45"/>
      <c r="AI10" s="45"/>
      <c r="AJ10" s="45"/>
      <c r="AK10" s="2"/>
      <c r="AL10" s="45">
        <f>データ!V6</f>
        <v>657</v>
      </c>
      <c r="AM10" s="45"/>
      <c r="AN10" s="45"/>
      <c r="AO10" s="45"/>
      <c r="AP10" s="45"/>
      <c r="AQ10" s="45"/>
      <c r="AR10" s="45"/>
      <c r="AS10" s="45"/>
      <c r="AT10" s="46">
        <f>データ!W6</f>
        <v>0.35</v>
      </c>
      <c r="AU10" s="46"/>
      <c r="AV10" s="46"/>
      <c r="AW10" s="46"/>
      <c r="AX10" s="46"/>
      <c r="AY10" s="46"/>
      <c r="AZ10" s="46"/>
      <c r="BA10" s="46"/>
      <c r="BB10" s="46">
        <f>データ!X6</f>
        <v>1877.14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112</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cponPYIODf7xZcXOYRHgf/UEYxFrSxnOs8kOpTJrEbLpcto7Gxuw9onkmECavdV7S2hLpfGudTXVJv51+t2wgw==" saltValue="NbJx2LIH718FGUY+zZ3mj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382019</v>
      </c>
      <c r="D6" s="19">
        <f t="shared" si="3"/>
        <v>46</v>
      </c>
      <c r="E6" s="19">
        <f t="shared" si="3"/>
        <v>17</v>
      </c>
      <c r="F6" s="19">
        <f t="shared" si="3"/>
        <v>4</v>
      </c>
      <c r="G6" s="19">
        <f t="shared" si="3"/>
        <v>0</v>
      </c>
      <c r="H6" s="19" t="str">
        <f t="shared" si="3"/>
        <v>愛媛県　松山市</v>
      </c>
      <c r="I6" s="19" t="str">
        <f t="shared" si="3"/>
        <v>法適用</v>
      </c>
      <c r="J6" s="19" t="str">
        <f t="shared" si="3"/>
        <v>下水道事業</v>
      </c>
      <c r="K6" s="19" t="str">
        <f t="shared" si="3"/>
        <v>特定環境保全公共下水道</v>
      </c>
      <c r="L6" s="19" t="str">
        <f t="shared" si="3"/>
        <v>D2</v>
      </c>
      <c r="M6" s="19" t="str">
        <f t="shared" si="3"/>
        <v>その他</v>
      </c>
      <c r="N6" s="20" t="str">
        <f t="shared" si="3"/>
        <v>-</v>
      </c>
      <c r="O6" s="20">
        <f t="shared" si="3"/>
        <v>84.83</v>
      </c>
      <c r="P6" s="20">
        <f t="shared" si="3"/>
        <v>0.13</v>
      </c>
      <c r="Q6" s="20">
        <f t="shared" si="3"/>
        <v>64.05</v>
      </c>
      <c r="R6" s="20">
        <f t="shared" si="3"/>
        <v>3385</v>
      </c>
      <c r="S6" s="20">
        <f t="shared" si="3"/>
        <v>507211</v>
      </c>
      <c r="T6" s="20">
        <f t="shared" si="3"/>
        <v>429.35</v>
      </c>
      <c r="U6" s="20">
        <f t="shared" si="3"/>
        <v>1181.3499999999999</v>
      </c>
      <c r="V6" s="20">
        <f t="shared" si="3"/>
        <v>657</v>
      </c>
      <c r="W6" s="20">
        <f t="shared" si="3"/>
        <v>0.35</v>
      </c>
      <c r="X6" s="20">
        <f t="shared" si="3"/>
        <v>1877.14</v>
      </c>
      <c r="Y6" s="21">
        <f>IF(Y7="",NA(),Y7)</f>
        <v>99.32</v>
      </c>
      <c r="Z6" s="21">
        <f t="shared" ref="Z6:AH6" si="4">IF(Z7="",NA(),Z7)</f>
        <v>99.3</v>
      </c>
      <c r="AA6" s="21">
        <f t="shared" si="4"/>
        <v>98.27</v>
      </c>
      <c r="AB6" s="21">
        <f t="shared" si="4"/>
        <v>91.09</v>
      </c>
      <c r="AC6" s="21">
        <f t="shared" si="4"/>
        <v>98.06</v>
      </c>
      <c r="AD6" s="21">
        <f t="shared" si="4"/>
        <v>102.13</v>
      </c>
      <c r="AE6" s="21">
        <f t="shared" si="4"/>
        <v>101.72</v>
      </c>
      <c r="AF6" s="21">
        <f t="shared" si="4"/>
        <v>102.73</v>
      </c>
      <c r="AG6" s="21">
        <f t="shared" si="4"/>
        <v>105.78</v>
      </c>
      <c r="AH6" s="21">
        <f t="shared" si="4"/>
        <v>106.09</v>
      </c>
      <c r="AI6" s="20" t="str">
        <f>IF(AI7="","",IF(AI7="-","【-】","【"&amp;SUBSTITUTE(TEXT(AI7,"#,##0.00"),"-","△")&amp;"】"))</f>
        <v>【105.35】</v>
      </c>
      <c r="AJ6" s="21">
        <f>IF(AJ7="",NA(),AJ7)</f>
        <v>1618.73</v>
      </c>
      <c r="AK6" s="21">
        <f t="shared" ref="AK6:AS6" si="5">IF(AK7="",NA(),AK7)</f>
        <v>1616.18</v>
      </c>
      <c r="AL6" s="21">
        <f t="shared" si="5"/>
        <v>1672.62</v>
      </c>
      <c r="AM6" s="21">
        <f t="shared" si="5"/>
        <v>1726.32</v>
      </c>
      <c r="AN6" s="21">
        <f t="shared" si="5"/>
        <v>1772.05</v>
      </c>
      <c r="AO6" s="21">
        <f t="shared" si="5"/>
        <v>109.51</v>
      </c>
      <c r="AP6" s="21">
        <f t="shared" si="5"/>
        <v>112.88</v>
      </c>
      <c r="AQ6" s="21">
        <f t="shared" si="5"/>
        <v>94.97</v>
      </c>
      <c r="AR6" s="21">
        <f t="shared" si="5"/>
        <v>63.96</v>
      </c>
      <c r="AS6" s="21">
        <f t="shared" si="5"/>
        <v>69.42</v>
      </c>
      <c r="AT6" s="20" t="str">
        <f>IF(AT7="","",IF(AT7="-","【-】","【"&amp;SUBSTITUTE(TEXT(AT7,"#,##0.00"),"-","△")&amp;"】"))</f>
        <v>【63.89】</v>
      </c>
      <c r="AU6" s="21">
        <f>IF(AU7="",NA(),AU7)</f>
        <v>37.47</v>
      </c>
      <c r="AV6" s="21">
        <f t="shared" ref="AV6:BD6" si="6">IF(AV7="",NA(),AV7)</f>
        <v>71.59</v>
      </c>
      <c r="AW6" s="21">
        <f t="shared" si="6"/>
        <v>101.88</v>
      </c>
      <c r="AX6" s="21">
        <f t="shared" si="6"/>
        <v>130.72</v>
      </c>
      <c r="AY6" s="21">
        <f t="shared" si="6"/>
        <v>178.25</v>
      </c>
      <c r="AZ6" s="21">
        <f t="shared" si="6"/>
        <v>47.44</v>
      </c>
      <c r="BA6" s="21">
        <f t="shared" si="6"/>
        <v>49.18</v>
      </c>
      <c r="BB6" s="21">
        <f t="shared" si="6"/>
        <v>47.72</v>
      </c>
      <c r="BC6" s="21">
        <f t="shared" si="6"/>
        <v>44.24</v>
      </c>
      <c r="BD6" s="21">
        <f t="shared" si="6"/>
        <v>43.07</v>
      </c>
      <c r="BE6" s="20" t="str">
        <f>IF(BE7="","",IF(BE7="-","【-】","【"&amp;SUBSTITUTE(TEXT(BE7,"#,##0.00"),"-","△")&amp;"】"))</f>
        <v>【44.07】</v>
      </c>
      <c r="BF6" s="21">
        <f>IF(BF7="",NA(),BF7)</f>
        <v>3004.62</v>
      </c>
      <c r="BG6" s="21">
        <f t="shared" ref="BG6:BO6" si="7">IF(BG7="",NA(),BG7)</f>
        <v>2784.69</v>
      </c>
      <c r="BH6" s="21">
        <f t="shared" si="7"/>
        <v>2340.0700000000002</v>
      </c>
      <c r="BI6" s="21">
        <f t="shared" si="7"/>
        <v>2020.87</v>
      </c>
      <c r="BJ6" s="21">
        <f t="shared" si="7"/>
        <v>1702.8</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99.89</v>
      </c>
      <c r="BR6" s="21">
        <f t="shared" ref="BR6:BZ6" si="8">IF(BR7="",NA(),BR7)</f>
        <v>100</v>
      </c>
      <c r="BS6" s="21">
        <f t="shared" si="8"/>
        <v>92.66</v>
      </c>
      <c r="BT6" s="21">
        <f t="shared" si="8"/>
        <v>60.39</v>
      </c>
      <c r="BU6" s="21">
        <f t="shared" si="8"/>
        <v>92.4</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168.7</v>
      </c>
      <c r="CC6" s="21">
        <f t="shared" ref="CC6:CK6" si="9">IF(CC7="",NA(),CC7)</f>
        <v>169.87</v>
      </c>
      <c r="CD6" s="21">
        <f t="shared" si="9"/>
        <v>183.14</v>
      </c>
      <c r="CE6" s="21">
        <f t="shared" si="9"/>
        <v>282.66000000000003</v>
      </c>
      <c r="CF6" s="21">
        <f t="shared" si="9"/>
        <v>184.53</v>
      </c>
      <c r="CG6" s="21">
        <f t="shared" si="9"/>
        <v>221.81</v>
      </c>
      <c r="CH6" s="21">
        <f t="shared" si="9"/>
        <v>230.02</v>
      </c>
      <c r="CI6" s="21">
        <f t="shared" si="9"/>
        <v>228.47</v>
      </c>
      <c r="CJ6" s="21">
        <f t="shared" si="9"/>
        <v>224.88</v>
      </c>
      <c r="CK6" s="21">
        <f t="shared" si="9"/>
        <v>228.64</v>
      </c>
      <c r="CL6" s="20" t="str">
        <f>IF(CL7="","",IF(CL7="-","【-】","【"&amp;SUBSTITUTE(TEXT(CL7,"#,##0.00"),"-","△")&amp;"】"))</f>
        <v>【216.39】</v>
      </c>
      <c r="CM6" s="21">
        <f>IF(CM7="",NA(),CM7)</f>
        <v>41.65</v>
      </c>
      <c r="CN6" s="21">
        <f t="shared" ref="CN6:CV6" si="10">IF(CN7="",NA(),CN7)</f>
        <v>40.65</v>
      </c>
      <c r="CO6" s="21">
        <f t="shared" si="10"/>
        <v>38.200000000000003</v>
      </c>
      <c r="CP6" s="21">
        <f t="shared" si="10"/>
        <v>38.840000000000003</v>
      </c>
      <c r="CQ6" s="21">
        <f t="shared" si="10"/>
        <v>41.07</v>
      </c>
      <c r="CR6" s="21">
        <f t="shared" si="10"/>
        <v>43.36</v>
      </c>
      <c r="CS6" s="21">
        <f t="shared" si="10"/>
        <v>42.56</v>
      </c>
      <c r="CT6" s="21">
        <f t="shared" si="10"/>
        <v>42.47</v>
      </c>
      <c r="CU6" s="21">
        <f t="shared" si="10"/>
        <v>42.4</v>
      </c>
      <c r="CV6" s="21">
        <f t="shared" si="10"/>
        <v>42.28</v>
      </c>
      <c r="CW6" s="20" t="str">
        <f>IF(CW7="","",IF(CW7="-","【-】","【"&amp;SUBSTITUTE(TEXT(CW7,"#,##0.00"),"-","△")&amp;"】"))</f>
        <v>【42.57】</v>
      </c>
      <c r="CX6" s="21">
        <f>IF(CX7="",NA(),CX7)</f>
        <v>84.77</v>
      </c>
      <c r="CY6" s="21">
        <f t="shared" ref="CY6:DG6" si="11">IF(CY7="",NA(),CY7)</f>
        <v>84.97</v>
      </c>
      <c r="CZ6" s="21">
        <f t="shared" si="11"/>
        <v>82.58</v>
      </c>
      <c r="DA6" s="21">
        <f t="shared" si="11"/>
        <v>83.02</v>
      </c>
      <c r="DB6" s="21">
        <f t="shared" si="11"/>
        <v>83.41</v>
      </c>
      <c r="DC6" s="21">
        <f t="shared" si="11"/>
        <v>83.06</v>
      </c>
      <c r="DD6" s="21">
        <f t="shared" si="11"/>
        <v>83.32</v>
      </c>
      <c r="DE6" s="21">
        <f t="shared" si="11"/>
        <v>83.75</v>
      </c>
      <c r="DF6" s="21">
        <f t="shared" si="11"/>
        <v>84.19</v>
      </c>
      <c r="DG6" s="21">
        <f t="shared" si="11"/>
        <v>84.34</v>
      </c>
      <c r="DH6" s="20" t="str">
        <f>IF(DH7="","",IF(DH7="-","【-】","【"&amp;SUBSTITUTE(TEXT(DH7,"#,##0.00"),"-","△")&amp;"】"))</f>
        <v>【85.24】</v>
      </c>
      <c r="DI6" s="21">
        <f>IF(DI7="",NA(),DI7)</f>
        <v>24.53</v>
      </c>
      <c r="DJ6" s="21">
        <f t="shared" ref="DJ6:DR6" si="12">IF(DJ7="",NA(),DJ7)</f>
        <v>26.82</v>
      </c>
      <c r="DK6" s="21">
        <f t="shared" si="12"/>
        <v>29.14</v>
      </c>
      <c r="DL6" s="21">
        <f t="shared" si="12"/>
        <v>31.45</v>
      </c>
      <c r="DM6" s="21">
        <f t="shared" si="12"/>
        <v>33.75</v>
      </c>
      <c r="DN6" s="21">
        <f t="shared" si="12"/>
        <v>23.93</v>
      </c>
      <c r="DO6" s="21">
        <f t="shared" si="12"/>
        <v>24.68</v>
      </c>
      <c r="DP6" s="21">
        <f t="shared" si="12"/>
        <v>24.68</v>
      </c>
      <c r="DQ6" s="21">
        <f t="shared" si="12"/>
        <v>21.36</v>
      </c>
      <c r="DR6" s="21">
        <f t="shared" si="12"/>
        <v>22.79</v>
      </c>
      <c r="DS6" s="20" t="str">
        <f>IF(DS7="","",IF(DS7="-","【-】","【"&amp;SUBSTITUTE(TEXT(DS7,"#,##0.00"),"-","△")&amp;"】"))</f>
        <v>【25.87】</v>
      </c>
      <c r="DT6" s="20">
        <f>IF(DT7="",NA(),DT7)</f>
        <v>0</v>
      </c>
      <c r="DU6" s="20">
        <f t="shared" ref="DU6:EC6" si="13">IF(DU7="",NA(),DU7)</f>
        <v>0</v>
      </c>
      <c r="DV6" s="20">
        <f t="shared" si="13"/>
        <v>0</v>
      </c>
      <c r="DW6" s="20">
        <f t="shared" si="13"/>
        <v>0</v>
      </c>
      <c r="DX6" s="20">
        <f t="shared" si="13"/>
        <v>0</v>
      </c>
      <c r="DY6" s="20">
        <f t="shared" si="13"/>
        <v>0</v>
      </c>
      <c r="DZ6" s="21">
        <f t="shared" si="13"/>
        <v>0.01</v>
      </c>
      <c r="EA6" s="21">
        <f t="shared" si="13"/>
        <v>8.6199999999999992</v>
      </c>
      <c r="EB6" s="21">
        <f t="shared" si="13"/>
        <v>0.01</v>
      </c>
      <c r="EC6" s="21">
        <f t="shared" si="13"/>
        <v>0.01</v>
      </c>
      <c r="ED6" s="20" t="str">
        <f>IF(ED7="","",IF(ED7="-","【-】","【"&amp;SUBSTITUTE(TEXT(ED7,"#,##0.00"),"-","△")&amp;"】"))</f>
        <v>【0.01】</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8" s="22" customFormat="1" x14ac:dyDescent="0.15">
      <c r="A7" s="14"/>
      <c r="B7" s="23">
        <v>2021</v>
      </c>
      <c r="C7" s="23">
        <v>382019</v>
      </c>
      <c r="D7" s="23">
        <v>46</v>
      </c>
      <c r="E7" s="23">
        <v>17</v>
      </c>
      <c r="F7" s="23">
        <v>4</v>
      </c>
      <c r="G7" s="23">
        <v>0</v>
      </c>
      <c r="H7" s="23" t="s">
        <v>95</v>
      </c>
      <c r="I7" s="23" t="s">
        <v>96</v>
      </c>
      <c r="J7" s="23" t="s">
        <v>97</v>
      </c>
      <c r="K7" s="23" t="s">
        <v>98</v>
      </c>
      <c r="L7" s="23" t="s">
        <v>99</v>
      </c>
      <c r="M7" s="23" t="s">
        <v>100</v>
      </c>
      <c r="N7" s="24" t="s">
        <v>101</v>
      </c>
      <c r="O7" s="24">
        <v>84.83</v>
      </c>
      <c r="P7" s="24">
        <v>0.13</v>
      </c>
      <c r="Q7" s="24">
        <v>64.05</v>
      </c>
      <c r="R7" s="24">
        <v>3385</v>
      </c>
      <c r="S7" s="24">
        <v>507211</v>
      </c>
      <c r="T7" s="24">
        <v>429.35</v>
      </c>
      <c r="U7" s="24">
        <v>1181.3499999999999</v>
      </c>
      <c r="V7" s="24">
        <v>657</v>
      </c>
      <c r="W7" s="24">
        <v>0.35</v>
      </c>
      <c r="X7" s="24">
        <v>1877.14</v>
      </c>
      <c r="Y7" s="24">
        <v>99.32</v>
      </c>
      <c r="Z7" s="24">
        <v>99.3</v>
      </c>
      <c r="AA7" s="24">
        <v>98.27</v>
      </c>
      <c r="AB7" s="24">
        <v>91.09</v>
      </c>
      <c r="AC7" s="24">
        <v>98.06</v>
      </c>
      <c r="AD7" s="24">
        <v>102.13</v>
      </c>
      <c r="AE7" s="24">
        <v>101.72</v>
      </c>
      <c r="AF7" s="24">
        <v>102.73</v>
      </c>
      <c r="AG7" s="24">
        <v>105.78</v>
      </c>
      <c r="AH7" s="24">
        <v>106.09</v>
      </c>
      <c r="AI7" s="24">
        <v>105.35</v>
      </c>
      <c r="AJ7" s="24">
        <v>1618.73</v>
      </c>
      <c r="AK7" s="24">
        <v>1616.18</v>
      </c>
      <c r="AL7" s="24">
        <v>1672.62</v>
      </c>
      <c r="AM7" s="24">
        <v>1726.32</v>
      </c>
      <c r="AN7" s="24">
        <v>1772.05</v>
      </c>
      <c r="AO7" s="24">
        <v>109.51</v>
      </c>
      <c r="AP7" s="24">
        <v>112.88</v>
      </c>
      <c r="AQ7" s="24">
        <v>94.97</v>
      </c>
      <c r="AR7" s="24">
        <v>63.96</v>
      </c>
      <c r="AS7" s="24">
        <v>69.42</v>
      </c>
      <c r="AT7" s="24">
        <v>63.89</v>
      </c>
      <c r="AU7" s="24">
        <v>37.47</v>
      </c>
      <c r="AV7" s="24">
        <v>71.59</v>
      </c>
      <c r="AW7" s="24">
        <v>101.88</v>
      </c>
      <c r="AX7" s="24">
        <v>130.72</v>
      </c>
      <c r="AY7" s="24">
        <v>178.25</v>
      </c>
      <c r="AZ7" s="24">
        <v>47.44</v>
      </c>
      <c r="BA7" s="24">
        <v>49.18</v>
      </c>
      <c r="BB7" s="24">
        <v>47.72</v>
      </c>
      <c r="BC7" s="24">
        <v>44.24</v>
      </c>
      <c r="BD7" s="24">
        <v>43.07</v>
      </c>
      <c r="BE7" s="24">
        <v>44.07</v>
      </c>
      <c r="BF7" s="24">
        <v>3004.62</v>
      </c>
      <c r="BG7" s="24">
        <v>2784.69</v>
      </c>
      <c r="BH7" s="24">
        <v>2340.0700000000002</v>
      </c>
      <c r="BI7" s="24">
        <v>2020.87</v>
      </c>
      <c r="BJ7" s="24">
        <v>1702.8</v>
      </c>
      <c r="BK7" s="24">
        <v>1243.71</v>
      </c>
      <c r="BL7" s="24">
        <v>1194.1500000000001</v>
      </c>
      <c r="BM7" s="24">
        <v>1206.79</v>
      </c>
      <c r="BN7" s="24">
        <v>1258.43</v>
      </c>
      <c r="BO7" s="24">
        <v>1163.75</v>
      </c>
      <c r="BP7" s="24">
        <v>1201.79</v>
      </c>
      <c r="BQ7" s="24">
        <v>99.89</v>
      </c>
      <c r="BR7" s="24">
        <v>100</v>
      </c>
      <c r="BS7" s="24">
        <v>92.66</v>
      </c>
      <c r="BT7" s="24">
        <v>60.39</v>
      </c>
      <c r="BU7" s="24">
        <v>92.4</v>
      </c>
      <c r="BV7" s="24">
        <v>74.3</v>
      </c>
      <c r="BW7" s="24">
        <v>72.260000000000005</v>
      </c>
      <c r="BX7" s="24">
        <v>71.84</v>
      </c>
      <c r="BY7" s="24">
        <v>73.36</v>
      </c>
      <c r="BZ7" s="24">
        <v>72.599999999999994</v>
      </c>
      <c r="CA7" s="24">
        <v>75.31</v>
      </c>
      <c r="CB7" s="24">
        <v>168.7</v>
      </c>
      <c r="CC7" s="24">
        <v>169.87</v>
      </c>
      <c r="CD7" s="24">
        <v>183.14</v>
      </c>
      <c r="CE7" s="24">
        <v>282.66000000000003</v>
      </c>
      <c r="CF7" s="24">
        <v>184.53</v>
      </c>
      <c r="CG7" s="24">
        <v>221.81</v>
      </c>
      <c r="CH7" s="24">
        <v>230.02</v>
      </c>
      <c r="CI7" s="24">
        <v>228.47</v>
      </c>
      <c r="CJ7" s="24">
        <v>224.88</v>
      </c>
      <c r="CK7" s="24">
        <v>228.64</v>
      </c>
      <c r="CL7" s="24">
        <v>216.39</v>
      </c>
      <c r="CM7" s="24">
        <v>41.65</v>
      </c>
      <c r="CN7" s="24">
        <v>40.65</v>
      </c>
      <c r="CO7" s="24">
        <v>38.200000000000003</v>
      </c>
      <c r="CP7" s="24">
        <v>38.840000000000003</v>
      </c>
      <c r="CQ7" s="24">
        <v>41.07</v>
      </c>
      <c r="CR7" s="24">
        <v>43.36</v>
      </c>
      <c r="CS7" s="24">
        <v>42.56</v>
      </c>
      <c r="CT7" s="24">
        <v>42.47</v>
      </c>
      <c r="CU7" s="24">
        <v>42.4</v>
      </c>
      <c r="CV7" s="24">
        <v>42.28</v>
      </c>
      <c r="CW7" s="24">
        <v>42.57</v>
      </c>
      <c r="CX7" s="24">
        <v>84.77</v>
      </c>
      <c r="CY7" s="24">
        <v>84.97</v>
      </c>
      <c r="CZ7" s="24">
        <v>82.58</v>
      </c>
      <c r="DA7" s="24">
        <v>83.02</v>
      </c>
      <c r="DB7" s="24">
        <v>83.41</v>
      </c>
      <c r="DC7" s="24">
        <v>83.06</v>
      </c>
      <c r="DD7" s="24">
        <v>83.32</v>
      </c>
      <c r="DE7" s="24">
        <v>83.75</v>
      </c>
      <c r="DF7" s="24">
        <v>84.19</v>
      </c>
      <c r="DG7" s="24">
        <v>84.34</v>
      </c>
      <c r="DH7" s="24">
        <v>85.24</v>
      </c>
      <c r="DI7" s="24">
        <v>24.53</v>
      </c>
      <c r="DJ7" s="24">
        <v>26.82</v>
      </c>
      <c r="DK7" s="24">
        <v>29.14</v>
      </c>
      <c r="DL7" s="24">
        <v>31.45</v>
      </c>
      <c r="DM7" s="24">
        <v>33.75</v>
      </c>
      <c r="DN7" s="24">
        <v>23.93</v>
      </c>
      <c r="DO7" s="24">
        <v>24.68</v>
      </c>
      <c r="DP7" s="24">
        <v>24.68</v>
      </c>
      <c r="DQ7" s="24">
        <v>21.36</v>
      </c>
      <c r="DR7" s="24">
        <v>22.79</v>
      </c>
      <c r="DS7" s="24">
        <v>25.87</v>
      </c>
      <c r="DT7" s="24">
        <v>0</v>
      </c>
      <c r="DU7" s="24">
        <v>0</v>
      </c>
      <c r="DV7" s="24">
        <v>0</v>
      </c>
      <c r="DW7" s="24">
        <v>0</v>
      </c>
      <c r="DX7" s="24">
        <v>0</v>
      </c>
      <c r="DY7" s="24">
        <v>0</v>
      </c>
      <c r="DZ7" s="24">
        <v>0.01</v>
      </c>
      <c r="EA7" s="24">
        <v>8.6199999999999992</v>
      </c>
      <c r="EB7" s="24">
        <v>0.01</v>
      </c>
      <c r="EC7" s="24">
        <v>0.01</v>
      </c>
      <c r="ED7" s="24">
        <v>0.01</v>
      </c>
      <c r="EE7" s="24">
        <v>0</v>
      </c>
      <c r="EF7" s="24">
        <v>0</v>
      </c>
      <c r="EG7" s="24">
        <v>0</v>
      </c>
      <c r="EH7" s="24">
        <v>0</v>
      </c>
      <c r="EI7" s="24">
        <v>0</v>
      </c>
      <c r="EJ7" s="24">
        <v>0.09</v>
      </c>
      <c r="EK7" s="24">
        <v>0.13</v>
      </c>
      <c r="EL7" s="24">
        <v>0.36</v>
      </c>
      <c r="EM7" s="24">
        <v>0.39</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109</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2023-01-31T03:49:19Z</cp:lastPrinted>
  <dcterms:created xsi:type="dcterms:W3CDTF">2022-12-01T01:31:01Z</dcterms:created>
  <dcterms:modified xsi:type="dcterms:W3CDTF">2023-02-02T05:33:18Z</dcterms:modified>
  <cp:category/>
</cp:coreProperties>
</file>