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〇\"/>
    </mc:Choice>
  </mc:AlternateContent>
  <workbookProtection workbookAlgorithmName="SHA-512" workbookHashValue="UXyCraAl9cYa22cJSy1Jd8+QMdIPEFGRb4ufUY3rQRyGC6tKPQkBU2Qv4FRYL4m83wAqzrVyU+EdxdBJfB75fg==" workbookSaltValue="UWeYDDEn+6i0Z1w+vbAiFA==" workbookSpinCount="100000" lockStructure="1"/>
  <bookViews>
    <workbookView xWindow="-120" yWindow="-120" windowWidth="19800" windowHeight="117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KO32" i="4"/>
  <c r="JC32" i="4"/>
  <c r="HJ32" i="4"/>
  <c r="GQ32" i="4"/>
  <c r="FX32" i="4"/>
  <c r="FE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LJ8" i="4"/>
  <c r="JQ8" i="4"/>
  <c r="HX8" i="4"/>
  <c r="FJ8" i="4"/>
  <c r="DU8" i="4"/>
  <c r="CF8" i="4"/>
  <c r="AQ8" i="4"/>
  <c r="B8" i="4"/>
  <c r="B6" i="4"/>
  <c r="MA30" i="4" l="1"/>
  <c r="MI76" i="4"/>
  <c r="HJ51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GQ30" i="4"/>
  <c r="IE76" i="4"/>
  <c r="BZ51" i="4"/>
  <c r="BZ30" i="4"/>
  <c r="HP76" i="4"/>
  <c r="FX30" i="4"/>
  <c r="BG30" i="4"/>
  <c r="AV76" i="4"/>
  <c r="KO51" i="4"/>
  <c r="FX51" i="4"/>
  <c r="BG51" i="4"/>
  <c r="LE76" i="4"/>
  <c r="KO30" i="4"/>
  <c r="FE51" i="4"/>
  <c r="HA76" i="4"/>
  <c r="AN51" i="4"/>
  <c r="AN30" i="4"/>
  <c r="AG76" i="4"/>
  <c r="JV51" i="4"/>
  <c r="KP76" i="4"/>
  <c r="JV30" i="4"/>
  <c r="FE30" i="4"/>
  <c r="KA76" i="4"/>
  <c r="EL51" i="4"/>
  <c r="GL76" i="4"/>
  <c r="U51" i="4"/>
  <c r="EL30" i="4"/>
  <c r="JC30" i="4"/>
  <c r="U30" i="4"/>
  <c r="R76" i="4"/>
  <c r="JC51" i="4"/>
</calcChain>
</file>

<file path=xl/sharedStrings.xml><?xml version="1.0" encoding="utf-8"?>
<sst xmlns="http://schemas.openxmlformats.org/spreadsheetml/2006/main" count="279" uniqueCount="126">
  <si>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</si>
  <si>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</si>
  <si>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</si>
  <si>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</si>
  <si>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</si>
  <si>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</si>
  <si>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</si>
  <si>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</si>
  <si>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</si>
  <si>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</si>
  <si>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</si>
  <si>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</si>
  <si>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</si>
  <si>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</si>
  <si>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</si>
  <si>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</si>
  <si>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</si>
  <si>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</si>
  <si>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</si>
  <si>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</si>
  <si>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</si>
  <si>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</si>
  <si>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</si>
  <si>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</si>
  <si>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</si>
  <si>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</si>
  <si>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</si>
  <si>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</si>
  <si>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</si>
  <si>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</si>
  <si>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</si>
  <si>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</si>
  <si>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</si>
  <si>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</si>
  <si>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</si>
  <si>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</si>
  <si>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</si>
  <si>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</si>
  <si>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</si>
  <si>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</si>
  <si>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</si>
  <si>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</si>
  <si>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</si>
  <si>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</si>
  <si>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</si>
  <si>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</si>
  <si>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</si>
  <si>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</si>
  <si>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</si>
  <si>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</si>
  <si>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</si>
  <si>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</si>
  <si>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</si>
  <si>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</si>
  <si>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</si>
  <si>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</si>
  <si>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</si>
  <si>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</si>
  <si>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</si>
  <si>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</si>
  <si>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</si>
  <si>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</si>
  <si>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</si>
  <si>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</si>
  <si>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</si>
  <si>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</si>
  <si>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</si>
  <si>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</si>
  <si>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</si>
  <si>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</si>
  <si>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</si>
  <si>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</si>
  <si>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</si>
  <si>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</si>
  <si>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</si>
  <si>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</si>
  <si>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</si>
  <si>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</si>
  <si>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</si>
  <si>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</si>
  <si>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</si>
  <si>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</si>
  <si>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</si>
  <si>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</si>
  <si>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</si>
  <si>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</si>
  <si>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</si>
  <si>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</si>
  <si>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</si>
  <si>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</si>
  <si>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</si>
  <si>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</si>
  <si>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</si>
  <si>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</si>
  <si>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</si>
  <si>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</si>
  <si>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</si>
  <si>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</si>
  <si>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</si>
  <si>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</si>
  <si>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</si>
  <si>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</si>
  <si>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</si>
  <si>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</si>
  <si>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</si>
  <si>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</si>
  <si>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</si>
  <si>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</si>
  <si>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</si>
  <si>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</si>
  <si>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</si>
  <si>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</si>
  <si>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</si>
  <si>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</si>
  <si>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</si>
  <si>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</si>
  <si>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</si>
  <si>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</si>
  <si>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</si>
  <si>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</si>
  <si>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</si>
  <si>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</si>
  <si>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指定管理者と協力しながら、継続的な利用者の確保及び維持管理に努めていく必要がある。</t>
    <phoneticPr fontId="5"/>
  </si>
  <si>
    <t>平成27年度から、指定管理者による利用料金制の導入により、安定した運営が行われている。
　平成29年度は、ライン補修などの維持修繕を実施し、費用がかさみ収支が悪化したが、平成30年度以降、近隣団地の入居者数増や指定管理者の営業努力により、利用者が増加傾向である。
　今後も、指定管理者と協力し、収益確保を継続するための検討をしていく。</t>
    <phoneticPr fontId="5"/>
  </si>
  <si>
    <t>　他会計からの繰入は必要ない状況であり、収支も安定している中、適切に維持管理をしていく必要がある。</t>
    <phoneticPr fontId="5"/>
  </si>
  <si>
    <t>　当駐車場は定期のみの駐車場であり、稼働率は算定していない。
　なお、中心部から離れているものの、周辺に民間のマンションがあることから、平成30年度から利用者が増加したが、令和元年度からは横ばいである。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</si>
</sst>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164.2</c:v>
                </c:pt>
                <c:pt idx="1">
                  <c:v>122.1</c:v>
                </c:pt>
                <c:pt idx="2">
                  <c:v>190.1</c:v>
                </c:pt>
                <c:pt idx="3">
                  <c:v>169.5</c:v>
                </c:pt>
                <c:pt idx="4">
                  <c:v>173.9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2-4C24-9261-9C8D10A7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2-4C24-9261-9C8D10A7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8-4A6B-A720-7AFC889AB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8-4A6B-A720-7AFC889AB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9C4-455E-9272-D505B866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4-455E-9272-D505B866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0B-48C5-B38C-E35038F48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B-48C5-B38C-E35038F48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3-4F7C-83A6-819B38C2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F7C-83A6-819B38C2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2-4925-965B-EF94741C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2-4925-965B-EF94741C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4-4A85-9AD8-6918CF6B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4-4A85-9AD8-6918CF6B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39.1</c:v>
                </c:pt>
                <c:pt idx="1">
                  <c:v>18.100000000000001</c:v>
                </c:pt>
                <c:pt idx="2">
                  <c:v>47.4</c:v>
                </c:pt>
                <c:pt idx="3">
                  <c:v>41</c:v>
                </c:pt>
                <c:pt idx="4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7-4C6B-851B-2D2E96EB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7-4C6B-851B-2D2E96EB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1557</c:v>
                </c:pt>
                <c:pt idx="1">
                  <c:v>1094</c:v>
                </c:pt>
                <c:pt idx="2">
                  <c:v>3460</c:v>
                </c:pt>
                <c:pt idx="3">
                  <c:v>3377</c:v>
                </c:pt>
                <c:pt idx="4">
                  <c:v>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9-451E-9ECA-FC5D39D3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9-451E-9ECA-FC5D39D3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上野町駐車場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4695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28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162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164.2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122.1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190.1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169.5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173.9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241.9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465.2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1736.5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3200.8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274.39999999999998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2.2999999999999998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9.6999999999999993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1.3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4.8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3.3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151.19999999999999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159.69999999999999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159.6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128.5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138.1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39.1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18.100000000000001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47.4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41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42.5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1557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1094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3460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3377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3492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33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98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19.8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33.700000000000003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28.9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-56.4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16.899999999999999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8624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6546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8262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1059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2866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59.6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51.7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51.5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764.6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72.599999999999994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8XeFTzPpBWoQ+zHaz9ZXvN3X3dMc+Ncevh/t9J09y1SDdN9aNgCb8m7J/m0tz/1UU5Uxqd1tDlOAM7nhUZpfQ==" saltValue="gtcF1vToOdmaav8Y+a0q/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愛媛県松山市</v>
      </c>
      <c r="I6" s="48" t="str">
        <f t="shared" si="1"/>
        <v>上野町駐車場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28</v>
      </c>
      <c r="S6" s="50" t="str">
        <f t="shared" si="1"/>
        <v>無</v>
      </c>
      <c r="T6" s="50" t="str">
        <f t="shared" si="1"/>
        <v>無</v>
      </c>
      <c r="U6" s="51">
        <f t="shared" si="1"/>
        <v>4695</v>
      </c>
      <c r="V6" s="51">
        <f t="shared" si="1"/>
        <v>162</v>
      </c>
      <c r="W6" s="51">
        <f t="shared" si="1"/>
        <v>0</v>
      </c>
      <c r="X6" s="50" t="str">
        <f t="shared" si="1"/>
        <v>利用料金制</v>
      </c>
      <c r="Y6" s="52">
        <f>IF(Y8="-",NA(),Y8)</f>
        <v>164.2</v>
      </c>
      <c r="Z6" s="52">
        <f t="shared" ref="Z6:AH6" si="2">IF(Z8="-",NA(),Z8)</f>
        <v>122.1</v>
      </c>
      <c r="AA6" s="52">
        <f t="shared" si="2"/>
        <v>190.1</v>
      </c>
      <c r="AB6" s="52">
        <f t="shared" si="2"/>
        <v>169.5</v>
      </c>
      <c r="AC6" s="52">
        <f t="shared" si="2"/>
        <v>173.9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39.1</v>
      </c>
      <c r="BG6" s="52">
        <f t="shared" ref="BG6:BO6" si="5">IF(BG8="-",NA(),BG8)</f>
        <v>18.100000000000001</v>
      </c>
      <c r="BH6" s="52">
        <f t="shared" si="5"/>
        <v>47.4</v>
      </c>
      <c r="BI6" s="52">
        <f t="shared" si="5"/>
        <v>41</v>
      </c>
      <c r="BJ6" s="52">
        <f t="shared" si="5"/>
        <v>42.5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1557</v>
      </c>
      <c r="BR6" s="53">
        <f t="shared" ref="BR6:BZ6" si="6">IF(BR8="-",NA(),BR8)</f>
        <v>1094</v>
      </c>
      <c r="BS6" s="53">
        <f t="shared" si="6"/>
        <v>3460</v>
      </c>
      <c r="BT6" s="53">
        <f t="shared" si="6"/>
        <v>3377</v>
      </c>
      <c r="BU6" s="53">
        <f t="shared" si="6"/>
        <v>3492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102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愛媛県　松山市</v>
      </c>
      <c r="I7" s="48" t="str">
        <f t="shared" si="10"/>
        <v>上野町駐車場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28</v>
      </c>
      <c r="S7" s="50" t="str">
        <f t="shared" si="10"/>
        <v>無</v>
      </c>
      <c r="T7" s="50" t="str">
        <f t="shared" si="10"/>
        <v>無</v>
      </c>
      <c r="U7" s="51">
        <f t="shared" si="10"/>
        <v>4695</v>
      </c>
      <c r="V7" s="51">
        <f t="shared" si="10"/>
        <v>162</v>
      </c>
      <c r="W7" s="51">
        <f t="shared" si="10"/>
        <v>0</v>
      </c>
      <c r="X7" s="50" t="str">
        <f t="shared" si="10"/>
        <v>利用料金制</v>
      </c>
      <c r="Y7" s="52">
        <f>Y8</f>
        <v>164.2</v>
      </c>
      <c r="Z7" s="52">
        <f t="shared" ref="Z7:AH7" si="11">Z8</f>
        <v>122.1</v>
      </c>
      <c r="AA7" s="52">
        <f t="shared" si="11"/>
        <v>190.1</v>
      </c>
      <c r="AB7" s="52">
        <f t="shared" si="11"/>
        <v>169.5</v>
      </c>
      <c r="AC7" s="52">
        <f t="shared" si="11"/>
        <v>173.9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39.1</v>
      </c>
      <c r="BG7" s="52">
        <f t="shared" ref="BG7:BO7" si="14">BG8</f>
        <v>18.100000000000001</v>
      </c>
      <c r="BH7" s="52">
        <f t="shared" si="14"/>
        <v>47.4</v>
      </c>
      <c r="BI7" s="52">
        <f t="shared" si="14"/>
        <v>41</v>
      </c>
      <c r="BJ7" s="52">
        <f t="shared" si="14"/>
        <v>42.5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1557</v>
      </c>
      <c r="BR7" s="53">
        <f t="shared" ref="BR7:BZ7" si="15">BR8</f>
        <v>1094</v>
      </c>
      <c r="BS7" s="53">
        <f t="shared" si="15"/>
        <v>3460</v>
      </c>
      <c r="BT7" s="53">
        <f t="shared" si="15"/>
        <v>3377</v>
      </c>
      <c r="BU7" s="53">
        <f t="shared" si="15"/>
        <v>3492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3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28</v>
      </c>
      <c r="S8" s="57" t="s">
        <v>115</v>
      </c>
      <c r="T8" s="57" t="s">
        <v>115</v>
      </c>
      <c r="U8" s="58">
        <v>4695</v>
      </c>
      <c r="V8" s="58">
        <v>162</v>
      </c>
      <c r="W8" s="58">
        <v>0</v>
      </c>
      <c r="X8" s="57" t="s">
        <v>116</v>
      </c>
      <c r="Y8" s="59">
        <v>164.2</v>
      </c>
      <c r="Z8" s="59">
        <v>122.1</v>
      </c>
      <c r="AA8" s="59">
        <v>190.1</v>
      </c>
      <c r="AB8" s="59">
        <v>169.5</v>
      </c>
      <c r="AC8" s="59">
        <v>173.9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109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39.1</v>
      </c>
      <c r="BG8" s="59">
        <v>18.100000000000001</v>
      </c>
      <c r="BH8" s="59">
        <v>47.4</v>
      </c>
      <c r="BI8" s="59">
        <v>41</v>
      </c>
      <c r="BJ8" s="59">
        <v>42.5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1557</v>
      </c>
      <c r="BR8" s="60">
        <v>1094</v>
      </c>
      <c r="BS8" s="60">
        <v>3460</v>
      </c>
      <c r="BT8" s="61">
        <v>3377</v>
      </c>
      <c r="BU8" s="61">
        <v>3492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2022-12-09T03:31:14Z</dcterms:created>
  <dcterms:modified xsi:type="dcterms:W3CDTF">2023-02-16T07:21:14Z</dcterms:modified>
  <cp:category/>
</cp:coreProperties>
</file>