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OZyVJhmKFJbJHk83GNoqRdVQeF4n+YQWB2ckxls9C+natDVhOtBGozHiD5lO2lICLdoJPJLoBqMeUVo0mCtH3g==" workbookSaltValue="d4TtY+CZ17Sw9K5pI1qG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<sst xmlns="http://schemas.openxmlformats.org/spreadsheetml/2006/main" count="228" uniqueCount="113">
  <si>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</si>
  <si>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</si>
  <si>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</si>
  <si>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</si>
  <si>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</si>
  <si>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</si>
  <si>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</si>
  <si>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</si>
  <si>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</si>
  <si>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</si>
  <si>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</si>
  <si>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</si>
  <si>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</si>
  <si>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</si>
  <si>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</si>
  <si>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</si>
  <si>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</si>
  <si>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</si>
  <si>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</si>
  <si>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</si>
  <si>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</si>
  <si>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</si>
  <si>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</si>
  <si>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</si>
  <si>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</si>
  <si>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</si>
  <si>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</si>
  <si>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</si>
  <si>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</si>
  <si>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</si>
  <si>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</si>
  <si>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</si>
  <si>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</si>
  <si>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</si>
  <si>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</si>
  <si>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</si>
  <si>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</si>
  <si>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</si>
  <si>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</si>
  <si>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</si>
  <si>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</si>
  <si>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</si>
  <si>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</si>
  <si>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</si>
  <si>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</si>
  <si>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</si>
  <si>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</si>
  <si>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</si>
  <si>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</si>
  <si>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</si>
  <si>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</si>
  <si>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</si>
  <si>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</si>
  <si>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</si>
  <si>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</si>
  <si>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</si>
  <si>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</si>
  <si>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</si>
  <si>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</si>
  <si>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</si>
  <si>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</si>
  <si>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</si>
  <si>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</si>
  <si>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</si>
  <si>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</si>
  <si>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</si>
  <si>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</si>
  <si>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</si>
  <si>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</si>
  <si>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</si>
  <si>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</si>
  <si>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</si>
  <si>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</si>
  <si>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</si>
  <si>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</si>
  <si>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</si>
  <si>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</si>
  <si>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</si>
  <si>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</si>
  <si>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</si>
  <si>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</si>
  <si>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</si>
  <si>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</si>
  <si>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</si>
  <si>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</si>
  <si>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</si>
  <si>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</si>
  <si>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</si>
  <si>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</si>
  <si>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</si>
  <si>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</si>
  <si>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</si>
  <si>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</si>
  <si>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</si>
  <si>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</si>
  <si>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</si>
  <si>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</si>
  <si>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</si>
  <si>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</si>
  <si>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</si>
  <si>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</si>
  <si>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</si>
  <si>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</si>
  <si>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</si>
  <si>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</si>
  <si>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</si>
  <si>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</si>
  <si>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</si>
  <si>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</si>
  <si>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</si>
  <si>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上回っているが、経年比較をすると、給水収益の減や営業費用の増により低下傾向にある。未収金（流動資産）、未払金（流動負債）ともに前年度より増加したものの、負債の増加率がより大きかったため「③流動比率」は減少し、基幹浄水場整備事業に対する借入額の増により「④企業債残高対給水収益比率」は増加している。　「⑤料金回収率」は、料金改定による給水収益増加のため令和元年度に大きく上昇したが、それ以降は水需要の減に伴い減少している。また、「⑥給水原価」は、有収水量の減及び原価費用の増により上昇し、配水量の減少に伴い「⑦施設利用率」は減少した。漏水調査等による対策を講じた結果、「⑧有収率」は上昇した。</t>
    <phoneticPr fontId="4"/>
  </si>
  <si>
    <t>　本市ではアセットマネジメント計画を策定し、水道料金の見直しに合せて計画の見直しも行い、将来の更新投資を検討している。令和３年度に基幹浄水場整備事業が完了したことで、既存施設の廃止による施設更新率の大幅な上昇が期待できる。また、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基幹浄水場の完成後は、施設の耐震化率の大幅な上昇を見込んでいる。管路については、管路更新時に耐震管への布設替を行い、耐震化促進を図っている。今後は、老朽管整備事業から重要給水施設管路の耐震化整備事業へシフトしていく予定である。また、老朽管からの漏水対応が課題となっているが、地域毎に漏水調査委託を実施して漏水箇所の特定に尽力し、早期の修繕を目指している。</t>
    <phoneticPr fontId="4"/>
  </si>
  <si>
    <t>　平成28年度に策定した経営戦略について、策定後５年を迎える令和３年度に見直しを行った。また、広域化パターンの検証とプラン策定に向けた「愛媛県水道広域化推進プラン検討委員会」は、新型コロナウイルスまん延防止のため、書面及びWeb開催となったが、令和２年度から令和４年度にかけて４回の委員会（全体会）及び５回の部会（東・中・南予ブロック毎に開催）を実施してプランを策定し、令和４年７月にプランの公表に至った。
　現在、水需要の減少に伴い料金収入が伸び悩む中で、世界経済の混乱による電気料金の高騰や資材の値上げの影響は大きく、今後は料金改定も視野に入れた経営改善を図る必要がある。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</si>
</sst>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1.06</c:v>
                </c:pt>
                <c:pt idx="1">
                  <c:v>1.33</c:v>
                </c:pt>
                <c:pt idx="2">
                  <c:v>0.73</c:v>
                </c:pt>
                <c:pt idx="3">
                  <c:v>0.93</c:v>
                </c:pt>
                <c:pt idx="4">
                  <c:v>0.92</c:v>
                </c:pt>
              </c:numCache>
            </c:numRef>
          </c:val>
          <c:extLst>
            <c:ext xmlns:c16="http://schemas.microsoft.com/office/drawing/2014/chart" uri="{C3380CC4-5D6E-409C-BE32-E72D297353CC}">
              <c16:uniqueId val="{00000000-495A-4BAD-93F3-944F96C5829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0.62</c:v>
                </c:pt>
              </c:numCache>
            </c:numRef>
          </c:val>
          <c:smooth val="0"/>
          <c:extLst>
            <c:ext xmlns:c16="http://schemas.microsoft.com/office/drawing/2014/chart" uri="{C3380CC4-5D6E-409C-BE32-E72D297353CC}">
              <c16:uniqueId val="{00000001-495A-4BAD-93F3-944F96C5829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60.05</c:v>
                </c:pt>
                <c:pt idx="1">
                  <c:v>61.9</c:v>
                </c:pt>
                <c:pt idx="2">
                  <c:v>62.75</c:v>
                </c:pt>
                <c:pt idx="3">
                  <c:v>61.8</c:v>
                </c:pt>
                <c:pt idx="4">
                  <c:v>59.37</c:v>
                </c:pt>
              </c:numCache>
            </c:numRef>
          </c:val>
          <c:extLst>
            <c:ext xmlns:c16="http://schemas.microsoft.com/office/drawing/2014/chart" uri="{C3380CC4-5D6E-409C-BE32-E72D297353CC}">
              <c16:uniqueId val="{00000000-81D9-4913-91D9-888823BE0C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62.59</c:v>
                </c:pt>
              </c:numCache>
            </c:numRef>
          </c:val>
          <c:smooth val="0"/>
          <c:extLst>
            <c:ext xmlns:c16="http://schemas.microsoft.com/office/drawing/2014/chart" uri="{C3380CC4-5D6E-409C-BE32-E72D297353CC}">
              <c16:uniqueId val="{00000001-81D9-4913-91D9-888823BE0C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93.55</c:v>
                </c:pt>
                <c:pt idx="1">
                  <c:v>93.79</c:v>
                </c:pt>
                <c:pt idx="2">
                  <c:v>91.54</c:v>
                </c:pt>
                <c:pt idx="3">
                  <c:v>92.48</c:v>
                </c:pt>
                <c:pt idx="4">
                  <c:v>94.82</c:v>
                </c:pt>
              </c:numCache>
            </c:numRef>
          </c:val>
          <c:extLst>
            <c:ext xmlns:c16="http://schemas.microsoft.com/office/drawing/2014/chart" uri="{C3380CC4-5D6E-409C-BE32-E72D297353CC}">
              <c16:uniqueId val="{00000000-6DAC-4908-8D2A-3B80C94F0FD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89.7</c:v>
                </c:pt>
              </c:numCache>
            </c:numRef>
          </c:val>
          <c:smooth val="0"/>
          <c:extLst>
            <c:ext xmlns:c16="http://schemas.microsoft.com/office/drawing/2014/chart" uri="{C3380CC4-5D6E-409C-BE32-E72D297353CC}">
              <c16:uniqueId val="{00000001-6DAC-4908-8D2A-3B80C94F0FD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116.02</c:v>
                </c:pt>
                <c:pt idx="1">
                  <c:v>113.47</c:v>
                </c:pt>
                <c:pt idx="2">
                  <c:v>120.68</c:v>
                </c:pt>
                <c:pt idx="3">
                  <c:v>115.62</c:v>
                </c:pt>
                <c:pt idx="4">
                  <c:v>107.59</c:v>
                </c:pt>
              </c:numCache>
            </c:numRef>
          </c:val>
          <c:extLst>
            <c:ext xmlns:c16="http://schemas.microsoft.com/office/drawing/2014/chart" uri="{C3380CC4-5D6E-409C-BE32-E72D297353CC}">
              <c16:uniqueId val="{00000000-55F4-4C8D-8C60-36521949B2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111.89</c:v>
                </c:pt>
              </c:numCache>
            </c:numRef>
          </c:val>
          <c:smooth val="0"/>
          <c:extLst>
            <c:ext xmlns:c16="http://schemas.microsoft.com/office/drawing/2014/chart" uri="{C3380CC4-5D6E-409C-BE32-E72D297353CC}">
              <c16:uniqueId val="{00000001-55F4-4C8D-8C60-36521949B2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48</c:v>
                </c:pt>
                <c:pt idx="1">
                  <c:v>49.33</c:v>
                </c:pt>
                <c:pt idx="2">
                  <c:v>50.59</c:v>
                </c:pt>
                <c:pt idx="3">
                  <c:v>51.89</c:v>
                </c:pt>
                <c:pt idx="4">
                  <c:v>44.94</c:v>
                </c:pt>
              </c:numCache>
            </c:numRef>
          </c:val>
          <c:extLst>
            <c:ext xmlns:c16="http://schemas.microsoft.com/office/drawing/2014/chart" uri="{C3380CC4-5D6E-409C-BE32-E72D297353CC}">
              <c16:uniqueId val="{00000000-CA7A-4113-A85E-B24CCFCF09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50.5</c:v>
                </c:pt>
              </c:numCache>
            </c:numRef>
          </c:val>
          <c:smooth val="0"/>
          <c:extLst>
            <c:ext xmlns:c16="http://schemas.microsoft.com/office/drawing/2014/chart" uri="{C3380CC4-5D6E-409C-BE32-E72D297353CC}">
              <c16:uniqueId val="{00000001-CA7A-4113-A85E-B24CCFCF09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12.84</c:v>
                </c:pt>
                <c:pt idx="1">
                  <c:v>14.39</c:v>
                </c:pt>
                <c:pt idx="2">
                  <c:v>16.72</c:v>
                </c:pt>
                <c:pt idx="3">
                  <c:v>16.29</c:v>
                </c:pt>
                <c:pt idx="4">
                  <c:v>18.059999999999999</c:v>
                </c:pt>
              </c:numCache>
            </c:numRef>
          </c:val>
          <c:extLst>
            <c:ext xmlns:c16="http://schemas.microsoft.com/office/drawing/2014/chart" uri="{C3380CC4-5D6E-409C-BE32-E72D297353CC}">
              <c16:uniqueId val="{00000000-56E5-4978-8B7B-3EBC293FED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21.19</c:v>
                </c:pt>
              </c:numCache>
            </c:numRef>
          </c:val>
          <c:smooth val="0"/>
          <c:extLst>
            <c:ext xmlns:c16="http://schemas.microsoft.com/office/drawing/2014/chart" uri="{C3380CC4-5D6E-409C-BE32-E72D297353CC}">
              <c16:uniqueId val="{00000001-56E5-4978-8B7B-3EBC293FED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C1-4F0E-9167-108753B2321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0.45</c:v>
                </c:pt>
              </c:numCache>
            </c:numRef>
          </c:val>
          <c:smooth val="0"/>
          <c:extLst>
            <c:ext xmlns:c16="http://schemas.microsoft.com/office/drawing/2014/chart" uri="{C3380CC4-5D6E-409C-BE32-E72D297353CC}">
              <c16:uniqueId val="{00000001-C8C1-4F0E-9167-108753B2321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224.99</c:v>
                </c:pt>
                <c:pt idx="1">
                  <c:v>196.64</c:v>
                </c:pt>
                <c:pt idx="2">
                  <c:v>310.57</c:v>
                </c:pt>
                <c:pt idx="3">
                  <c:v>297.39999999999998</c:v>
                </c:pt>
                <c:pt idx="4">
                  <c:v>157.68</c:v>
                </c:pt>
              </c:numCache>
            </c:numRef>
          </c:val>
          <c:extLst>
            <c:ext xmlns:c16="http://schemas.microsoft.com/office/drawing/2014/chart" uri="{C3380CC4-5D6E-409C-BE32-E72D297353CC}">
              <c16:uniqueId val="{00000000-94B9-4650-A238-5846C73E67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351.29</c:v>
                </c:pt>
              </c:numCache>
            </c:numRef>
          </c:val>
          <c:smooth val="0"/>
          <c:extLst>
            <c:ext xmlns:c16="http://schemas.microsoft.com/office/drawing/2014/chart" uri="{C3380CC4-5D6E-409C-BE32-E72D297353CC}">
              <c16:uniqueId val="{00000001-94B9-4650-A238-5846C73E67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282.98</c:v>
                </c:pt>
                <c:pt idx="1">
                  <c:v>298.95</c:v>
                </c:pt>
                <c:pt idx="2">
                  <c:v>306.67</c:v>
                </c:pt>
                <c:pt idx="3">
                  <c:v>364.09</c:v>
                </c:pt>
                <c:pt idx="4">
                  <c:v>407.11</c:v>
                </c:pt>
              </c:numCache>
            </c:numRef>
          </c:val>
          <c:extLst>
            <c:ext xmlns:c16="http://schemas.microsoft.com/office/drawing/2014/chart" uri="{C3380CC4-5D6E-409C-BE32-E72D297353CC}">
              <c16:uniqueId val="{00000000-033B-42AD-B3D2-9FBCC291EE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236.29</c:v>
                </c:pt>
              </c:numCache>
            </c:numRef>
          </c:val>
          <c:smooth val="0"/>
          <c:extLst>
            <c:ext xmlns:c16="http://schemas.microsoft.com/office/drawing/2014/chart" uri="{C3380CC4-5D6E-409C-BE32-E72D297353CC}">
              <c16:uniqueId val="{00000001-033B-42AD-B3D2-9FBCC291EE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103.82</c:v>
                </c:pt>
                <c:pt idx="1">
                  <c:v>100.04</c:v>
                </c:pt>
                <c:pt idx="2">
                  <c:v>108.92</c:v>
                </c:pt>
                <c:pt idx="3">
                  <c:v>105.67</c:v>
                </c:pt>
                <c:pt idx="4">
                  <c:v>97.24</c:v>
                </c:pt>
              </c:numCache>
            </c:numRef>
          </c:val>
          <c:extLst>
            <c:ext xmlns:c16="http://schemas.microsoft.com/office/drawing/2014/chart" uri="{C3380CC4-5D6E-409C-BE32-E72D297353CC}">
              <c16:uniqueId val="{00000000-8709-442D-BCD1-B353BE2A8C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104.33</c:v>
                </c:pt>
              </c:numCache>
            </c:numRef>
          </c:val>
          <c:smooth val="0"/>
          <c:extLst>
            <c:ext xmlns:c16="http://schemas.microsoft.com/office/drawing/2014/chart" uri="{C3380CC4-5D6E-409C-BE32-E72D297353CC}">
              <c16:uniqueId val="{00000001-8709-442D-BCD1-B353BE2A8C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142.9</c:v>
                </c:pt>
                <c:pt idx="1">
                  <c:v>145.97</c:v>
                </c:pt>
                <c:pt idx="2">
                  <c:v>142.68</c:v>
                </c:pt>
                <c:pt idx="3">
                  <c:v>148.12</c:v>
                </c:pt>
                <c:pt idx="4">
                  <c:v>161.87</c:v>
                </c:pt>
              </c:numCache>
            </c:numRef>
          </c:val>
          <c:extLst>
            <c:ext xmlns:c16="http://schemas.microsoft.com/office/drawing/2014/chart" uri="{C3380CC4-5D6E-409C-BE32-E72D297353CC}">
              <c16:uniqueId val="{00000000-EBDD-444E-BCBD-922EE82EAF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157.4</c:v>
                </c:pt>
              </c:numCache>
            </c:numRef>
          </c:val>
          <c:smooth val="0"/>
          <c:extLst>
            <c:ext xmlns:c16="http://schemas.microsoft.com/office/drawing/2014/chart" uri="{C3380CC4-5D6E-409C-BE32-E72D297353CC}">
              <c16:uniqueId val="{00000001-EBDD-444E-BCBD-922EE82EAF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f>データ!$R$6</f>
        <v>153532</v>
      </c>
      <c r="AM8" s="45"/>
      <c r="AN8" s="45"/>
      <c r="AO8" s="45"/>
      <c r="AP8" s="45"/>
      <c r="AQ8" s="45"/>
      <c r="AR8" s="45"/>
      <c r="AS8" s="45"/>
      <c r="AT8" s="46">
        <f>データ!$S$6</f>
        <v>419.21</v>
      </c>
      <c r="AU8" s="47"/>
      <c r="AV8" s="47"/>
      <c r="AW8" s="47"/>
      <c r="AX8" s="47"/>
      <c r="AY8" s="47"/>
      <c r="AZ8" s="47"/>
      <c r="BA8" s="47"/>
      <c r="BB8" s="48">
        <f>データ!$T$6</f>
        <v>366.24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66.75</v>
      </c>
      <c r="J10" s="47"/>
      <c r="K10" s="47"/>
      <c r="L10" s="47"/>
      <c r="M10" s="47"/>
      <c r="N10" s="47"/>
      <c r="O10" s="81"/>
      <c r="P10" s="48">
        <f>データ!$P$6</f>
        <v>97.15</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148183</v>
      </c>
      <c r="AM10" s="45"/>
      <c r="AN10" s="45"/>
      <c r="AO10" s="45"/>
      <c r="AP10" s="45"/>
      <c r="AQ10" s="45"/>
      <c r="AR10" s="45"/>
      <c r="AS10" s="45"/>
      <c r="AT10" s="46">
        <f>データ!$V$6</f>
        <v>129.88999999999999</v>
      </c>
      <c r="AU10" s="47"/>
      <c r="AV10" s="47"/>
      <c r="AW10" s="47"/>
      <c r="AX10" s="47"/>
      <c r="AY10" s="47"/>
      <c r="AZ10" s="47"/>
      <c r="BA10" s="47"/>
      <c r="BB10" s="48">
        <f>データ!$W$6</f>
        <v>1140.83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2" t="s">
        <v>111</v>
      </c>
      <c r="BM47" s="83"/>
      <c r="BN47" s="83"/>
      <c r="BO47" s="83"/>
      <c r="BP47" s="83"/>
      <c r="BQ47" s="83"/>
      <c r="BR47" s="83"/>
      <c r="BS47" s="83"/>
      <c r="BT47" s="83"/>
      <c r="BU47" s="83"/>
      <c r="BV47" s="83"/>
      <c r="BW47" s="83"/>
      <c r="BX47" s="83"/>
      <c r="BY47" s="83"/>
      <c r="BZ47" s="8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3"/>
      <c r="BN48" s="83"/>
      <c r="BO48" s="83"/>
      <c r="BP48" s="83"/>
      <c r="BQ48" s="83"/>
      <c r="BR48" s="83"/>
      <c r="BS48" s="83"/>
      <c r="BT48" s="83"/>
      <c r="BU48" s="83"/>
      <c r="BV48" s="83"/>
      <c r="BW48" s="83"/>
      <c r="BX48" s="83"/>
      <c r="BY48" s="83"/>
      <c r="BZ48" s="8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3"/>
      <c r="BN49" s="83"/>
      <c r="BO49" s="83"/>
      <c r="BP49" s="83"/>
      <c r="BQ49" s="83"/>
      <c r="BR49" s="83"/>
      <c r="BS49" s="83"/>
      <c r="BT49" s="83"/>
      <c r="BU49" s="83"/>
      <c r="BV49" s="83"/>
      <c r="BW49" s="83"/>
      <c r="BX49" s="83"/>
      <c r="BY49" s="83"/>
      <c r="BZ49" s="8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3"/>
      <c r="BN50" s="83"/>
      <c r="BO50" s="83"/>
      <c r="BP50" s="83"/>
      <c r="BQ50" s="83"/>
      <c r="BR50" s="83"/>
      <c r="BS50" s="83"/>
      <c r="BT50" s="83"/>
      <c r="BU50" s="83"/>
      <c r="BV50" s="83"/>
      <c r="BW50" s="83"/>
      <c r="BX50" s="83"/>
      <c r="BY50" s="83"/>
      <c r="BZ50" s="8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3"/>
      <c r="BN51" s="83"/>
      <c r="BO51" s="83"/>
      <c r="BP51" s="83"/>
      <c r="BQ51" s="83"/>
      <c r="BR51" s="83"/>
      <c r="BS51" s="83"/>
      <c r="BT51" s="83"/>
      <c r="BU51" s="83"/>
      <c r="BV51" s="83"/>
      <c r="BW51" s="83"/>
      <c r="BX51" s="83"/>
      <c r="BY51" s="83"/>
      <c r="BZ51" s="8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3"/>
      <c r="BN52" s="83"/>
      <c r="BO52" s="83"/>
      <c r="BP52" s="83"/>
      <c r="BQ52" s="83"/>
      <c r="BR52" s="83"/>
      <c r="BS52" s="83"/>
      <c r="BT52" s="83"/>
      <c r="BU52" s="83"/>
      <c r="BV52" s="83"/>
      <c r="BW52" s="83"/>
      <c r="BX52" s="83"/>
      <c r="BY52" s="83"/>
      <c r="BZ52" s="8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3"/>
      <c r="BN53" s="83"/>
      <c r="BO53" s="83"/>
      <c r="BP53" s="83"/>
      <c r="BQ53" s="83"/>
      <c r="BR53" s="83"/>
      <c r="BS53" s="83"/>
      <c r="BT53" s="83"/>
      <c r="BU53" s="83"/>
      <c r="BV53" s="83"/>
      <c r="BW53" s="83"/>
      <c r="BX53" s="83"/>
      <c r="BY53" s="83"/>
      <c r="BZ53" s="8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3"/>
      <c r="BN54" s="83"/>
      <c r="BO54" s="83"/>
      <c r="BP54" s="83"/>
      <c r="BQ54" s="83"/>
      <c r="BR54" s="83"/>
      <c r="BS54" s="83"/>
      <c r="BT54" s="83"/>
      <c r="BU54" s="83"/>
      <c r="BV54" s="83"/>
      <c r="BW54" s="83"/>
      <c r="BX54" s="83"/>
      <c r="BY54" s="83"/>
      <c r="BZ54" s="8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3"/>
      <c r="BN55" s="83"/>
      <c r="BO55" s="83"/>
      <c r="BP55" s="83"/>
      <c r="BQ55" s="83"/>
      <c r="BR55" s="83"/>
      <c r="BS55" s="83"/>
      <c r="BT55" s="83"/>
      <c r="BU55" s="83"/>
      <c r="BV55" s="83"/>
      <c r="BW55" s="83"/>
      <c r="BX55" s="83"/>
      <c r="BY55" s="83"/>
      <c r="BZ55" s="8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3"/>
      <c r="BN56" s="83"/>
      <c r="BO56" s="83"/>
      <c r="BP56" s="83"/>
      <c r="BQ56" s="83"/>
      <c r="BR56" s="83"/>
      <c r="BS56" s="83"/>
      <c r="BT56" s="83"/>
      <c r="BU56" s="83"/>
      <c r="BV56" s="83"/>
      <c r="BW56" s="83"/>
      <c r="BX56" s="83"/>
      <c r="BY56" s="83"/>
      <c r="BZ56" s="8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3"/>
      <c r="BN57" s="83"/>
      <c r="BO57" s="83"/>
      <c r="BP57" s="83"/>
      <c r="BQ57" s="83"/>
      <c r="BR57" s="83"/>
      <c r="BS57" s="83"/>
      <c r="BT57" s="83"/>
      <c r="BU57" s="83"/>
      <c r="BV57" s="83"/>
      <c r="BW57" s="83"/>
      <c r="BX57" s="83"/>
      <c r="BY57" s="83"/>
      <c r="BZ57" s="8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3"/>
      <c r="BN58" s="83"/>
      <c r="BO58" s="83"/>
      <c r="BP58" s="83"/>
      <c r="BQ58" s="83"/>
      <c r="BR58" s="83"/>
      <c r="BS58" s="83"/>
      <c r="BT58" s="83"/>
      <c r="BU58" s="83"/>
      <c r="BV58" s="83"/>
      <c r="BW58" s="83"/>
      <c r="BX58" s="83"/>
      <c r="BY58" s="83"/>
      <c r="BZ58" s="8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3"/>
      <c r="BN59" s="83"/>
      <c r="BO59" s="83"/>
      <c r="BP59" s="83"/>
      <c r="BQ59" s="83"/>
      <c r="BR59" s="83"/>
      <c r="BS59" s="83"/>
      <c r="BT59" s="83"/>
      <c r="BU59" s="83"/>
      <c r="BV59" s="83"/>
      <c r="BW59" s="83"/>
      <c r="BX59" s="83"/>
      <c r="BY59" s="83"/>
      <c r="BZ59" s="84"/>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2"/>
      <c r="BM60" s="83"/>
      <c r="BN60" s="83"/>
      <c r="BO60" s="83"/>
      <c r="BP60" s="83"/>
      <c r="BQ60" s="83"/>
      <c r="BR60" s="83"/>
      <c r="BS60" s="83"/>
      <c r="BT60" s="83"/>
      <c r="BU60" s="83"/>
      <c r="BV60" s="83"/>
      <c r="BW60" s="83"/>
      <c r="BX60" s="83"/>
      <c r="BY60" s="83"/>
      <c r="BZ60" s="84"/>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2"/>
      <c r="BM61" s="83"/>
      <c r="BN61" s="83"/>
      <c r="BO61" s="83"/>
      <c r="BP61" s="83"/>
      <c r="BQ61" s="83"/>
      <c r="BR61" s="83"/>
      <c r="BS61" s="83"/>
      <c r="BT61" s="83"/>
      <c r="BU61" s="83"/>
      <c r="BV61" s="83"/>
      <c r="BW61" s="83"/>
      <c r="BX61" s="83"/>
      <c r="BY61" s="83"/>
      <c r="BZ61" s="8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3"/>
      <c r="BN62" s="83"/>
      <c r="BO62" s="83"/>
      <c r="BP62" s="83"/>
      <c r="BQ62" s="83"/>
      <c r="BR62" s="83"/>
      <c r="BS62" s="83"/>
      <c r="BT62" s="83"/>
      <c r="BU62" s="83"/>
      <c r="BV62" s="83"/>
      <c r="BW62" s="83"/>
      <c r="BX62" s="83"/>
      <c r="BY62" s="83"/>
      <c r="BZ62" s="8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X+FChs+L5Oljj2RrNMpUZOnaYQB6iEQx0Lic8jzcp7vzBLWb7uBHze+Qmm9eZwOtVCQfhMzmarZv5Jp+qRq2eQ==" saltValue="SJh6mnE9yk0k5theCK5t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382027</v>
      </c>
      <c r="D6" s="20">
        <f t="shared" si="3"/>
        <v>46</v>
      </c>
      <c r="E6" s="20">
        <f t="shared" si="3"/>
        <v>1</v>
      </c>
      <c r="F6" s="20">
        <f t="shared" si="3"/>
        <v>0</v>
      </c>
      <c r="G6" s="20">
        <f t="shared" si="3"/>
        <v>1</v>
      </c>
      <c r="H6" s="20" t="str">
        <f t="shared" si="3"/>
        <v>愛媛県　今治市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66.75</v>
      </c>
      <c r="P6" s="21">
        <f t="shared" si="3"/>
        <v>97.15</v>
      </c>
      <c r="Q6" s="21">
        <f t="shared" si="3"/>
        <v>3173</v>
      </c>
      <c r="R6" s="21">
        <f t="shared" si="3"/>
        <v>153532</v>
      </c>
      <c r="S6" s="21">
        <f t="shared" si="3"/>
        <v>419.21</v>
      </c>
      <c r="T6" s="21">
        <f t="shared" si="3"/>
        <v>366.24</v>
      </c>
      <c r="U6" s="21">
        <f t="shared" si="3"/>
        <v>148183</v>
      </c>
      <c r="V6" s="21">
        <f t="shared" si="3"/>
        <v>129.88999999999999</v>
      </c>
      <c r="W6" s="21">
        <f t="shared" si="3"/>
        <v>1140.83</v>
      </c>
      <c r="X6" s="22">
        <f>IF(X7="",NA(),X7)</f>
        <v>116.02</v>
      </c>
      <c r="Y6" s="22">
        <f t="shared" ref="Y6:AG6" si="4">IF(Y7="",NA(),Y7)</f>
        <v>113.47</v>
      </c>
      <c r="Z6" s="22">
        <f t="shared" si="4"/>
        <v>120.68</v>
      </c>
      <c r="AA6" s="22">
        <f t="shared" si="4"/>
        <v>115.62</v>
      </c>
      <c r="AB6" s="22">
        <f t="shared" si="4"/>
        <v>107.59</v>
      </c>
      <c r="AC6" s="22">
        <f t="shared" si="4"/>
        <v>113.95</v>
      </c>
      <c r="AD6" s="22">
        <f t="shared" si="4"/>
        <v>112.62</v>
      </c>
      <c r="AE6" s="22">
        <f t="shared" si="4"/>
        <v>113.35</v>
      </c>
      <c r="AF6" s="22">
        <f t="shared" si="4"/>
        <v>112.36</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0.45</v>
      </c>
      <c r="AS6" s="21" t="str">
        <f>IF(AS7="","",IF(AS7="-","【-】","【"&amp;SUBSTITUTE(TEXT(AS7,"#,##0.00"),"-","△")&amp;"】"))</f>
        <v>【1.30】</v>
      </c>
      <c r="AT6" s="22">
        <f>IF(AT7="",NA(),AT7)</f>
        <v>224.99</v>
      </c>
      <c r="AU6" s="22">
        <f t="shared" ref="AU6:BC6" si="6">IF(AU7="",NA(),AU7)</f>
        <v>196.64</v>
      </c>
      <c r="AV6" s="22">
        <f t="shared" si="6"/>
        <v>310.57</v>
      </c>
      <c r="AW6" s="22">
        <f t="shared" si="6"/>
        <v>297.39999999999998</v>
      </c>
      <c r="AX6" s="22">
        <f t="shared" si="6"/>
        <v>157.68</v>
      </c>
      <c r="AY6" s="22">
        <f t="shared" si="6"/>
        <v>307.83</v>
      </c>
      <c r="AZ6" s="22">
        <f t="shared" si="6"/>
        <v>318.89</v>
      </c>
      <c r="BA6" s="22">
        <f t="shared" si="6"/>
        <v>309.10000000000002</v>
      </c>
      <c r="BB6" s="22">
        <f t="shared" si="6"/>
        <v>306.08</v>
      </c>
      <c r="BC6" s="22">
        <f t="shared" si="6"/>
        <v>351.29</v>
      </c>
      <c r="BD6" s="21" t="str">
        <f>IF(BD7="","",IF(BD7="-","【-】","【"&amp;SUBSTITUTE(TEXT(BD7,"#,##0.00"),"-","△")&amp;"】"))</f>
        <v>【261.51】</v>
      </c>
      <c r="BE6" s="22">
        <f>IF(BE7="",NA(),BE7)</f>
        <v>282.98</v>
      </c>
      <c r="BF6" s="22">
        <f t="shared" ref="BF6:BN6" si="7">IF(BF7="",NA(),BF7)</f>
        <v>298.95</v>
      </c>
      <c r="BG6" s="22">
        <f t="shared" si="7"/>
        <v>306.67</v>
      </c>
      <c r="BH6" s="22">
        <f t="shared" si="7"/>
        <v>364.09</v>
      </c>
      <c r="BI6" s="22">
        <f t="shared" si="7"/>
        <v>407.11</v>
      </c>
      <c r="BJ6" s="22">
        <f t="shared" si="7"/>
        <v>295.44</v>
      </c>
      <c r="BK6" s="22">
        <f t="shared" si="7"/>
        <v>290.07</v>
      </c>
      <c r="BL6" s="22">
        <f t="shared" si="7"/>
        <v>290.42</v>
      </c>
      <c r="BM6" s="22">
        <f t="shared" si="7"/>
        <v>294.66000000000003</v>
      </c>
      <c r="BN6" s="22">
        <f t="shared" si="7"/>
        <v>236.29</v>
      </c>
      <c r="BO6" s="21" t="str">
        <f>IF(BO7="","",IF(BO7="-","【-】","【"&amp;SUBSTITUTE(TEXT(BO7,"#,##0.00"),"-","△")&amp;"】"))</f>
        <v>【265.16】</v>
      </c>
      <c r="BP6" s="22">
        <f>IF(BP7="",NA(),BP7)</f>
        <v>103.82</v>
      </c>
      <c r="BQ6" s="22">
        <f t="shared" ref="BQ6:BY6" si="8">IF(BQ7="",NA(),BQ7)</f>
        <v>100.04</v>
      </c>
      <c r="BR6" s="22">
        <f t="shared" si="8"/>
        <v>108.92</v>
      </c>
      <c r="BS6" s="22">
        <f t="shared" si="8"/>
        <v>105.67</v>
      </c>
      <c r="BT6" s="22">
        <f t="shared" si="8"/>
        <v>97.24</v>
      </c>
      <c r="BU6" s="22">
        <f t="shared" si="8"/>
        <v>106.02</v>
      </c>
      <c r="BV6" s="22">
        <f t="shared" si="8"/>
        <v>104.84</v>
      </c>
      <c r="BW6" s="22">
        <f t="shared" si="8"/>
        <v>106.11</v>
      </c>
      <c r="BX6" s="22">
        <f t="shared" si="8"/>
        <v>103.75</v>
      </c>
      <c r="BY6" s="22">
        <f t="shared" si="8"/>
        <v>104.33</v>
      </c>
      <c r="BZ6" s="21" t="str">
        <f>IF(BZ7="","",IF(BZ7="-","【-】","【"&amp;SUBSTITUTE(TEXT(BZ7,"#,##0.00"),"-","△")&amp;"】"))</f>
        <v>【102.35】</v>
      </c>
      <c r="CA6" s="22">
        <f>IF(CA7="",NA(),CA7)</f>
        <v>142.9</v>
      </c>
      <c r="CB6" s="22">
        <f t="shared" ref="CB6:CJ6" si="9">IF(CB7="",NA(),CB7)</f>
        <v>145.97</v>
      </c>
      <c r="CC6" s="22">
        <f t="shared" si="9"/>
        <v>142.68</v>
      </c>
      <c r="CD6" s="22">
        <f t="shared" si="9"/>
        <v>148.12</v>
      </c>
      <c r="CE6" s="22">
        <f t="shared" si="9"/>
        <v>161.87</v>
      </c>
      <c r="CF6" s="22">
        <f t="shared" si="9"/>
        <v>158.6</v>
      </c>
      <c r="CG6" s="22">
        <f t="shared" si="9"/>
        <v>161.82</v>
      </c>
      <c r="CH6" s="22">
        <f t="shared" si="9"/>
        <v>161.03</v>
      </c>
      <c r="CI6" s="22">
        <f t="shared" si="9"/>
        <v>159.93</v>
      </c>
      <c r="CJ6" s="22">
        <f t="shared" si="9"/>
        <v>157.4</v>
      </c>
      <c r="CK6" s="21" t="str">
        <f>IF(CK7="","",IF(CK7="-","【-】","【"&amp;SUBSTITUTE(TEXT(CK7,"#,##0.00"),"-","△")&amp;"】"))</f>
        <v>【167.74】</v>
      </c>
      <c r="CL6" s="22">
        <f>IF(CL7="",NA(),CL7)</f>
        <v>60.05</v>
      </c>
      <c r="CM6" s="22">
        <f t="shared" ref="CM6:CU6" si="10">IF(CM7="",NA(),CM7)</f>
        <v>61.9</v>
      </c>
      <c r="CN6" s="22">
        <f t="shared" si="10"/>
        <v>62.75</v>
      </c>
      <c r="CO6" s="22">
        <f t="shared" si="10"/>
        <v>61.8</v>
      </c>
      <c r="CP6" s="22">
        <f t="shared" si="10"/>
        <v>59.37</v>
      </c>
      <c r="CQ6" s="22">
        <f t="shared" si="10"/>
        <v>62.88</v>
      </c>
      <c r="CR6" s="22">
        <f t="shared" si="10"/>
        <v>62.32</v>
      </c>
      <c r="CS6" s="22">
        <f t="shared" si="10"/>
        <v>61.71</v>
      </c>
      <c r="CT6" s="22">
        <f t="shared" si="10"/>
        <v>63.12</v>
      </c>
      <c r="CU6" s="22">
        <f t="shared" si="10"/>
        <v>62.59</v>
      </c>
      <c r="CV6" s="21" t="str">
        <f>IF(CV7="","",IF(CV7="-","【-】","【"&amp;SUBSTITUTE(TEXT(CV7,"#,##0.00"),"-","△")&amp;"】"))</f>
        <v>【60.29】</v>
      </c>
      <c r="CW6" s="22">
        <f>IF(CW7="",NA(),CW7)</f>
        <v>93.55</v>
      </c>
      <c r="CX6" s="22">
        <f t="shared" ref="CX6:DF6" si="11">IF(CX7="",NA(),CX7)</f>
        <v>93.79</v>
      </c>
      <c r="CY6" s="22">
        <f t="shared" si="11"/>
        <v>91.54</v>
      </c>
      <c r="CZ6" s="22">
        <f t="shared" si="11"/>
        <v>92.48</v>
      </c>
      <c r="DA6" s="22">
        <f t="shared" si="11"/>
        <v>94.82</v>
      </c>
      <c r="DB6" s="22">
        <f t="shared" si="11"/>
        <v>90.13</v>
      </c>
      <c r="DC6" s="22">
        <f t="shared" si="11"/>
        <v>90.19</v>
      </c>
      <c r="DD6" s="22">
        <f t="shared" si="11"/>
        <v>90.03</v>
      </c>
      <c r="DE6" s="22">
        <f t="shared" si="11"/>
        <v>90.09</v>
      </c>
      <c r="DF6" s="22">
        <f t="shared" si="11"/>
        <v>89.7</v>
      </c>
      <c r="DG6" s="21" t="str">
        <f>IF(DG7="","",IF(DG7="-","【-】","【"&amp;SUBSTITUTE(TEXT(DG7,"#,##0.00"),"-","△")&amp;"】"))</f>
        <v>【90.12】</v>
      </c>
      <c r="DH6" s="22">
        <f>IF(DH7="",NA(),DH7)</f>
        <v>48</v>
      </c>
      <c r="DI6" s="22">
        <f t="shared" ref="DI6:DQ6" si="12">IF(DI7="",NA(),DI7)</f>
        <v>49.33</v>
      </c>
      <c r="DJ6" s="22">
        <f t="shared" si="12"/>
        <v>50.59</v>
      </c>
      <c r="DK6" s="22">
        <f t="shared" si="12"/>
        <v>51.89</v>
      </c>
      <c r="DL6" s="22">
        <f t="shared" si="12"/>
        <v>44.94</v>
      </c>
      <c r="DM6" s="22">
        <f t="shared" si="12"/>
        <v>48.01</v>
      </c>
      <c r="DN6" s="22">
        <f t="shared" si="12"/>
        <v>48.86</v>
      </c>
      <c r="DO6" s="22">
        <f t="shared" si="12"/>
        <v>49.6</v>
      </c>
      <c r="DP6" s="22">
        <f t="shared" si="12"/>
        <v>50.31</v>
      </c>
      <c r="DQ6" s="22">
        <f t="shared" si="12"/>
        <v>50.5</v>
      </c>
      <c r="DR6" s="21" t="str">
        <f>IF(DR7="","",IF(DR7="-","【-】","【"&amp;SUBSTITUTE(TEXT(DR7,"#,##0.00"),"-","△")&amp;"】"))</f>
        <v>【50.88】</v>
      </c>
      <c r="DS6" s="22">
        <f>IF(DS7="",NA(),DS7)</f>
        <v>12.84</v>
      </c>
      <c r="DT6" s="22">
        <f t="shared" ref="DT6:EB6" si="13">IF(DT7="",NA(),DT7)</f>
        <v>14.39</v>
      </c>
      <c r="DU6" s="22">
        <f t="shared" si="13"/>
        <v>16.72</v>
      </c>
      <c r="DV6" s="22">
        <f t="shared" si="13"/>
        <v>16.29</v>
      </c>
      <c r="DW6" s="22">
        <f t="shared" si="13"/>
        <v>18.059999999999999</v>
      </c>
      <c r="DX6" s="22">
        <f t="shared" si="13"/>
        <v>16.600000000000001</v>
      </c>
      <c r="DY6" s="22">
        <f t="shared" si="13"/>
        <v>18.510000000000002</v>
      </c>
      <c r="DZ6" s="22">
        <f t="shared" si="13"/>
        <v>20.49</v>
      </c>
      <c r="EA6" s="22">
        <f t="shared" si="13"/>
        <v>21.34</v>
      </c>
      <c r="EB6" s="22">
        <f t="shared" si="13"/>
        <v>21.19</v>
      </c>
      <c r="EC6" s="21" t="str">
        <f>IF(EC7="","",IF(EC7="-","【-】","【"&amp;SUBSTITUTE(TEXT(EC7,"#,##0.00"),"-","△")&amp;"】"))</f>
        <v>【22.30】</v>
      </c>
      <c r="ED6" s="22">
        <f>IF(ED7="",NA(),ED7)</f>
        <v>1.06</v>
      </c>
      <c r="EE6" s="22">
        <f t="shared" ref="EE6:EM6" si="14">IF(EE7="",NA(),EE7)</f>
        <v>1.33</v>
      </c>
      <c r="EF6" s="22">
        <f t="shared" si="14"/>
        <v>0.73</v>
      </c>
      <c r="EG6" s="22">
        <f t="shared" si="14"/>
        <v>0.93</v>
      </c>
      <c r="EH6" s="22">
        <f t="shared" si="14"/>
        <v>0.92</v>
      </c>
      <c r="EI6" s="22">
        <f t="shared" si="14"/>
        <v>0.65</v>
      </c>
      <c r="EJ6" s="22">
        <f t="shared" si="14"/>
        <v>0.7</v>
      </c>
      <c r="EK6" s="22">
        <f t="shared" si="14"/>
        <v>0.72</v>
      </c>
      <c r="EL6" s="22">
        <f t="shared" si="14"/>
        <v>0.69</v>
      </c>
      <c r="EM6" s="22">
        <f t="shared" si="14"/>
        <v>0.62</v>
      </c>
      <c r="EN6" s="21" t="str">
        <f>IF(EN7="","",IF(EN7="-","【-】","【"&amp;SUBSTITUTE(TEXT(EN7,"#,##0.00"),"-","△")&amp;"】"))</f>
        <v>【0.66】</v>
      </c>
    </row>
    <row r="7" spans="1:144" s="23" customFormat="1" x14ac:dyDescent="0.15">
      <c r="A7" s="15"/>
      <c r="B7" s="24">
        <v>2021</v>
      </c>
      <c r="C7" s="24">
        <v>382027</v>
      </c>
      <c r="D7" s="24">
        <v>46</v>
      </c>
      <c r="E7" s="24">
        <v>1</v>
      </c>
      <c r="F7" s="24">
        <v>0</v>
      </c>
      <c r="G7" s="24">
        <v>1</v>
      </c>
      <c r="H7" s="24" t="s">
        <v>93</v>
      </c>
      <c r="I7" s="24" t="s">
        <v>94</v>
      </c>
      <c r="J7" s="24" t="s">
        <v>95</v>
      </c>
      <c r="K7" s="24" t="s">
        <v>96</v>
      </c>
      <c r="L7" s="24" t="s">
        <v>97</v>
      </c>
      <c r="M7" s="24" t="s">
        <v>98</v>
      </c>
      <c r="N7" s="25" t="s">
        <v>99</v>
      </c>
      <c r="O7" s="25">
        <v>66.75</v>
      </c>
      <c r="P7" s="25">
        <v>97.15</v>
      </c>
      <c r="Q7" s="25">
        <v>3173</v>
      </c>
      <c r="R7" s="25">
        <v>153532</v>
      </c>
      <c r="S7" s="25">
        <v>419.21</v>
      </c>
      <c r="T7" s="25">
        <v>366.24</v>
      </c>
      <c r="U7" s="25">
        <v>148183</v>
      </c>
      <c r="V7" s="25">
        <v>129.88999999999999</v>
      </c>
      <c r="W7" s="25">
        <v>1140.83</v>
      </c>
      <c r="X7" s="25">
        <v>116.02</v>
      </c>
      <c r="Y7" s="25">
        <v>113.47</v>
      </c>
      <c r="Z7" s="25">
        <v>120.68</v>
      </c>
      <c r="AA7" s="25">
        <v>115.62</v>
      </c>
      <c r="AB7" s="25">
        <v>107.59</v>
      </c>
      <c r="AC7" s="25">
        <v>113.95</v>
      </c>
      <c r="AD7" s="25">
        <v>112.62</v>
      </c>
      <c r="AE7" s="25">
        <v>113.35</v>
      </c>
      <c r="AF7" s="25">
        <v>112.36</v>
      </c>
      <c r="AG7" s="25">
        <v>111.89</v>
      </c>
      <c r="AH7" s="25">
        <v>111.39</v>
      </c>
      <c r="AI7" s="25">
        <v>0</v>
      </c>
      <c r="AJ7" s="25">
        <v>0</v>
      </c>
      <c r="AK7" s="25">
        <v>0</v>
      </c>
      <c r="AL7" s="25">
        <v>0</v>
      </c>
      <c r="AM7" s="25">
        <v>0</v>
      </c>
      <c r="AN7" s="25">
        <v>0</v>
      </c>
      <c r="AO7" s="25">
        <v>0.75</v>
      </c>
      <c r="AP7" s="25">
        <v>0.51</v>
      </c>
      <c r="AQ7" s="25">
        <v>0.28999999999999998</v>
      </c>
      <c r="AR7" s="25">
        <v>0.45</v>
      </c>
      <c r="AS7" s="25">
        <v>1.3</v>
      </c>
      <c r="AT7" s="25">
        <v>224.99</v>
      </c>
      <c r="AU7" s="25">
        <v>196.64</v>
      </c>
      <c r="AV7" s="25">
        <v>310.57</v>
      </c>
      <c r="AW7" s="25">
        <v>297.39999999999998</v>
      </c>
      <c r="AX7" s="25">
        <v>157.68</v>
      </c>
      <c r="AY7" s="25">
        <v>307.83</v>
      </c>
      <c r="AZ7" s="25">
        <v>318.89</v>
      </c>
      <c r="BA7" s="25">
        <v>309.10000000000002</v>
      </c>
      <c r="BB7" s="25">
        <v>306.08</v>
      </c>
      <c r="BC7" s="25">
        <v>351.29</v>
      </c>
      <c r="BD7" s="25">
        <v>261.51</v>
      </c>
      <c r="BE7" s="25">
        <v>282.98</v>
      </c>
      <c r="BF7" s="25">
        <v>298.95</v>
      </c>
      <c r="BG7" s="25">
        <v>306.67</v>
      </c>
      <c r="BH7" s="25">
        <v>364.09</v>
      </c>
      <c r="BI7" s="25">
        <v>407.11</v>
      </c>
      <c r="BJ7" s="25">
        <v>295.44</v>
      </c>
      <c r="BK7" s="25">
        <v>290.07</v>
      </c>
      <c r="BL7" s="25">
        <v>290.42</v>
      </c>
      <c r="BM7" s="25">
        <v>294.66000000000003</v>
      </c>
      <c r="BN7" s="25">
        <v>236.29</v>
      </c>
      <c r="BO7" s="25">
        <v>265.16000000000003</v>
      </c>
      <c r="BP7" s="25">
        <v>103.82</v>
      </c>
      <c r="BQ7" s="25">
        <v>100.04</v>
      </c>
      <c r="BR7" s="25">
        <v>108.92</v>
      </c>
      <c r="BS7" s="25">
        <v>105.67</v>
      </c>
      <c r="BT7" s="25">
        <v>97.24</v>
      </c>
      <c r="BU7" s="25">
        <v>106.02</v>
      </c>
      <c r="BV7" s="25">
        <v>104.84</v>
      </c>
      <c r="BW7" s="25">
        <v>106.11</v>
      </c>
      <c r="BX7" s="25">
        <v>103.75</v>
      </c>
      <c r="BY7" s="25">
        <v>104.33</v>
      </c>
      <c r="BZ7" s="25">
        <v>102.35</v>
      </c>
      <c r="CA7" s="25">
        <v>142.9</v>
      </c>
      <c r="CB7" s="25">
        <v>145.97</v>
      </c>
      <c r="CC7" s="25">
        <v>142.68</v>
      </c>
      <c r="CD7" s="25">
        <v>148.12</v>
      </c>
      <c r="CE7" s="25">
        <v>161.87</v>
      </c>
      <c r="CF7" s="25">
        <v>158.6</v>
      </c>
      <c r="CG7" s="25">
        <v>161.82</v>
      </c>
      <c r="CH7" s="25">
        <v>161.03</v>
      </c>
      <c r="CI7" s="25">
        <v>159.93</v>
      </c>
      <c r="CJ7" s="25">
        <v>157.4</v>
      </c>
      <c r="CK7" s="25">
        <v>167.74</v>
      </c>
      <c r="CL7" s="25">
        <v>60.05</v>
      </c>
      <c r="CM7" s="25">
        <v>61.9</v>
      </c>
      <c r="CN7" s="25">
        <v>62.75</v>
      </c>
      <c r="CO7" s="25">
        <v>61.8</v>
      </c>
      <c r="CP7" s="25">
        <v>59.37</v>
      </c>
      <c r="CQ7" s="25">
        <v>62.88</v>
      </c>
      <c r="CR7" s="25">
        <v>62.32</v>
      </c>
      <c r="CS7" s="25">
        <v>61.71</v>
      </c>
      <c r="CT7" s="25">
        <v>63.12</v>
      </c>
      <c r="CU7" s="25">
        <v>62.59</v>
      </c>
      <c r="CV7" s="25">
        <v>60.29</v>
      </c>
      <c r="CW7" s="25">
        <v>93.55</v>
      </c>
      <c r="CX7" s="25">
        <v>93.79</v>
      </c>
      <c r="CY7" s="25">
        <v>91.54</v>
      </c>
      <c r="CZ7" s="25">
        <v>92.48</v>
      </c>
      <c r="DA7" s="25">
        <v>94.82</v>
      </c>
      <c r="DB7" s="25">
        <v>90.13</v>
      </c>
      <c r="DC7" s="25">
        <v>90.19</v>
      </c>
      <c r="DD7" s="25">
        <v>90.03</v>
      </c>
      <c r="DE7" s="25">
        <v>90.09</v>
      </c>
      <c r="DF7" s="25">
        <v>89.7</v>
      </c>
      <c r="DG7" s="25">
        <v>90.12</v>
      </c>
      <c r="DH7" s="25">
        <v>48</v>
      </c>
      <c r="DI7" s="25">
        <v>49.33</v>
      </c>
      <c r="DJ7" s="25">
        <v>50.59</v>
      </c>
      <c r="DK7" s="25">
        <v>51.89</v>
      </c>
      <c r="DL7" s="25">
        <v>44.94</v>
      </c>
      <c r="DM7" s="25">
        <v>48.01</v>
      </c>
      <c r="DN7" s="25">
        <v>48.86</v>
      </c>
      <c r="DO7" s="25">
        <v>49.6</v>
      </c>
      <c r="DP7" s="25">
        <v>50.31</v>
      </c>
      <c r="DQ7" s="25">
        <v>50.5</v>
      </c>
      <c r="DR7" s="25">
        <v>50.88</v>
      </c>
      <c r="DS7" s="25">
        <v>12.84</v>
      </c>
      <c r="DT7" s="25">
        <v>14.39</v>
      </c>
      <c r="DU7" s="25">
        <v>16.72</v>
      </c>
      <c r="DV7" s="25">
        <v>16.29</v>
      </c>
      <c r="DW7" s="25">
        <v>18.059999999999999</v>
      </c>
      <c r="DX7" s="25">
        <v>16.600000000000001</v>
      </c>
      <c r="DY7" s="25">
        <v>18.510000000000002</v>
      </c>
      <c r="DZ7" s="25">
        <v>20.49</v>
      </c>
      <c r="EA7" s="25">
        <v>21.34</v>
      </c>
      <c r="EB7" s="25">
        <v>21.19</v>
      </c>
      <c r="EC7" s="25">
        <v>22.3</v>
      </c>
      <c r="ED7" s="25">
        <v>1.06</v>
      </c>
      <c r="EE7" s="25">
        <v>1.33</v>
      </c>
      <c r="EF7" s="25">
        <v>0.73</v>
      </c>
      <c r="EG7" s="25">
        <v>0.93</v>
      </c>
      <c r="EH7" s="25">
        <v>0.92</v>
      </c>
      <c r="EI7" s="25">
        <v>0.65</v>
      </c>
      <c r="EJ7" s="25">
        <v>0.7</v>
      </c>
      <c r="EK7" s="25">
        <v>0.72</v>
      </c>
      <c r="EL7" s="25">
        <v>0.69</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2023-01-31T06:32:54Z</cp:lastPrinted>
  <dcterms:created xsi:type="dcterms:W3CDTF">2022-12-01T01:04:25Z</dcterms:created>
  <dcterms:modified xsi:type="dcterms:W3CDTF">2023-02-10T00:30:49Z</dcterms:modified>
  <cp:category/>
</cp:coreProperties>
</file>