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2 今治市\"/>
    </mc:Choice>
  </mc:AlternateContent>
  <workbookProtection workbookAlgorithmName="SHA-512" workbookHashValue="YgGrCWorPRo0DaW4CpYIInoaOUosnKHQpAc1oHmR7FOb82UY3VieTgXImMl4cYgL/bb9H5ZaH6UxfvyUF7KoRg==" workbookSaltValue="uK8nU7CybfyW+4zm7jDWfA==" workbookSpinCount="100000" lockStructure="1"/>
  <bookViews>
    <workbookView xWindow="0" yWindow="0" windowWidth="19200" windowHeight="1099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<sst xmlns="http://schemas.openxmlformats.org/spreadsheetml/2006/main" count="231" uniqueCount="117">
  <si>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</si>
  <si>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</si>
  <si>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</si>
  <si>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</si>
  <si>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</si>
  <si>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</si>
  <si>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</si>
  <si>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</si>
  <si>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</si>
  <si>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</si>
  <si>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</si>
  <si>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</si>
  <si>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</si>
  <si>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</si>
  <si>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</si>
  <si>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</si>
  <si>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</si>
  <si>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</si>
  <si>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</si>
  <si>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</si>
  <si>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</si>
  <si>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</si>
  <si>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</si>
  <si>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</si>
  <si>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</si>
  <si>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</si>
  <si>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</si>
  <si>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</si>
  <si>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</si>
  <si>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</si>
  <si>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</si>
  <si>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</si>
  <si>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</si>
  <si>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</si>
  <si>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</si>
  <si>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</si>
  <si>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</si>
  <si>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</si>
  <si>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</si>
  <si>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</si>
  <si>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</si>
  <si>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</si>
  <si>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</si>
  <si>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</si>
  <si>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</si>
  <si>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</si>
  <si>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</si>
  <si>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</si>
  <si>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</si>
  <si>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</si>
  <si>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</si>
  <si>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</si>
  <si>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</si>
  <si>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</si>
  <si>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</si>
  <si>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</si>
  <si>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</si>
  <si>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</si>
  <si>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</si>
  <si>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</si>
  <si>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</si>
  <si>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</si>
  <si>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</si>
  <si>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</si>
  <si>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</si>
  <si>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</si>
  <si>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</si>
  <si>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</si>
  <si>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</si>
  <si>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</si>
  <si>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</si>
  <si>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</si>
  <si>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</si>
  <si>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</si>
  <si>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</si>
  <si>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</si>
  <si>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</si>
  <si>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</si>
  <si>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</si>
  <si>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</si>
  <si>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</si>
  <si>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</si>
  <si>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</si>
  <si>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</si>
  <si>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</si>
  <si>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</si>
  <si>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</si>
  <si>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</si>
  <si>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</si>
  <si>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</si>
  <si>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</si>
  <si>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</si>
  <si>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</si>
  <si>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</si>
  <si>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</si>
  <si>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</si>
  <si>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</si>
  <si>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</si>
  <si>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</si>
  <si>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</si>
  <si>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</si>
  <si>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</si>
  <si>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</si>
  <si>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</si>
  <si>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</si>
  <si>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</si>
  <si>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</si>
  <si>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</si>
  <si>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</si>
  <si>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</si>
  <si>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</si>
  <si>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</si>
  <si>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</si>
  <si>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</si>
  <si>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有形固定資産減価償却率について、本市特定環境保全公共下水道は令和３年度で法適用６年目を迎え、法適化時に減価償却累計額相当額を控除した額である簿価を取得価額とし、減価償却累計額がゼロの状態で開始したため、償却率が低くなっている。
　今後、年数が経過し、償却が進むにつれ他団体と同程度になるものと見込まれる。
　また、処理場については、供用開始から20年以上が経過する施設がほとんどであり、設備の耐用年数が経過し、更新需要が増加する見込みであるため、計画的な維持管理等を行う必要がある。</t>
    <rPh sb="20" eb="22">
      <t>トクテイ</t>
    </rPh>
    <rPh sb="22" eb="24">
      <t>カンキョウ</t>
    </rPh>
    <rPh sb="24" eb="26">
      <t>ホゼン</t>
    </rPh>
    <rPh sb="159" eb="162">
      <t>ショリジョウ</t>
    </rPh>
    <rPh sb="168" eb="170">
      <t>キョウヨウ</t>
    </rPh>
    <rPh sb="170" eb="172">
      <t>カイシ</t>
    </rPh>
    <rPh sb="176" eb="177">
      <t>ネン</t>
    </rPh>
    <rPh sb="177" eb="179">
      <t>イジョウ</t>
    </rPh>
    <rPh sb="180" eb="182">
      <t>ケイカ</t>
    </rPh>
    <rPh sb="184" eb="186">
      <t>シセツ</t>
    </rPh>
    <rPh sb="195" eb="197">
      <t>セツビ</t>
    </rPh>
    <rPh sb="198" eb="200">
      <t>タイヨウ</t>
    </rPh>
    <rPh sb="200" eb="202">
      <t>ネンスウ</t>
    </rPh>
    <rPh sb="203" eb="205">
      <t>ケイカ</t>
    </rPh>
    <rPh sb="207" eb="209">
      <t>コウシン</t>
    </rPh>
    <rPh sb="209" eb="211">
      <t>ジュヨウ</t>
    </rPh>
    <rPh sb="212" eb="214">
      <t>ゾウカ</t>
    </rPh>
    <rPh sb="216" eb="218">
      <t>ミコ</t>
    </rPh>
    <rPh sb="225" eb="228">
      <t>ケイカクテキ</t>
    </rPh>
    <rPh sb="229" eb="231">
      <t>イジ</t>
    </rPh>
    <rPh sb="231" eb="233">
      <t>カンリ</t>
    </rPh>
    <rPh sb="233" eb="234">
      <t>トウ</t>
    </rPh>
    <rPh sb="235" eb="236">
      <t>オコナ</t>
    </rPh>
    <rPh sb="237" eb="239">
      <t>ヒツヨウ</t>
    </rPh>
    <phoneticPr fontId="4"/>
  </si>
  <si>
    <t>　特定環境保全公共下水道事業については、他団体同様、市街化区域以外の小規模な排水処理区域を基礎とし、処理区域内人口密度も公共下水道の４割程度と汚水処理の効率が低く、使用料については、公共下水道事業に準じた体系となっているため、収益性が低くなっている。
　特に⑤の経費回収率について、下水道使用料で汚水処理費を賄えていないため100％を大きく下回る74.13%となっており、類似団体平均の82.53％からは8.4ポイント下回っている。
　①の経常収支比率について、前年度比で0.81ポイント増となった。使用料収入が増加するとともに、汚水処理費に係る維持管理費が減少したことによるものである。
　③流動比率について、前年度比16.78ポイント減となったが、これは前年度と比較し他会計繰入金の額が減少したことに伴い、流動資産の現金及び預金が減少したことが要因である。
　⑥汚水処理原価について、前年度から有収水量が微減したものの、汚水に係る維持管理費が減少したことにより前年度比で3.89ポイント減となった。</t>
    <rPh sb="244" eb="245">
      <t>ゾウ</t>
    </rPh>
    <rPh sb="250" eb="253">
      <t>シヨウリョウ</t>
    </rPh>
    <rPh sb="253" eb="255">
      <t>シュウニュウ</t>
    </rPh>
    <rPh sb="256" eb="258">
      <t>ゾウカ</t>
    </rPh>
    <rPh sb="265" eb="267">
      <t>オスイ</t>
    </rPh>
    <rPh sb="267" eb="269">
      <t>ショリ</t>
    </rPh>
    <rPh sb="269" eb="270">
      <t>ヒ</t>
    </rPh>
    <rPh sb="271" eb="272">
      <t>カカ</t>
    </rPh>
    <rPh sb="273" eb="275">
      <t>イジ</t>
    </rPh>
    <rPh sb="275" eb="278">
      <t>カンリヒ</t>
    </rPh>
    <rPh sb="297" eb="299">
      <t>リュウドウ</t>
    </rPh>
    <rPh sb="299" eb="301">
      <t>ヒリツ</t>
    </rPh>
    <rPh sb="306" eb="310">
      <t>ゼンネンドヒ</t>
    </rPh>
    <rPh sb="319" eb="320">
      <t>ゲン</t>
    </rPh>
    <rPh sb="333" eb="335">
      <t>ヒカク</t>
    </rPh>
    <rPh sb="360" eb="362">
      <t>ゲンキン</t>
    </rPh>
    <rPh sb="362" eb="363">
      <t>オヨ</t>
    </rPh>
    <rPh sb="364" eb="366">
      <t>ヨキン</t>
    </rPh>
    <rPh sb="374" eb="376">
      <t>ヨウイン</t>
    </rPh>
    <rPh sb="383" eb="385">
      <t>オスイ</t>
    </rPh>
    <rPh sb="385" eb="387">
      <t>ショリ</t>
    </rPh>
    <rPh sb="387" eb="389">
      <t>ゲンカ</t>
    </rPh>
    <rPh sb="394" eb="397">
      <t>ゼンネンド</t>
    </rPh>
    <rPh sb="399" eb="401">
      <t>ユウシュウ</t>
    </rPh>
    <rPh sb="401" eb="403">
      <t>スイリョウ</t>
    </rPh>
    <rPh sb="404" eb="406">
      <t>ビゲン</t>
    </rPh>
    <rPh sb="412" eb="414">
      <t>オスイ</t>
    </rPh>
    <rPh sb="415" eb="416">
      <t>カカ</t>
    </rPh>
    <rPh sb="417" eb="419">
      <t>イジ</t>
    </rPh>
    <rPh sb="419" eb="422">
      <t>カンリヒ</t>
    </rPh>
    <rPh sb="423" eb="425">
      <t>ゲンショウ</t>
    </rPh>
    <rPh sb="432" eb="436">
      <t>ゼンネンドヒ</t>
    </rPh>
    <rPh sb="445" eb="446">
      <t>ゲン</t>
    </rPh>
    <phoneticPr fontId="4"/>
  </si>
  <si>
    <t>　将来の人口減少や節水意識の高まりにより、中長期的に使用料収入が減少する見込みである。
　処理場や管渠等の老朽化対策に係る多額の更新需要が見込まれることから、処理場の統廃合などによるコストの削減等、不断の経営改善が必要である。
　また、令和３年度には、北浦東農業集落排水施設を廃止し、伯方の特定環境保全公共下水道に統合した。
　なお、今後の処理場の統廃合については、島嶼部地域の３箇所の農業集落排水施設と１箇所の漁業集落排水施設を近隣の特定環境保全公共下水道施設に統合する予定であり、引続き収支、経費回収率の改善を図っていく。</t>
    <rPh sb="1" eb="3">
      <t>ショウライ</t>
    </rPh>
    <rPh sb="21" eb="25">
      <t>チュウチョウキテキ</t>
    </rPh>
    <rPh sb="36" eb="38">
      <t>ミコ</t>
    </rPh>
    <rPh sb="97" eb="98">
      <t>トウ</t>
    </rPh>
    <rPh sb="118" eb="120">
      <t>レイワ</t>
    </rPh>
    <rPh sb="121" eb="123">
      <t>ネンド</t>
    </rPh>
    <rPh sb="126" eb="128">
      <t>キタウラ</t>
    </rPh>
    <rPh sb="128" eb="129">
      <t>ヒガシ</t>
    </rPh>
    <rPh sb="129" eb="131">
      <t>ノウギョウ</t>
    </rPh>
    <rPh sb="131" eb="133">
      <t>シュウラク</t>
    </rPh>
    <rPh sb="133" eb="135">
      <t>ハイスイ</t>
    </rPh>
    <rPh sb="135" eb="137">
      <t>シセツ</t>
    </rPh>
    <rPh sb="138" eb="140">
      <t>ハイシ</t>
    </rPh>
    <rPh sb="142" eb="144">
      <t>ハカタ</t>
    </rPh>
    <rPh sb="145" eb="147">
      <t>トクテイ</t>
    </rPh>
    <rPh sb="147" eb="149">
      <t>カンキョウ</t>
    </rPh>
    <rPh sb="149" eb="151">
      <t>ホゼン</t>
    </rPh>
    <rPh sb="151" eb="153">
      <t>コウキョウ</t>
    </rPh>
    <rPh sb="153" eb="156">
      <t>ゲスイドウ</t>
    </rPh>
    <rPh sb="157" eb="159">
      <t>トウゴウ</t>
    </rPh>
    <rPh sb="167" eb="169">
      <t>コンゴ</t>
    </rPh>
    <rPh sb="183" eb="185">
      <t>トウショ</t>
    </rPh>
    <rPh sb="185" eb="186">
      <t>ブ</t>
    </rPh>
    <rPh sb="186" eb="188">
      <t>チイキ</t>
    </rPh>
    <rPh sb="190" eb="192">
      <t>カショ</t>
    </rPh>
    <rPh sb="193" eb="195">
      <t>ノウギョウ</t>
    </rPh>
    <rPh sb="195" eb="197">
      <t>シュウラク</t>
    </rPh>
    <rPh sb="197" eb="199">
      <t>ハイスイ</t>
    </rPh>
    <rPh sb="199" eb="201">
      <t>シセツ</t>
    </rPh>
    <rPh sb="203" eb="205">
      <t>カショ</t>
    </rPh>
    <rPh sb="206" eb="208">
      <t>ギョギョウ</t>
    </rPh>
    <rPh sb="208" eb="210">
      <t>シュウラク</t>
    </rPh>
    <rPh sb="210" eb="212">
      <t>ハイスイ</t>
    </rPh>
    <rPh sb="212" eb="214">
      <t>シセツ</t>
    </rPh>
    <rPh sb="215" eb="217">
      <t>キンリン</t>
    </rPh>
    <rPh sb="218" eb="220">
      <t>トクテイ</t>
    </rPh>
    <rPh sb="220" eb="222">
      <t>カンキョウ</t>
    </rPh>
    <rPh sb="222" eb="224">
      <t>ホゼン</t>
    </rPh>
    <rPh sb="224" eb="226">
      <t>コウキョウ</t>
    </rPh>
    <rPh sb="226" eb="229">
      <t>ゲスイドウ</t>
    </rPh>
    <rPh sb="229" eb="231">
      <t>シセツ</t>
    </rPh>
    <rPh sb="232" eb="234">
      <t>トウゴウ</t>
    </rPh>
    <rPh sb="242" eb="244">
      <t>ヒキツヅ</t>
    </rPh>
    <rPh sb="257" eb="258">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</si>
</sst>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quot;-&quot;">
                  <c:v>0.01</c:v>
                </c:pt>
                <c:pt idx="3">
                  <c:v>0</c:v>
                </c:pt>
                <c:pt idx="4">
                  <c:v>0</c:v>
                </c:pt>
              </c:numCache>
            </c:numRef>
          </c:val>
          <c:extLst>
            <c:ext xmlns:c16="http://schemas.microsoft.com/office/drawing/2014/chart" uri="{C3380CC4-5D6E-409C-BE32-E72D297353CC}">
              <c16:uniqueId val="{00000000-026B-4631-87E1-AEF9E379C24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0.06</c:v>
                </c:pt>
                <c:pt idx="2">
                  <c:v>0.04</c:v>
                </c:pt>
                <c:pt idx="3">
                  <c:v>0.06</c:v>
                </c:pt>
                <c:pt idx="4">
                  <c:v>0.27</c:v>
                </c:pt>
              </c:numCache>
            </c:numRef>
          </c:val>
          <c:smooth val="0"/>
          <c:extLst>
            <c:ext xmlns:c16="http://schemas.microsoft.com/office/drawing/2014/chart" uri="{C3380CC4-5D6E-409C-BE32-E72D297353CC}">
              <c16:uniqueId val="{00000001-026B-4631-87E1-AEF9E379C24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36.36</c:v>
                </c:pt>
                <c:pt idx="1">
                  <c:v>35.96</c:v>
                </c:pt>
                <c:pt idx="2">
                  <c:v>38.11</c:v>
                </c:pt>
                <c:pt idx="3">
                  <c:v>35.880000000000003</c:v>
                </c:pt>
                <c:pt idx="4">
                  <c:v>35.67</c:v>
                </c:pt>
              </c:numCache>
            </c:numRef>
          </c:val>
          <c:extLst>
            <c:ext xmlns:c16="http://schemas.microsoft.com/office/drawing/2014/chart" uri="{C3380CC4-5D6E-409C-BE32-E72D297353CC}">
              <c16:uniqueId val="{00000000-5FBA-44C5-A415-8585345C2C2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42.38</c:v>
                </c:pt>
                <c:pt idx="1">
                  <c:v>46.17</c:v>
                </c:pt>
                <c:pt idx="2">
                  <c:v>45.68</c:v>
                </c:pt>
                <c:pt idx="3">
                  <c:v>45.87</c:v>
                </c:pt>
                <c:pt idx="4">
                  <c:v>44.24</c:v>
                </c:pt>
              </c:numCache>
            </c:numRef>
          </c:val>
          <c:smooth val="0"/>
          <c:extLst>
            <c:ext xmlns:c16="http://schemas.microsoft.com/office/drawing/2014/chart" uri="{C3380CC4-5D6E-409C-BE32-E72D297353CC}">
              <c16:uniqueId val="{00000001-5FBA-44C5-A415-8585345C2C2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80.989999999999995</c:v>
                </c:pt>
                <c:pt idx="1">
                  <c:v>80.47</c:v>
                </c:pt>
                <c:pt idx="2">
                  <c:v>79.290000000000006</c:v>
                </c:pt>
                <c:pt idx="3">
                  <c:v>79.459999999999994</c:v>
                </c:pt>
                <c:pt idx="4">
                  <c:v>79.23</c:v>
                </c:pt>
              </c:numCache>
            </c:numRef>
          </c:val>
          <c:extLst>
            <c:ext xmlns:c16="http://schemas.microsoft.com/office/drawing/2014/chart" uri="{C3380CC4-5D6E-409C-BE32-E72D297353CC}">
              <c16:uniqueId val="{00000000-81A3-4628-80B9-66D8319B624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87.01</c:v>
                </c:pt>
                <c:pt idx="1">
                  <c:v>87.84</c:v>
                </c:pt>
                <c:pt idx="2">
                  <c:v>87.96</c:v>
                </c:pt>
                <c:pt idx="3">
                  <c:v>87.65</c:v>
                </c:pt>
                <c:pt idx="4">
                  <c:v>88.15</c:v>
                </c:pt>
              </c:numCache>
            </c:numRef>
          </c:val>
          <c:smooth val="0"/>
          <c:extLst>
            <c:ext xmlns:c16="http://schemas.microsoft.com/office/drawing/2014/chart" uri="{C3380CC4-5D6E-409C-BE32-E72D297353CC}">
              <c16:uniqueId val="{00000001-81A3-4628-80B9-66D8319B624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99.88</c:v>
                </c:pt>
                <c:pt idx="1">
                  <c:v>97.87</c:v>
                </c:pt>
                <c:pt idx="2">
                  <c:v>99.31</c:v>
                </c:pt>
                <c:pt idx="3">
                  <c:v>96.63</c:v>
                </c:pt>
                <c:pt idx="4">
                  <c:v>97.44</c:v>
                </c:pt>
              </c:numCache>
            </c:numRef>
          </c:val>
          <c:extLst>
            <c:ext xmlns:c16="http://schemas.microsoft.com/office/drawing/2014/chart" uri="{C3380CC4-5D6E-409C-BE32-E72D297353CC}">
              <c16:uniqueId val="{00000000-9FF0-4D37-801F-9BFA59A58DC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103.61</c:v>
                </c:pt>
                <c:pt idx="1">
                  <c:v>102.95</c:v>
                </c:pt>
                <c:pt idx="2">
                  <c:v>103.34</c:v>
                </c:pt>
                <c:pt idx="3">
                  <c:v>102.7</c:v>
                </c:pt>
                <c:pt idx="4">
                  <c:v>104.11</c:v>
                </c:pt>
              </c:numCache>
            </c:numRef>
          </c:val>
          <c:smooth val="0"/>
          <c:extLst>
            <c:ext xmlns:c16="http://schemas.microsoft.com/office/drawing/2014/chart" uri="{C3380CC4-5D6E-409C-BE32-E72D297353CC}">
              <c16:uniqueId val="{00000001-9FF0-4D37-801F-9BFA59A58DC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8.5399999999999991</c:v>
                </c:pt>
                <c:pt idx="1">
                  <c:v>12.25</c:v>
                </c:pt>
                <c:pt idx="2">
                  <c:v>17.809999999999999</c:v>
                </c:pt>
                <c:pt idx="3">
                  <c:v>22.58</c:v>
                </c:pt>
                <c:pt idx="4">
                  <c:v>26.04</c:v>
                </c:pt>
              </c:numCache>
            </c:numRef>
          </c:val>
          <c:extLst>
            <c:ext xmlns:c16="http://schemas.microsoft.com/office/drawing/2014/chart" uri="{C3380CC4-5D6E-409C-BE32-E72D297353CC}">
              <c16:uniqueId val="{00000000-4B6D-4FBB-8A56-129DD9B5650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28.59</c:v>
                </c:pt>
                <c:pt idx="1">
                  <c:v>26.56</c:v>
                </c:pt>
                <c:pt idx="2">
                  <c:v>27.82</c:v>
                </c:pt>
                <c:pt idx="3">
                  <c:v>29.24</c:v>
                </c:pt>
                <c:pt idx="4">
                  <c:v>31.73</c:v>
                </c:pt>
              </c:numCache>
            </c:numRef>
          </c:val>
          <c:smooth val="0"/>
          <c:extLst>
            <c:ext xmlns:c16="http://schemas.microsoft.com/office/drawing/2014/chart" uri="{C3380CC4-5D6E-409C-BE32-E72D297353CC}">
              <c16:uniqueId val="{00000001-4B6D-4FBB-8A56-129DD9B5650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52-4225-A99E-8B375A55B97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F52-4225-A99E-8B375A55B97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67.52</c:v>
                </c:pt>
                <c:pt idx="1">
                  <c:v>79.11</c:v>
                </c:pt>
                <c:pt idx="2">
                  <c:v>88.32</c:v>
                </c:pt>
                <c:pt idx="3">
                  <c:v>119.39</c:v>
                </c:pt>
                <c:pt idx="4">
                  <c:v>125.43</c:v>
                </c:pt>
              </c:numCache>
            </c:numRef>
          </c:val>
          <c:extLst>
            <c:ext xmlns:c16="http://schemas.microsoft.com/office/drawing/2014/chart" uri="{C3380CC4-5D6E-409C-BE32-E72D297353CC}">
              <c16:uniqueId val="{00000000-B45B-4F0E-A7A1-3E5131802D6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80.63</c:v>
                </c:pt>
                <c:pt idx="1">
                  <c:v>27.02</c:v>
                </c:pt>
                <c:pt idx="2">
                  <c:v>29.74</c:v>
                </c:pt>
                <c:pt idx="3">
                  <c:v>48.2</c:v>
                </c:pt>
                <c:pt idx="4">
                  <c:v>46.91</c:v>
                </c:pt>
              </c:numCache>
            </c:numRef>
          </c:val>
          <c:smooth val="0"/>
          <c:extLst>
            <c:ext xmlns:c16="http://schemas.microsoft.com/office/drawing/2014/chart" uri="{C3380CC4-5D6E-409C-BE32-E72D297353CC}">
              <c16:uniqueId val="{00000001-B45B-4F0E-A7A1-3E5131802D6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25.78</c:v>
                </c:pt>
                <c:pt idx="1">
                  <c:v>24.52</c:v>
                </c:pt>
                <c:pt idx="2">
                  <c:v>30.51</c:v>
                </c:pt>
                <c:pt idx="3">
                  <c:v>12.56</c:v>
                </c:pt>
                <c:pt idx="4">
                  <c:v>-4.22</c:v>
                </c:pt>
              </c:numCache>
            </c:numRef>
          </c:val>
          <c:extLst>
            <c:ext xmlns:c16="http://schemas.microsoft.com/office/drawing/2014/chart" uri="{C3380CC4-5D6E-409C-BE32-E72D297353CC}">
              <c16:uniqueId val="{00000000-1EA4-4B24-B5E3-02D875442D9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70.92</c:v>
                </c:pt>
                <c:pt idx="1">
                  <c:v>60.67</c:v>
                </c:pt>
                <c:pt idx="2">
                  <c:v>53.44</c:v>
                </c:pt>
                <c:pt idx="3">
                  <c:v>46.85</c:v>
                </c:pt>
                <c:pt idx="4">
                  <c:v>44.35</c:v>
                </c:pt>
              </c:numCache>
            </c:numRef>
          </c:val>
          <c:smooth val="0"/>
          <c:extLst>
            <c:ext xmlns:c16="http://schemas.microsoft.com/office/drawing/2014/chart" uri="{C3380CC4-5D6E-409C-BE32-E72D297353CC}">
              <c16:uniqueId val="{00000001-1EA4-4B24-B5E3-02D875442D9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79.42</c:v>
                </c:pt>
                <c:pt idx="1">
                  <c:v>74.28</c:v>
                </c:pt>
                <c:pt idx="2">
                  <c:v>1.25</c:v>
                </c:pt>
                <c:pt idx="3">
                  <c:v>3.54</c:v>
                </c:pt>
                <c:pt idx="4">
                  <c:v>5.86</c:v>
                </c:pt>
              </c:numCache>
            </c:numRef>
          </c:val>
          <c:extLst>
            <c:ext xmlns:c16="http://schemas.microsoft.com/office/drawing/2014/chart" uri="{C3380CC4-5D6E-409C-BE32-E72D297353CC}">
              <c16:uniqueId val="{00000000-F551-4030-900F-662CB4D0C96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1144.94</c:v>
                </c:pt>
                <c:pt idx="1">
                  <c:v>1252.71</c:v>
                </c:pt>
                <c:pt idx="2">
                  <c:v>1267.3900000000001</c:v>
                </c:pt>
                <c:pt idx="3">
                  <c:v>1268.6300000000001</c:v>
                </c:pt>
                <c:pt idx="4">
                  <c:v>1283.69</c:v>
                </c:pt>
              </c:numCache>
            </c:numRef>
          </c:val>
          <c:smooth val="0"/>
          <c:extLst>
            <c:ext xmlns:c16="http://schemas.microsoft.com/office/drawing/2014/chart" uri="{C3380CC4-5D6E-409C-BE32-E72D297353CC}">
              <c16:uniqueId val="{00000001-F551-4030-900F-662CB4D0C96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75.34</c:v>
                </c:pt>
                <c:pt idx="1">
                  <c:v>74.069999999999993</c:v>
                </c:pt>
                <c:pt idx="2">
                  <c:v>76.760000000000005</c:v>
                </c:pt>
                <c:pt idx="3">
                  <c:v>71.06</c:v>
                </c:pt>
                <c:pt idx="4">
                  <c:v>74.13</c:v>
                </c:pt>
              </c:numCache>
            </c:numRef>
          </c:val>
          <c:extLst>
            <c:ext xmlns:c16="http://schemas.microsoft.com/office/drawing/2014/chart" uri="{C3380CC4-5D6E-409C-BE32-E72D297353CC}">
              <c16:uniqueId val="{00000000-35D1-4F77-9F33-EDDFD2FFE16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88.16</c:v>
                </c:pt>
                <c:pt idx="1">
                  <c:v>87.03</c:v>
                </c:pt>
                <c:pt idx="2">
                  <c:v>84.3</c:v>
                </c:pt>
                <c:pt idx="3">
                  <c:v>82.88</c:v>
                </c:pt>
                <c:pt idx="4">
                  <c:v>82.53</c:v>
                </c:pt>
              </c:numCache>
            </c:numRef>
          </c:val>
          <c:smooth val="0"/>
          <c:extLst>
            <c:ext xmlns:c16="http://schemas.microsoft.com/office/drawing/2014/chart" uri="{C3380CC4-5D6E-409C-BE32-E72D297353CC}">
              <c16:uniqueId val="{00000001-35D1-4F77-9F33-EDDFD2FFE16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213.97</c:v>
                </c:pt>
                <c:pt idx="1">
                  <c:v>217.39</c:v>
                </c:pt>
                <c:pt idx="2">
                  <c:v>212.04</c:v>
                </c:pt>
                <c:pt idx="3">
                  <c:v>239.87</c:v>
                </c:pt>
                <c:pt idx="4">
                  <c:v>235.98</c:v>
                </c:pt>
              </c:numCache>
            </c:numRef>
          </c:val>
          <c:extLst>
            <c:ext xmlns:c16="http://schemas.microsoft.com/office/drawing/2014/chart" uri="{C3380CC4-5D6E-409C-BE32-E72D297353CC}">
              <c16:uniqueId val="{00000000-7B38-4E81-AC60-ADF14311535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173.89</c:v>
                </c:pt>
                <c:pt idx="1">
                  <c:v>177.02</c:v>
                </c:pt>
                <c:pt idx="2">
                  <c:v>185.47</c:v>
                </c:pt>
                <c:pt idx="3">
                  <c:v>187.76</c:v>
                </c:pt>
                <c:pt idx="4">
                  <c:v>190.48</c:v>
                </c:pt>
              </c:numCache>
            </c:numRef>
          </c:val>
          <c:smooth val="0"/>
          <c:extLst>
            <c:ext xmlns:c16="http://schemas.microsoft.com/office/drawing/2014/chart" uri="{C3380CC4-5D6E-409C-BE32-E72D297353CC}">
              <c16:uniqueId val="{00000001-7B38-4E81-AC60-ADF14311535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CC77" sqref="CC7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今治市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D1</v>
      </c>
      <c r="X8" s="40"/>
      <c r="Y8" s="40"/>
      <c r="Z8" s="40"/>
      <c r="AA8" s="40"/>
      <c r="AB8" s="40"/>
      <c r="AC8" s="40"/>
      <c r="AD8" s="41" t="str">
        <f>データ!$M$6</f>
        <v>非設置</v>
      </c>
      <c r="AE8" s="41"/>
      <c r="AF8" s="41"/>
      <c r="AG8" s="41"/>
      <c r="AH8" s="41"/>
      <c r="AI8" s="41"/>
      <c r="AJ8" s="41"/>
      <c r="AK8" s="3"/>
      <c r="AL8" s="42">
        <f>データ!S6</f>
        <v>153532</v>
      </c>
      <c r="AM8" s="42"/>
      <c r="AN8" s="42"/>
      <c r="AO8" s="42"/>
      <c r="AP8" s="42"/>
      <c r="AQ8" s="42"/>
      <c r="AR8" s="42"/>
      <c r="AS8" s="42"/>
      <c r="AT8" s="35">
        <f>データ!T6</f>
        <v>419.21</v>
      </c>
      <c r="AU8" s="35"/>
      <c r="AV8" s="35"/>
      <c r="AW8" s="35"/>
      <c r="AX8" s="35"/>
      <c r="AY8" s="35"/>
      <c r="AZ8" s="35"/>
      <c r="BA8" s="35"/>
      <c r="BB8" s="35">
        <f>データ!U6</f>
        <v>366.24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72.680000000000007</v>
      </c>
      <c r="J10" s="35"/>
      <c r="K10" s="35"/>
      <c r="L10" s="35"/>
      <c r="M10" s="35"/>
      <c r="N10" s="35"/>
      <c r="O10" s="35"/>
      <c r="P10" s="35">
        <f>データ!P6</f>
        <v>4.45</v>
      </c>
      <c r="Q10" s="35"/>
      <c r="R10" s="35"/>
      <c r="S10" s="35"/>
      <c r="T10" s="35"/>
      <c r="U10" s="35"/>
      <c r="V10" s="35"/>
      <c r="W10" s="35">
        <f>データ!Q6</f>
        <v>96.08</v>
      </c>
      <c r="X10" s="35"/>
      <c r="Y10" s="35"/>
      <c r="Z10" s="35"/>
      <c r="AA10" s="35"/>
      <c r="AB10" s="35"/>
      <c r="AC10" s="35"/>
      <c r="AD10" s="42">
        <f>データ!R6</f>
        <v>3046</v>
      </c>
      <c r="AE10" s="42"/>
      <c r="AF10" s="42"/>
      <c r="AG10" s="42"/>
      <c r="AH10" s="42"/>
      <c r="AI10" s="42"/>
      <c r="AJ10" s="42"/>
      <c r="AK10" s="2"/>
      <c r="AL10" s="42">
        <f>データ!V6</f>
        <v>6793</v>
      </c>
      <c r="AM10" s="42"/>
      <c r="AN10" s="42"/>
      <c r="AO10" s="42"/>
      <c r="AP10" s="42"/>
      <c r="AQ10" s="42"/>
      <c r="AR10" s="42"/>
      <c r="AS10" s="42"/>
      <c r="AT10" s="35">
        <f>データ!W6</f>
        <v>4.8499999999999996</v>
      </c>
      <c r="AU10" s="35"/>
      <c r="AV10" s="35"/>
      <c r="AW10" s="35"/>
      <c r="AX10" s="35"/>
      <c r="AY10" s="35"/>
      <c r="AZ10" s="35"/>
      <c r="BA10" s="35"/>
      <c r="BB10" s="35">
        <f>データ!X6</f>
        <v>1400.62</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116</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rdZgVNWtZiHdk0CoW4iE9dFFit6UtDmNICSgU5kOfb98FBibd1bgXPLpIQfPKNUn2wDlbTWnidKnHBw5K8KEig==" saltValue="FRawiRll+qMIZ0gx881nZ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382027</v>
      </c>
      <c r="D6" s="19">
        <f t="shared" si="3"/>
        <v>46</v>
      </c>
      <c r="E6" s="19">
        <f t="shared" si="3"/>
        <v>17</v>
      </c>
      <c r="F6" s="19">
        <f t="shared" si="3"/>
        <v>4</v>
      </c>
      <c r="G6" s="19">
        <f t="shared" si="3"/>
        <v>0</v>
      </c>
      <c r="H6" s="19" t="str">
        <f t="shared" si="3"/>
        <v>愛媛県　今治市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72.680000000000007</v>
      </c>
      <c r="P6" s="20">
        <f t="shared" si="3"/>
        <v>4.45</v>
      </c>
      <c r="Q6" s="20">
        <f t="shared" si="3"/>
        <v>96.08</v>
      </c>
      <c r="R6" s="20">
        <f t="shared" si="3"/>
        <v>3046</v>
      </c>
      <c r="S6" s="20">
        <f t="shared" si="3"/>
        <v>153532</v>
      </c>
      <c r="T6" s="20">
        <f t="shared" si="3"/>
        <v>419.21</v>
      </c>
      <c r="U6" s="20">
        <f t="shared" si="3"/>
        <v>366.24</v>
      </c>
      <c r="V6" s="20">
        <f t="shared" si="3"/>
        <v>6793</v>
      </c>
      <c r="W6" s="20">
        <f t="shared" si="3"/>
        <v>4.8499999999999996</v>
      </c>
      <c r="X6" s="20">
        <f t="shared" si="3"/>
        <v>1400.62</v>
      </c>
      <c r="Y6" s="21">
        <f>IF(Y7="",NA(),Y7)</f>
        <v>99.88</v>
      </c>
      <c r="Z6" s="21">
        <f t="shared" ref="Z6:AH6" si="4">IF(Z7="",NA(),Z7)</f>
        <v>97.87</v>
      </c>
      <c r="AA6" s="21">
        <f t="shared" si="4"/>
        <v>99.31</v>
      </c>
      <c r="AB6" s="21">
        <f t="shared" si="4"/>
        <v>96.63</v>
      </c>
      <c r="AC6" s="21">
        <f t="shared" si="4"/>
        <v>97.44</v>
      </c>
      <c r="AD6" s="21">
        <f t="shared" si="4"/>
        <v>103.61</v>
      </c>
      <c r="AE6" s="21">
        <f t="shared" si="4"/>
        <v>102.95</v>
      </c>
      <c r="AF6" s="21">
        <f t="shared" si="4"/>
        <v>103.34</v>
      </c>
      <c r="AG6" s="21">
        <f t="shared" si="4"/>
        <v>102.7</v>
      </c>
      <c r="AH6" s="21">
        <f t="shared" si="4"/>
        <v>104.11</v>
      </c>
      <c r="AI6" s="20" t="str">
        <f>IF(AI7="","",IF(AI7="-","【-】","【"&amp;SUBSTITUTE(TEXT(AI7,"#,##0.00"),"-","△")&amp;"】"))</f>
        <v>【105.35】</v>
      </c>
      <c r="AJ6" s="21">
        <f>IF(AJ7="",NA(),AJ7)</f>
        <v>67.52</v>
      </c>
      <c r="AK6" s="21">
        <f t="shared" ref="AK6:AS6" si="5">IF(AK7="",NA(),AK7)</f>
        <v>79.11</v>
      </c>
      <c r="AL6" s="21">
        <f t="shared" si="5"/>
        <v>88.32</v>
      </c>
      <c r="AM6" s="21">
        <f t="shared" si="5"/>
        <v>119.39</v>
      </c>
      <c r="AN6" s="21">
        <f t="shared" si="5"/>
        <v>125.43</v>
      </c>
      <c r="AO6" s="21">
        <f t="shared" si="5"/>
        <v>80.63</v>
      </c>
      <c r="AP6" s="21">
        <f t="shared" si="5"/>
        <v>27.02</v>
      </c>
      <c r="AQ6" s="21">
        <f t="shared" si="5"/>
        <v>29.74</v>
      </c>
      <c r="AR6" s="21">
        <f t="shared" si="5"/>
        <v>48.2</v>
      </c>
      <c r="AS6" s="21">
        <f t="shared" si="5"/>
        <v>46.91</v>
      </c>
      <c r="AT6" s="20" t="str">
        <f>IF(AT7="","",IF(AT7="-","【-】","【"&amp;SUBSTITUTE(TEXT(AT7,"#,##0.00"),"-","△")&amp;"】"))</f>
        <v>【63.89】</v>
      </c>
      <c r="AU6" s="21">
        <f>IF(AU7="",NA(),AU7)</f>
        <v>25.78</v>
      </c>
      <c r="AV6" s="21">
        <f t="shared" ref="AV6:BD6" si="6">IF(AV7="",NA(),AV7)</f>
        <v>24.52</v>
      </c>
      <c r="AW6" s="21">
        <f t="shared" si="6"/>
        <v>30.51</v>
      </c>
      <c r="AX6" s="21">
        <f t="shared" si="6"/>
        <v>12.56</v>
      </c>
      <c r="AY6" s="21">
        <f t="shared" si="6"/>
        <v>-4.22</v>
      </c>
      <c r="AZ6" s="21">
        <f t="shared" si="6"/>
        <v>70.92</v>
      </c>
      <c r="BA6" s="21">
        <f t="shared" si="6"/>
        <v>60.67</v>
      </c>
      <c r="BB6" s="21">
        <f t="shared" si="6"/>
        <v>53.44</v>
      </c>
      <c r="BC6" s="21">
        <f t="shared" si="6"/>
        <v>46.85</v>
      </c>
      <c r="BD6" s="21">
        <f t="shared" si="6"/>
        <v>44.35</v>
      </c>
      <c r="BE6" s="20" t="str">
        <f>IF(BE7="","",IF(BE7="-","【-】","【"&amp;SUBSTITUTE(TEXT(BE7,"#,##0.00"),"-","△")&amp;"】"))</f>
        <v>【44.07】</v>
      </c>
      <c r="BF6" s="21">
        <f>IF(BF7="",NA(),BF7)</f>
        <v>79.42</v>
      </c>
      <c r="BG6" s="21">
        <f t="shared" ref="BG6:BO6" si="7">IF(BG7="",NA(),BG7)</f>
        <v>74.28</v>
      </c>
      <c r="BH6" s="21">
        <f t="shared" si="7"/>
        <v>1.25</v>
      </c>
      <c r="BI6" s="21">
        <f t="shared" si="7"/>
        <v>3.54</v>
      </c>
      <c r="BJ6" s="21">
        <f t="shared" si="7"/>
        <v>5.86</v>
      </c>
      <c r="BK6" s="21">
        <f t="shared" si="7"/>
        <v>1144.94</v>
      </c>
      <c r="BL6" s="21">
        <f t="shared" si="7"/>
        <v>1252.71</v>
      </c>
      <c r="BM6" s="21">
        <f t="shared" si="7"/>
        <v>1267.3900000000001</v>
      </c>
      <c r="BN6" s="21">
        <f t="shared" si="7"/>
        <v>1268.6300000000001</v>
      </c>
      <c r="BO6" s="21">
        <f t="shared" si="7"/>
        <v>1283.69</v>
      </c>
      <c r="BP6" s="20" t="str">
        <f>IF(BP7="","",IF(BP7="-","【-】","【"&amp;SUBSTITUTE(TEXT(BP7,"#,##0.00"),"-","△")&amp;"】"))</f>
        <v>【1,201.79】</v>
      </c>
      <c r="BQ6" s="21">
        <f>IF(BQ7="",NA(),BQ7)</f>
        <v>75.34</v>
      </c>
      <c r="BR6" s="21">
        <f t="shared" ref="BR6:BZ6" si="8">IF(BR7="",NA(),BR7)</f>
        <v>74.069999999999993</v>
      </c>
      <c r="BS6" s="21">
        <f t="shared" si="8"/>
        <v>76.760000000000005</v>
      </c>
      <c r="BT6" s="21">
        <f t="shared" si="8"/>
        <v>71.06</v>
      </c>
      <c r="BU6" s="21">
        <f t="shared" si="8"/>
        <v>74.13</v>
      </c>
      <c r="BV6" s="21">
        <f t="shared" si="8"/>
        <v>88.16</v>
      </c>
      <c r="BW6" s="21">
        <f t="shared" si="8"/>
        <v>87.03</v>
      </c>
      <c r="BX6" s="21">
        <f t="shared" si="8"/>
        <v>84.3</v>
      </c>
      <c r="BY6" s="21">
        <f t="shared" si="8"/>
        <v>82.88</v>
      </c>
      <c r="BZ6" s="21">
        <f t="shared" si="8"/>
        <v>82.53</v>
      </c>
      <c r="CA6" s="20" t="str">
        <f>IF(CA7="","",IF(CA7="-","【-】","【"&amp;SUBSTITUTE(TEXT(CA7,"#,##0.00"),"-","△")&amp;"】"))</f>
        <v>【75.31】</v>
      </c>
      <c r="CB6" s="21">
        <f>IF(CB7="",NA(),CB7)</f>
        <v>213.97</v>
      </c>
      <c r="CC6" s="21">
        <f t="shared" ref="CC6:CK6" si="9">IF(CC7="",NA(),CC7)</f>
        <v>217.39</v>
      </c>
      <c r="CD6" s="21">
        <f t="shared" si="9"/>
        <v>212.04</v>
      </c>
      <c r="CE6" s="21">
        <f t="shared" si="9"/>
        <v>239.87</v>
      </c>
      <c r="CF6" s="21">
        <f t="shared" si="9"/>
        <v>235.98</v>
      </c>
      <c r="CG6" s="21">
        <f t="shared" si="9"/>
        <v>173.89</v>
      </c>
      <c r="CH6" s="21">
        <f t="shared" si="9"/>
        <v>177.02</v>
      </c>
      <c r="CI6" s="21">
        <f t="shared" si="9"/>
        <v>185.47</v>
      </c>
      <c r="CJ6" s="21">
        <f t="shared" si="9"/>
        <v>187.76</v>
      </c>
      <c r="CK6" s="21">
        <f t="shared" si="9"/>
        <v>190.48</v>
      </c>
      <c r="CL6" s="20" t="str">
        <f>IF(CL7="","",IF(CL7="-","【-】","【"&amp;SUBSTITUTE(TEXT(CL7,"#,##0.00"),"-","△")&amp;"】"))</f>
        <v>【216.39】</v>
      </c>
      <c r="CM6" s="21">
        <f>IF(CM7="",NA(),CM7)</f>
        <v>36.36</v>
      </c>
      <c r="CN6" s="21">
        <f t="shared" ref="CN6:CV6" si="10">IF(CN7="",NA(),CN7)</f>
        <v>35.96</v>
      </c>
      <c r="CO6" s="21">
        <f t="shared" si="10"/>
        <v>38.11</v>
      </c>
      <c r="CP6" s="21">
        <f t="shared" si="10"/>
        <v>35.880000000000003</v>
      </c>
      <c r="CQ6" s="21">
        <f t="shared" si="10"/>
        <v>35.67</v>
      </c>
      <c r="CR6" s="21">
        <f t="shared" si="10"/>
        <v>42.38</v>
      </c>
      <c r="CS6" s="21">
        <f t="shared" si="10"/>
        <v>46.17</v>
      </c>
      <c r="CT6" s="21">
        <f t="shared" si="10"/>
        <v>45.68</v>
      </c>
      <c r="CU6" s="21">
        <f t="shared" si="10"/>
        <v>45.87</v>
      </c>
      <c r="CV6" s="21">
        <f t="shared" si="10"/>
        <v>44.24</v>
      </c>
      <c r="CW6" s="20" t="str">
        <f>IF(CW7="","",IF(CW7="-","【-】","【"&amp;SUBSTITUTE(TEXT(CW7,"#,##0.00"),"-","△")&amp;"】"))</f>
        <v>【42.57】</v>
      </c>
      <c r="CX6" s="21">
        <f>IF(CX7="",NA(),CX7)</f>
        <v>80.989999999999995</v>
      </c>
      <c r="CY6" s="21">
        <f t="shared" ref="CY6:DG6" si="11">IF(CY7="",NA(),CY7)</f>
        <v>80.47</v>
      </c>
      <c r="CZ6" s="21">
        <f t="shared" si="11"/>
        <v>79.290000000000006</v>
      </c>
      <c r="DA6" s="21">
        <f t="shared" si="11"/>
        <v>79.459999999999994</v>
      </c>
      <c r="DB6" s="21">
        <f t="shared" si="11"/>
        <v>79.23</v>
      </c>
      <c r="DC6" s="21">
        <f t="shared" si="11"/>
        <v>87.01</v>
      </c>
      <c r="DD6" s="21">
        <f t="shared" si="11"/>
        <v>87.84</v>
      </c>
      <c r="DE6" s="21">
        <f t="shared" si="11"/>
        <v>87.96</v>
      </c>
      <c r="DF6" s="21">
        <f t="shared" si="11"/>
        <v>87.65</v>
      </c>
      <c r="DG6" s="21">
        <f t="shared" si="11"/>
        <v>88.15</v>
      </c>
      <c r="DH6" s="20" t="str">
        <f>IF(DH7="","",IF(DH7="-","【-】","【"&amp;SUBSTITUTE(TEXT(DH7,"#,##0.00"),"-","△")&amp;"】"))</f>
        <v>【85.24】</v>
      </c>
      <c r="DI6" s="21">
        <f>IF(DI7="",NA(),DI7)</f>
        <v>8.5399999999999991</v>
      </c>
      <c r="DJ6" s="21">
        <f t="shared" ref="DJ6:DR6" si="12">IF(DJ7="",NA(),DJ7)</f>
        <v>12.25</v>
      </c>
      <c r="DK6" s="21">
        <f t="shared" si="12"/>
        <v>17.809999999999999</v>
      </c>
      <c r="DL6" s="21">
        <f t="shared" si="12"/>
        <v>22.58</v>
      </c>
      <c r="DM6" s="21">
        <f t="shared" si="12"/>
        <v>26.04</v>
      </c>
      <c r="DN6" s="21">
        <f t="shared" si="12"/>
        <v>28.59</v>
      </c>
      <c r="DO6" s="21">
        <f t="shared" si="12"/>
        <v>26.56</v>
      </c>
      <c r="DP6" s="21">
        <f t="shared" si="12"/>
        <v>27.82</v>
      </c>
      <c r="DQ6" s="21">
        <f t="shared" si="12"/>
        <v>29.24</v>
      </c>
      <c r="DR6" s="21">
        <f t="shared" si="12"/>
        <v>31.73</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【0.01】</v>
      </c>
      <c r="EE6" s="20">
        <f>IF(EE7="",NA(),EE7)</f>
        <v>0</v>
      </c>
      <c r="EF6" s="20">
        <f t="shared" ref="EF6:EN6" si="14">IF(EF7="",NA(),EF7)</f>
        <v>0</v>
      </c>
      <c r="EG6" s="21">
        <f t="shared" si="14"/>
        <v>0.01</v>
      </c>
      <c r="EH6" s="20">
        <f t="shared" si="14"/>
        <v>0</v>
      </c>
      <c r="EI6" s="20">
        <f t="shared" si="14"/>
        <v>0</v>
      </c>
      <c r="EJ6" s="21">
        <f t="shared" si="14"/>
        <v>0.15</v>
      </c>
      <c r="EK6" s="21">
        <f t="shared" si="14"/>
        <v>0.06</v>
      </c>
      <c r="EL6" s="21">
        <f t="shared" si="14"/>
        <v>0.04</v>
      </c>
      <c r="EM6" s="21">
        <f t="shared" si="14"/>
        <v>0.06</v>
      </c>
      <c r="EN6" s="21">
        <f t="shared" si="14"/>
        <v>0.27</v>
      </c>
      <c r="EO6" s="20" t="str">
        <f>IF(EO7="","",IF(EO7="-","【-】","【"&amp;SUBSTITUTE(TEXT(EO7,"#,##0.00"),"-","△")&amp;"】"))</f>
        <v>【0.15】</v>
      </c>
    </row>
    <row r="7" spans="1:148" s="22" customFormat="1" x14ac:dyDescent="0.15">
      <c r="A7" s="14"/>
      <c r="B7" s="23">
        <v>2021</v>
      </c>
      <c r="C7" s="23">
        <v>382027</v>
      </c>
      <c r="D7" s="23">
        <v>46</v>
      </c>
      <c r="E7" s="23">
        <v>17</v>
      </c>
      <c r="F7" s="23">
        <v>4</v>
      </c>
      <c r="G7" s="23">
        <v>0</v>
      </c>
      <c r="H7" s="23" t="s">
        <v>96</v>
      </c>
      <c r="I7" s="23" t="s">
        <v>97</v>
      </c>
      <c r="J7" s="23" t="s">
        <v>98</v>
      </c>
      <c r="K7" s="23" t="s">
        <v>99</v>
      </c>
      <c r="L7" s="23" t="s">
        <v>100</v>
      </c>
      <c r="M7" s="23" t="s">
        <v>101</v>
      </c>
      <c r="N7" s="24" t="s">
        <v>102</v>
      </c>
      <c r="O7" s="24">
        <v>72.680000000000007</v>
      </c>
      <c r="P7" s="24">
        <v>4.45</v>
      </c>
      <c r="Q7" s="24">
        <v>96.08</v>
      </c>
      <c r="R7" s="24">
        <v>3046</v>
      </c>
      <c r="S7" s="24">
        <v>153532</v>
      </c>
      <c r="T7" s="24">
        <v>419.21</v>
      </c>
      <c r="U7" s="24">
        <v>366.24</v>
      </c>
      <c r="V7" s="24">
        <v>6793</v>
      </c>
      <c r="W7" s="24">
        <v>4.8499999999999996</v>
      </c>
      <c r="X7" s="24">
        <v>1400.62</v>
      </c>
      <c r="Y7" s="24">
        <v>99.88</v>
      </c>
      <c r="Z7" s="24">
        <v>97.87</v>
      </c>
      <c r="AA7" s="24">
        <v>99.31</v>
      </c>
      <c r="AB7" s="24">
        <v>96.63</v>
      </c>
      <c r="AC7" s="24">
        <v>97.44</v>
      </c>
      <c r="AD7" s="24">
        <v>103.61</v>
      </c>
      <c r="AE7" s="24">
        <v>102.95</v>
      </c>
      <c r="AF7" s="24">
        <v>103.34</v>
      </c>
      <c r="AG7" s="24">
        <v>102.7</v>
      </c>
      <c r="AH7" s="24">
        <v>104.11</v>
      </c>
      <c r="AI7" s="24">
        <v>105.35</v>
      </c>
      <c r="AJ7" s="24">
        <v>67.52</v>
      </c>
      <c r="AK7" s="24">
        <v>79.11</v>
      </c>
      <c r="AL7" s="24">
        <v>88.32</v>
      </c>
      <c r="AM7" s="24">
        <v>119.39</v>
      </c>
      <c r="AN7" s="24">
        <v>125.43</v>
      </c>
      <c r="AO7" s="24">
        <v>80.63</v>
      </c>
      <c r="AP7" s="24">
        <v>27.02</v>
      </c>
      <c r="AQ7" s="24">
        <v>29.74</v>
      </c>
      <c r="AR7" s="24">
        <v>48.2</v>
      </c>
      <c r="AS7" s="24">
        <v>46.91</v>
      </c>
      <c r="AT7" s="24">
        <v>63.89</v>
      </c>
      <c r="AU7" s="24">
        <v>25.78</v>
      </c>
      <c r="AV7" s="24">
        <v>24.52</v>
      </c>
      <c r="AW7" s="24">
        <v>30.51</v>
      </c>
      <c r="AX7" s="24">
        <v>12.56</v>
      </c>
      <c r="AY7" s="24">
        <v>-4.22</v>
      </c>
      <c r="AZ7" s="24">
        <v>70.92</v>
      </c>
      <c r="BA7" s="24">
        <v>60.67</v>
      </c>
      <c r="BB7" s="24">
        <v>53.44</v>
      </c>
      <c r="BC7" s="24">
        <v>46.85</v>
      </c>
      <c r="BD7" s="24">
        <v>44.35</v>
      </c>
      <c r="BE7" s="24">
        <v>44.07</v>
      </c>
      <c r="BF7" s="24">
        <v>79.42</v>
      </c>
      <c r="BG7" s="24">
        <v>74.28</v>
      </c>
      <c r="BH7" s="24">
        <v>1.25</v>
      </c>
      <c r="BI7" s="24">
        <v>3.54</v>
      </c>
      <c r="BJ7" s="24">
        <v>5.86</v>
      </c>
      <c r="BK7" s="24">
        <v>1144.94</v>
      </c>
      <c r="BL7" s="24">
        <v>1252.71</v>
      </c>
      <c r="BM7" s="24">
        <v>1267.3900000000001</v>
      </c>
      <c r="BN7" s="24">
        <v>1268.6300000000001</v>
      </c>
      <c r="BO7" s="24">
        <v>1283.69</v>
      </c>
      <c r="BP7" s="24">
        <v>1201.79</v>
      </c>
      <c r="BQ7" s="24">
        <v>75.34</v>
      </c>
      <c r="BR7" s="24">
        <v>74.069999999999993</v>
      </c>
      <c r="BS7" s="24">
        <v>76.760000000000005</v>
      </c>
      <c r="BT7" s="24">
        <v>71.06</v>
      </c>
      <c r="BU7" s="24">
        <v>74.13</v>
      </c>
      <c r="BV7" s="24">
        <v>88.16</v>
      </c>
      <c r="BW7" s="24">
        <v>87.03</v>
      </c>
      <c r="BX7" s="24">
        <v>84.3</v>
      </c>
      <c r="BY7" s="24">
        <v>82.88</v>
      </c>
      <c r="BZ7" s="24">
        <v>82.53</v>
      </c>
      <c r="CA7" s="24">
        <v>75.31</v>
      </c>
      <c r="CB7" s="24">
        <v>213.97</v>
      </c>
      <c r="CC7" s="24">
        <v>217.39</v>
      </c>
      <c r="CD7" s="24">
        <v>212.04</v>
      </c>
      <c r="CE7" s="24">
        <v>239.87</v>
      </c>
      <c r="CF7" s="24">
        <v>235.98</v>
      </c>
      <c r="CG7" s="24">
        <v>173.89</v>
      </c>
      <c r="CH7" s="24">
        <v>177.02</v>
      </c>
      <c r="CI7" s="24">
        <v>185.47</v>
      </c>
      <c r="CJ7" s="24">
        <v>187.76</v>
      </c>
      <c r="CK7" s="24">
        <v>190.48</v>
      </c>
      <c r="CL7" s="24">
        <v>216.39</v>
      </c>
      <c r="CM7" s="24">
        <v>36.36</v>
      </c>
      <c r="CN7" s="24">
        <v>35.96</v>
      </c>
      <c r="CO7" s="24">
        <v>38.11</v>
      </c>
      <c r="CP7" s="24">
        <v>35.880000000000003</v>
      </c>
      <c r="CQ7" s="24">
        <v>35.67</v>
      </c>
      <c r="CR7" s="24">
        <v>42.38</v>
      </c>
      <c r="CS7" s="24">
        <v>46.17</v>
      </c>
      <c r="CT7" s="24">
        <v>45.68</v>
      </c>
      <c r="CU7" s="24">
        <v>45.87</v>
      </c>
      <c r="CV7" s="24">
        <v>44.24</v>
      </c>
      <c r="CW7" s="24">
        <v>42.57</v>
      </c>
      <c r="CX7" s="24">
        <v>80.989999999999995</v>
      </c>
      <c r="CY7" s="24">
        <v>80.47</v>
      </c>
      <c r="CZ7" s="24">
        <v>79.290000000000006</v>
      </c>
      <c r="DA7" s="24">
        <v>79.459999999999994</v>
      </c>
      <c r="DB7" s="24">
        <v>79.23</v>
      </c>
      <c r="DC7" s="24">
        <v>87.01</v>
      </c>
      <c r="DD7" s="24">
        <v>87.84</v>
      </c>
      <c r="DE7" s="24">
        <v>87.96</v>
      </c>
      <c r="DF7" s="24">
        <v>87.65</v>
      </c>
      <c r="DG7" s="24">
        <v>88.15</v>
      </c>
      <c r="DH7" s="24">
        <v>85.24</v>
      </c>
      <c r="DI7" s="24">
        <v>8.5399999999999991</v>
      </c>
      <c r="DJ7" s="24">
        <v>12.25</v>
      </c>
      <c r="DK7" s="24">
        <v>17.809999999999999</v>
      </c>
      <c r="DL7" s="24">
        <v>22.58</v>
      </c>
      <c r="DM7" s="24">
        <v>26.04</v>
      </c>
      <c r="DN7" s="24">
        <v>28.59</v>
      </c>
      <c r="DO7" s="24">
        <v>26.56</v>
      </c>
      <c r="DP7" s="24">
        <v>27.82</v>
      </c>
      <c r="DQ7" s="24">
        <v>29.24</v>
      </c>
      <c r="DR7" s="24">
        <v>31.73</v>
      </c>
      <c r="DS7" s="24">
        <v>25.87</v>
      </c>
      <c r="DT7" s="24">
        <v>0</v>
      </c>
      <c r="DU7" s="24">
        <v>0</v>
      </c>
      <c r="DV7" s="24">
        <v>0</v>
      </c>
      <c r="DW7" s="24">
        <v>0</v>
      </c>
      <c r="DX7" s="24">
        <v>0</v>
      </c>
      <c r="DY7" s="24">
        <v>0</v>
      </c>
      <c r="DZ7" s="24">
        <v>0</v>
      </c>
      <c r="EA7" s="24">
        <v>0</v>
      </c>
      <c r="EB7" s="24">
        <v>0</v>
      </c>
      <c r="EC7" s="24">
        <v>0</v>
      </c>
      <c r="ED7" s="24">
        <v>0.01</v>
      </c>
      <c r="EE7" s="24">
        <v>0</v>
      </c>
      <c r="EF7" s="24">
        <v>0</v>
      </c>
      <c r="EG7" s="24">
        <v>0.01</v>
      </c>
      <c r="EH7" s="24">
        <v>0</v>
      </c>
      <c r="EI7" s="24">
        <v>0</v>
      </c>
      <c r="EJ7" s="24">
        <v>0.15</v>
      </c>
      <c r="EK7" s="24">
        <v>0.06</v>
      </c>
      <c r="EL7" s="24">
        <v>0.04</v>
      </c>
      <c r="EM7" s="24">
        <v>0.06</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 </cp:lastModifiedBy>
  <dcterms:created xsi:type="dcterms:W3CDTF">2022-12-01T01:31:02Z</dcterms:created>
  <dcterms:modified xsi:type="dcterms:W3CDTF">2023-02-10T02:51:34Z</dcterms:modified>
  <cp:category>
  </cp:category>
</cp:coreProperties>
</file>