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BrOx9At/VqOliiMfIuKkoGmFhDjL22SPJkOwuhE6Uvym9itvT3IHXf44MZnn79qkUeguw6L+J+rA/7BA0ZNFmA==" workbookSaltValue="FjGbBX1Dzb6T7zggvUZJUw==" workbookSpinCount="100000" lockStructure="1"/>
  <bookViews>
    <workbookView xWindow="0" yWindow="0" windowWidth="19200" windowHeight="109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<sst xmlns="http://schemas.openxmlformats.org/spreadsheetml/2006/main" count="236" uniqueCount="121">
  <si>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</si>
  <si>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</si>
  <si>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</si>
  <si>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</si>
  <si>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</si>
  <si>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</si>
  <si>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</si>
  <si>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</si>
  <si>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</si>
  <si>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</si>
  <si>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</si>
  <si>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</si>
  <si>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</si>
  <si>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</si>
  <si>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</si>
  <si>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</si>
  <si>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</si>
  <si>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</si>
  <si>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</si>
  <si>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</si>
  <si>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</si>
  <si>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</si>
  <si>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</si>
  <si>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</si>
  <si>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</si>
  <si>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</si>
  <si>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</si>
  <si>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</si>
  <si>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</si>
  <si>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</si>
  <si>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</si>
  <si>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</si>
  <si>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</si>
  <si>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</si>
  <si>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</si>
  <si>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</si>
  <si>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</si>
  <si>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</si>
  <si>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</si>
  <si>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</si>
  <si>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</si>
  <si>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</si>
  <si>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</si>
  <si>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</si>
  <si>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</si>
  <si>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</si>
  <si>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</si>
  <si>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</si>
  <si>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</si>
  <si>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</si>
  <si>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</si>
  <si>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</si>
  <si>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</si>
  <si>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</si>
  <si>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</si>
  <si>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</si>
  <si>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</si>
  <si>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</si>
  <si>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</si>
  <si>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</si>
  <si>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</si>
  <si>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</si>
  <si>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</si>
  <si>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</si>
  <si>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</si>
  <si>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</si>
  <si>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</si>
  <si>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</si>
  <si>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</si>
  <si>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</si>
  <si>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</si>
  <si>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</si>
  <si>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</si>
  <si>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</si>
  <si>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</si>
  <si>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</si>
  <si>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</si>
  <si>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</si>
  <si>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</si>
  <si>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</si>
  <si>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</si>
  <si>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</si>
  <si>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</si>
  <si>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</si>
  <si>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</si>
  <si>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</si>
  <si>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</si>
  <si>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</si>
  <si>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</si>
  <si>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</si>
  <si>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</si>
  <si>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</si>
  <si>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</si>
  <si>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</si>
  <si>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</si>
  <si>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</si>
  <si>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</si>
  <si>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</si>
  <si>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</si>
  <si>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</si>
  <si>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</si>
  <si>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</si>
  <si>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</si>
  <si>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</si>
  <si>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</si>
  <si>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</si>
  <si>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</si>
  <si>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</si>
  <si>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</si>
  <si>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</si>
  <si>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</si>
  <si>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</si>
  <si>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</si>
  <si>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</si>
  <si>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</si>
  <si>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</si>
  <si>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</si>
  <si>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</si>
  <si>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志津見処理区は供用開始から22年、椋名処理区は供用開始から15年が経過している。
 今後、大規模な改修の予定はないものの、各施設の老朽化について、定期的な点検等を継続するなど注視が必要である。</t>
    <rPh sb="43" eb="45">
      <t>コンゴ</t>
    </rPh>
    <rPh sb="62" eb="63">
      <t>カク</t>
    </rPh>
    <rPh sb="63" eb="65">
      <t>シセツ</t>
    </rPh>
    <rPh sb="66" eb="69">
      <t>ロウキュウカ</t>
    </rPh>
    <rPh sb="74" eb="77">
      <t>テイキテキ</t>
    </rPh>
    <rPh sb="78" eb="80">
      <t>テンケン</t>
    </rPh>
    <rPh sb="80" eb="81">
      <t>トウ</t>
    </rPh>
    <rPh sb="82" eb="84">
      <t>ケイゾク</t>
    </rPh>
    <rPh sb="88" eb="90">
      <t>チュウシ</t>
    </rPh>
    <rPh sb="91" eb="93">
      <t>ヒツヨウ</t>
    </rPh>
    <phoneticPr fontId="4"/>
  </si>
  <si>
    <t xml:space="preserve"> 当分の間、大規模な改修の予定はないものの、改築・更新の時期を見て、近接する処理場への統廃合を検討する予定である。
 また、資産の老朽化や人口減少等に伴う料金収入の減少に対応するため、策定した経営戦略に沿って、経営基盤強化と財政マネジメントの向上に努めるとともに、令和５年度から公営企業会計に移行することで、更なる経営の健全化を図っていく予定である。</t>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</si>
  <si>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⑤の経費回収率が、100％を大きく下回っている。
 ①の収益的収支比率は99.28％で、使用料収入が前年度から微増するとともに、施設管理経費の修繕費が減少したため、前年度から0.28ポイント改善した。
 ⑥の汚水処理原価は昨年比で46.4ポイント減少した。これは、有収水量が微減したものの汚水処理費に係る施設修繕費等が減少したことによるものである。
 ⑦施設利用率について、前年度より0.34ポイント増となった。今後も処理区域内人口の減少に伴い、処理水量が減少することが予想されることから、処理場の統廃合を進めるとともに利用率向上に努める。
 ⑧水洗化率については、各種接続促進を行うことにより改善傾向にあるものの、類似団体平均値と比べて低くなっていることから、水洗化率の向上による使用料収入確保のため、水洗化の普及促進にこれまで以上に取り組む必要がある。</t>
    <rPh sb="169" eb="172">
      <t>シヨウリョウ</t>
    </rPh>
    <rPh sb="172" eb="174">
      <t>シュウニュウ</t>
    </rPh>
    <rPh sb="175" eb="176">
      <t>ゼン</t>
    </rPh>
    <rPh sb="180" eb="182">
      <t>ビゾウ</t>
    </rPh>
    <rPh sb="189" eb="191">
      <t>シセツ</t>
    </rPh>
    <rPh sb="191" eb="193">
      <t>カンリ</t>
    </rPh>
    <rPh sb="193" eb="195">
      <t>ケイヒ</t>
    </rPh>
    <rPh sb="196" eb="199">
      <t>シュウゼンヒ</t>
    </rPh>
    <rPh sb="200" eb="202">
      <t>ゲンショウ</t>
    </rPh>
    <rPh sb="220" eb="222">
      <t>カイゼン</t>
    </rPh>
    <rPh sb="236" eb="238">
      <t>サクネン</t>
    </rPh>
    <rPh sb="238" eb="239">
      <t>ヒ</t>
    </rPh>
    <rPh sb="248" eb="250">
      <t>ゲンショウ</t>
    </rPh>
    <rPh sb="257" eb="261">
      <t>ユウシュウスイリョウ</t>
    </rPh>
    <rPh sb="262" eb="264">
      <t>ビゲン</t>
    </rPh>
    <rPh sb="269" eb="271">
      <t>オスイ</t>
    </rPh>
    <rPh sb="271" eb="273">
      <t>ショリ</t>
    </rPh>
    <rPh sb="273" eb="274">
      <t>ヒ</t>
    </rPh>
    <rPh sb="275" eb="276">
      <t>カカ</t>
    </rPh>
    <rPh sb="277" eb="279">
      <t>シセツ</t>
    </rPh>
    <rPh sb="279" eb="282">
      <t>シュウゼンヒ</t>
    </rPh>
    <rPh sb="282" eb="283">
      <t>トウ</t>
    </rPh>
    <rPh sb="284" eb="286">
      <t>ゲンショウ</t>
    </rPh>
    <rPh sb="302" eb="304">
      <t>シセツ</t>
    </rPh>
    <rPh sb="304" eb="306">
      <t>リヨウ</t>
    </rPh>
    <rPh sb="306" eb="307">
      <t>リツ</t>
    </rPh>
    <rPh sb="325" eb="326">
      <t>ゾウ</t>
    </rPh>
    <rPh sb="348" eb="350">
      <t>ショリ</t>
    </rPh>
    <rPh sb="422" eb="424">
      <t>カイゼン</t>
    </rPh>
    <rPh sb="424" eb="42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</si>
</sst>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35-43EA-B462-EC5C48717A9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0.01</c:v>
                </c:pt>
                <c:pt idx="4" formatCode="#,##0.00;&quot;△&quot;#,##0.00">
                  <c:v>0</c:v>
                </c:pt>
              </c:numCache>
            </c:numRef>
          </c:val>
          <c:smooth val="0"/>
          <c:extLst>
            <c:ext xmlns:c16="http://schemas.microsoft.com/office/drawing/2014/chart" uri="{C3380CC4-5D6E-409C-BE32-E72D297353CC}">
              <c16:uniqueId val="{00000001-1335-43EA-B462-EC5C48717A9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34.39</c:v>
                </c:pt>
                <c:pt idx="1">
                  <c:v>45.3</c:v>
                </c:pt>
                <c:pt idx="2">
                  <c:v>43.62</c:v>
                </c:pt>
                <c:pt idx="3">
                  <c:v>43.96</c:v>
                </c:pt>
                <c:pt idx="4">
                  <c:v>44.3</c:v>
                </c:pt>
              </c:numCache>
            </c:numRef>
          </c:val>
          <c:extLst>
            <c:ext xmlns:c16="http://schemas.microsoft.com/office/drawing/2014/chart" uri="{C3380CC4-5D6E-409C-BE32-E72D297353CC}">
              <c16:uniqueId val="{00000000-8522-461B-992C-DA42CA78B3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40.29</c:v>
                </c:pt>
                <c:pt idx="4">
                  <c:v>40.11</c:v>
                </c:pt>
              </c:numCache>
            </c:numRef>
          </c:val>
          <c:smooth val="0"/>
          <c:extLst>
            <c:ext xmlns:c16="http://schemas.microsoft.com/office/drawing/2014/chart" uri="{C3380CC4-5D6E-409C-BE32-E72D297353CC}">
              <c16:uniqueId val="{00000001-8522-461B-992C-DA42CA78B3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86.54</c:v>
                </c:pt>
                <c:pt idx="1">
                  <c:v>74.12</c:v>
                </c:pt>
                <c:pt idx="2">
                  <c:v>74.87</c:v>
                </c:pt>
                <c:pt idx="3">
                  <c:v>74.959999999999994</c:v>
                </c:pt>
                <c:pt idx="4">
                  <c:v>77.760000000000005</c:v>
                </c:pt>
              </c:numCache>
            </c:numRef>
          </c:val>
          <c:extLst>
            <c:ext xmlns:c16="http://schemas.microsoft.com/office/drawing/2014/chart" uri="{C3380CC4-5D6E-409C-BE32-E72D297353CC}">
              <c16:uniqueId val="{00000000-38B4-4570-98C1-C3696F8405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87.49</c:v>
                </c:pt>
                <c:pt idx="4">
                  <c:v>87.61</c:v>
                </c:pt>
              </c:numCache>
            </c:numRef>
          </c:val>
          <c:smooth val="0"/>
          <c:extLst>
            <c:ext xmlns:c16="http://schemas.microsoft.com/office/drawing/2014/chart" uri="{C3380CC4-5D6E-409C-BE32-E72D297353CC}">
              <c16:uniqueId val="{00000001-38B4-4570-98C1-C3696F8405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85.95</c:v>
                </c:pt>
                <c:pt idx="1">
                  <c:v>76.989999999999995</c:v>
                </c:pt>
                <c:pt idx="2">
                  <c:v>100</c:v>
                </c:pt>
                <c:pt idx="3">
                  <c:v>99</c:v>
                </c:pt>
                <c:pt idx="4">
                  <c:v>99.28</c:v>
                </c:pt>
              </c:numCache>
            </c:numRef>
          </c:val>
          <c:extLst>
            <c:ext xmlns:c16="http://schemas.microsoft.com/office/drawing/2014/chart" uri="{C3380CC4-5D6E-409C-BE32-E72D297353CC}">
              <c16:uniqueId val="{00000000-FE9A-4E7D-9B66-6B97F8CFC4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9A-4E7D-9B66-6B97F8CFC4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89-442E-B41C-7DB5B0AE8A4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89-442E-B41C-7DB5B0AE8A4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80-450D-8AE0-DDE3FDF4D9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80-450D-8AE0-DDE3FDF4D9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98-4B94-9017-FA06F375C6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98-4B94-9017-FA06F375C6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85-4CD0-806F-D6EB730F10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85-4CD0-806F-D6EB730F10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90-4C7F-8126-315779BBE9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807.81</c:v>
                </c:pt>
                <c:pt idx="4">
                  <c:v>733.23</c:v>
                </c:pt>
              </c:numCache>
            </c:numRef>
          </c:val>
          <c:smooth val="0"/>
          <c:extLst>
            <c:ext xmlns:c16="http://schemas.microsoft.com/office/drawing/2014/chart" uri="{C3380CC4-5D6E-409C-BE32-E72D297353CC}">
              <c16:uniqueId val="{00000001-DF90-4C7F-8126-315779BBE9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69.2</c:v>
                </c:pt>
                <c:pt idx="1">
                  <c:v>43.75</c:v>
                </c:pt>
                <c:pt idx="2">
                  <c:v>43.06</c:v>
                </c:pt>
                <c:pt idx="3">
                  <c:v>39.18</c:v>
                </c:pt>
                <c:pt idx="4">
                  <c:v>45.13</c:v>
                </c:pt>
              </c:numCache>
            </c:numRef>
          </c:val>
          <c:extLst>
            <c:ext xmlns:c16="http://schemas.microsoft.com/office/drawing/2014/chart" uri="{C3380CC4-5D6E-409C-BE32-E72D297353CC}">
              <c16:uniqueId val="{00000000-5807-4969-9739-5EC5D18810C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49.44</c:v>
                </c:pt>
                <c:pt idx="4">
                  <c:v>54.39</c:v>
                </c:pt>
              </c:numCache>
            </c:numRef>
          </c:val>
          <c:smooth val="0"/>
          <c:extLst>
            <c:ext xmlns:c16="http://schemas.microsoft.com/office/drawing/2014/chart" uri="{C3380CC4-5D6E-409C-BE32-E72D297353CC}">
              <c16:uniqueId val="{00000001-5807-4969-9739-5EC5D18810C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242.9</c:v>
                </c:pt>
                <c:pt idx="1">
                  <c:v>401</c:v>
                </c:pt>
                <c:pt idx="2">
                  <c:v>409.11</c:v>
                </c:pt>
                <c:pt idx="3">
                  <c:v>470.13</c:v>
                </c:pt>
                <c:pt idx="4">
                  <c:v>423.73</c:v>
                </c:pt>
              </c:numCache>
            </c:numRef>
          </c:val>
          <c:extLst>
            <c:ext xmlns:c16="http://schemas.microsoft.com/office/drawing/2014/chart" uri="{C3380CC4-5D6E-409C-BE32-E72D297353CC}">
              <c16:uniqueId val="{00000000-9AC6-4FEA-B9F7-17DB177144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343.49</c:v>
                </c:pt>
                <c:pt idx="4">
                  <c:v>318.06</c:v>
                </c:pt>
              </c:numCache>
            </c:numRef>
          </c:val>
          <c:smooth val="0"/>
          <c:extLst>
            <c:ext xmlns:c16="http://schemas.microsoft.com/office/drawing/2014/chart" uri="{C3380CC4-5D6E-409C-BE32-E72D297353CC}">
              <c16:uniqueId val="{00000001-9AC6-4FEA-B9F7-17DB177144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0.37</v>
      </c>
      <c r="Q10" s="35"/>
      <c r="R10" s="35"/>
      <c r="S10" s="35"/>
      <c r="T10" s="35"/>
      <c r="U10" s="35"/>
      <c r="V10" s="35"/>
      <c r="W10" s="35">
        <f>データ!Q6</f>
        <v>96.27</v>
      </c>
      <c r="X10" s="35"/>
      <c r="Y10" s="35"/>
      <c r="Z10" s="35"/>
      <c r="AA10" s="35"/>
      <c r="AB10" s="35"/>
      <c r="AC10" s="35"/>
      <c r="AD10" s="42">
        <f>データ!R6</f>
        <v>3046</v>
      </c>
      <c r="AE10" s="42"/>
      <c r="AF10" s="42"/>
      <c r="AG10" s="42"/>
      <c r="AH10" s="42"/>
      <c r="AI10" s="42"/>
      <c r="AJ10" s="42"/>
      <c r="AK10" s="2"/>
      <c r="AL10" s="42">
        <f>データ!V6</f>
        <v>562</v>
      </c>
      <c r="AM10" s="42"/>
      <c r="AN10" s="42"/>
      <c r="AO10" s="42"/>
      <c r="AP10" s="42"/>
      <c r="AQ10" s="42"/>
      <c r="AR10" s="42"/>
      <c r="AS10" s="42"/>
      <c r="AT10" s="35">
        <f>データ!W6</f>
        <v>0.33</v>
      </c>
      <c r="AU10" s="35"/>
      <c r="AV10" s="35"/>
      <c r="AW10" s="35"/>
      <c r="AX10" s="35"/>
      <c r="AY10" s="35"/>
      <c r="AZ10" s="35"/>
      <c r="BA10" s="35"/>
      <c r="BB10" s="35">
        <f>データ!X6</f>
        <v>1703.03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PA4wlPBEew6708c+gA10kL0VWKUX7djiuUx34NvchRsTTxYzXY+BTvJlCbi5BIz2XxC3Klv4Nv41p4c69g+PWA==" saltValue="6P0ZZVdE6o/li8hRdCgo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17</v>
      </c>
      <c r="F6" s="19">
        <f t="shared" si="3"/>
        <v>6</v>
      </c>
      <c r="G6" s="19">
        <f t="shared" si="3"/>
        <v>0</v>
      </c>
      <c r="H6" s="19" t="str">
        <f t="shared" si="3"/>
        <v>愛媛県　今治市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0.37</v>
      </c>
      <c r="Q6" s="20">
        <f t="shared" si="3"/>
        <v>96.27</v>
      </c>
      <c r="R6" s="20">
        <f t="shared" si="3"/>
        <v>3046</v>
      </c>
      <c r="S6" s="20">
        <f t="shared" si="3"/>
        <v>153532</v>
      </c>
      <c r="T6" s="20">
        <f t="shared" si="3"/>
        <v>419.21</v>
      </c>
      <c r="U6" s="20">
        <f t="shared" si="3"/>
        <v>366.24</v>
      </c>
      <c r="V6" s="20">
        <f t="shared" si="3"/>
        <v>562</v>
      </c>
      <c r="W6" s="20">
        <f t="shared" si="3"/>
        <v>0.33</v>
      </c>
      <c r="X6" s="20">
        <f t="shared" si="3"/>
        <v>1703.03</v>
      </c>
      <c r="Y6" s="21">
        <f>IF(Y7="",NA(),Y7)</f>
        <v>85.95</v>
      </c>
      <c r="Z6" s="21">
        <f t="shared" ref="Z6:AH6" si="4">IF(Z7="",NA(),Z7)</f>
        <v>76.989999999999995</v>
      </c>
      <c r="AA6" s="21">
        <f t="shared" si="4"/>
        <v>100</v>
      </c>
      <c r="AB6" s="21">
        <f t="shared" si="4"/>
        <v>99</v>
      </c>
      <c r="AC6" s="21">
        <f t="shared" si="4"/>
        <v>99.28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807.81</v>
      </c>
      <c r="BO6" s="21">
        <f t="shared" si="7"/>
        <v>733.23</v>
      </c>
      <c r="BP6" s="20" t="str">
        <f>IF(BP7="","",IF(BP7="-","【-】","【"&amp;SUBSTITUTE(TEXT(BP7,"#,##0.00"),"-","△")&amp;"】"))</f>
        <v>【974.72】</v>
      </c>
      <c r="BQ6" s="21">
        <f>IF(BQ7="",NA(),BQ7)</f>
        <v>69.2</v>
      </c>
      <c r="BR6" s="21">
        <f t="shared" ref="BR6:BZ6" si="8">IF(BR7="",NA(),BR7)</f>
        <v>43.75</v>
      </c>
      <c r="BS6" s="21">
        <f t="shared" si="8"/>
        <v>43.06</v>
      </c>
      <c r="BT6" s="21">
        <f t="shared" si="8"/>
        <v>39.18</v>
      </c>
      <c r="BU6" s="21">
        <f t="shared" si="8"/>
        <v>45.13</v>
      </c>
      <c r="BV6" s="21">
        <f t="shared" si="8"/>
        <v>45.81</v>
      </c>
      <c r="BW6" s="21">
        <f t="shared" si="8"/>
        <v>43.43</v>
      </c>
      <c r="BX6" s="21">
        <f t="shared" si="8"/>
        <v>41.41</v>
      </c>
      <c r="BY6" s="21">
        <f t="shared" si="8"/>
        <v>49.44</v>
      </c>
      <c r="BZ6" s="21">
        <f t="shared" si="8"/>
        <v>54.39</v>
      </c>
      <c r="CA6" s="20" t="str">
        <f>IF(CA7="","",IF(CA7="-","【-】","【"&amp;SUBSTITUTE(TEXT(CA7,"#,##0.00"),"-","△")&amp;"】"))</f>
        <v>【44.22】</v>
      </c>
      <c r="CB6" s="21">
        <f>IF(CB7="",NA(),CB7)</f>
        <v>242.9</v>
      </c>
      <c r="CC6" s="21">
        <f t="shared" ref="CC6:CK6" si="9">IF(CC7="",NA(),CC7)</f>
        <v>401</v>
      </c>
      <c r="CD6" s="21">
        <f t="shared" si="9"/>
        <v>409.11</v>
      </c>
      <c r="CE6" s="21">
        <f t="shared" si="9"/>
        <v>470.13</v>
      </c>
      <c r="CF6" s="21">
        <f t="shared" si="9"/>
        <v>423.73</v>
      </c>
      <c r="CG6" s="21">
        <f t="shared" si="9"/>
        <v>383.92</v>
      </c>
      <c r="CH6" s="21">
        <f t="shared" si="9"/>
        <v>400.44</v>
      </c>
      <c r="CI6" s="21">
        <f t="shared" si="9"/>
        <v>417.56</v>
      </c>
      <c r="CJ6" s="21">
        <f t="shared" si="9"/>
        <v>343.49</v>
      </c>
      <c r="CK6" s="21">
        <f t="shared" si="9"/>
        <v>318.06</v>
      </c>
      <c r="CL6" s="20" t="str">
        <f>IF(CL7="","",IF(CL7="-","【-】","【"&amp;SUBSTITUTE(TEXT(CL7,"#,##0.00"),"-","△")&amp;"】"))</f>
        <v>【392.85】</v>
      </c>
      <c r="CM6" s="21">
        <f>IF(CM7="",NA(),CM7)</f>
        <v>34.39</v>
      </c>
      <c r="CN6" s="21">
        <f t="shared" ref="CN6:CV6" si="10">IF(CN7="",NA(),CN7)</f>
        <v>45.3</v>
      </c>
      <c r="CO6" s="21">
        <f t="shared" si="10"/>
        <v>43.62</v>
      </c>
      <c r="CP6" s="21">
        <f t="shared" si="10"/>
        <v>43.96</v>
      </c>
      <c r="CQ6" s="21">
        <f t="shared" si="10"/>
        <v>44.3</v>
      </c>
      <c r="CR6" s="21">
        <f t="shared" si="10"/>
        <v>33.21</v>
      </c>
      <c r="CS6" s="21">
        <f t="shared" si="10"/>
        <v>32.229999999999997</v>
      </c>
      <c r="CT6" s="21">
        <f t="shared" si="10"/>
        <v>32.479999999999997</v>
      </c>
      <c r="CU6" s="21">
        <f t="shared" si="10"/>
        <v>40.29</v>
      </c>
      <c r="CV6" s="21">
        <f t="shared" si="10"/>
        <v>40.11</v>
      </c>
      <c r="CW6" s="20" t="str">
        <f>IF(CW7="","",IF(CW7="-","【-】","【"&amp;SUBSTITUTE(TEXT(CW7,"#,##0.00"),"-","△")&amp;"】"))</f>
        <v>【32.23】</v>
      </c>
      <c r="CX6" s="21">
        <f>IF(CX7="",NA(),CX7)</f>
        <v>86.54</v>
      </c>
      <c r="CY6" s="21">
        <f t="shared" ref="CY6:DG6" si="11">IF(CY7="",NA(),CY7)</f>
        <v>74.12</v>
      </c>
      <c r="CZ6" s="21">
        <f t="shared" si="11"/>
        <v>74.87</v>
      </c>
      <c r="DA6" s="21">
        <f t="shared" si="11"/>
        <v>74.959999999999994</v>
      </c>
      <c r="DB6" s="21">
        <f t="shared" si="11"/>
        <v>77.760000000000005</v>
      </c>
      <c r="DC6" s="21">
        <f t="shared" si="11"/>
        <v>79.98</v>
      </c>
      <c r="DD6" s="21">
        <f t="shared" si="11"/>
        <v>80.8</v>
      </c>
      <c r="DE6" s="21">
        <f t="shared" si="11"/>
        <v>79.2</v>
      </c>
      <c r="DF6" s="21">
        <f t="shared" si="11"/>
        <v>87.49</v>
      </c>
      <c r="DG6" s="21">
        <f t="shared" si="11"/>
        <v>87.61</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0.01</v>
      </c>
      <c r="EN6" s="20">
        <f t="shared" si="14"/>
        <v>0</v>
      </c>
      <c r="EO6" s="20" t="str">
        <f>IF(EO7="","",IF(EO7="-","【-】","【"&amp;SUBSTITUTE(TEXT(EO7,"#,##0.00"),"-","△")&amp;"】"))</f>
        <v>【0.01】</v>
      </c>
    </row>
    <row r="7" spans="1:145" s="22" customFormat="1" x14ac:dyDescent="0.15">
      <c r="A7" s="14"/>
      <c r="B7" s="23">
        <v>2021</v>
      </c>
      <c r="C7" s="23">
        <v>382027</v>
      </c>
      <c r="D7" s="23">
        <v>47</v>
      </c>
      <c r="E7" s="23">
        <v>17</v>
      </c>
      <c r="F7" s="23">
        <v>6</v>
      </c>
      <c r="G7" s="23">
        <v>0</v>
      </c>
      <c r="H7" s="23" t="s">
        <v>98</v>
      </c>
      <c r="I7" s="23" t="s">
        <v>99</v>
      </c>
      <c r="J7" s="23" t="s">
        <v>100</v>
      </c>
      <c r="K7" s="23" t="s">
        <v>101</v>
      </c>
      <c r="L7" s="23" t="s">
        <v>102</v>
      </c>
      <c r="M7" s="23" t="s">
        <v>103</v>
      </c>
      <c r="N7" s="24" t="s">
        <v>104</v>
      </c>
      <c r="O7" s="24" t="s">
        <v>105</v>
      </c>
      <c r="P7" s="24">
        <v>0.37</v>
      </c>
      <c r="Q7" s="24">
        <v>96.27</v>
      </c>
      <c r="R7" s="24">
        <v>3046</v>
      </c>
      <c r="S7" s="24">
        <v>153532</v>
      </c>
      <c r="T7" s="24">
        <v>419.21</v>
      </c>
      <c r="U7" s="24">
        <v>366.24</v>
      </c>
      <c r="V7" s="24">
        <v>562</v>
      </c>
      <c r="W7" s="24">
        <v>0.33</v>
      </c>
      <c r="X7" s="24">
        <v>1703.03</v>
      </c>
      <c r="Y7" s="24">
        <v>85.95</v>
      </c>
      <c r="Z7" s="24">
        <v>76.989999999999995</v>
      </c>
      <c r="AA7" s="24">
        <v>100</v>
      </c>
      <c r="AB7" s="24">
        <v>99</v>
      </c>
      <c r="AC7" s="24">
        <v>99.28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807.81</v>
      </c>
      <c r="BO7" s="24">
        <v>733.23</v>
      </c>
      <c r="BP7" s="24">
        <v>974.72</v>
      </c>
      <c r="BQ7" s="24">
        <v>69.2</v>
      </c>
      <c r="BR7" s="24">
        <v>43.75</v>
      </c>
      <c r="BS7" s="24">
        <v>43.06</v>
      </c>
      <c r="BT7" s="24">
        <v>39.18</v>
      </c>
      <c r="BU7" s="24">
        <v>45.13</v>
      </c>
      <c r="BV7" s="24">
        <v>45.81</v>
      </c>
      <c r="BW7" s="24">
        <v>43.43</v>
      </c>
      <c r="BX7" s="24">
        <v>41.41</v>
      </c>
      <c r="BY7" s="24">
        <v>49.44</v>
      </c>
      <c r="BZ7" s="24">
        <v>54.39</v>
      </c>
      <c r="CA7" s="24">
        <v>44.22</v>
      </c>
      <c r="CB7" s="24">
        <v>242.9</v>
      </c>
      <c r="CC7" s="24">
        <v>401</v>
      </c>
      <c r="CD7" s="24">
        <v>409.11</v>
      </c>
      <c r="CE7" s="24">
        <v>470.13</v>
      </c>
      <c r="CF7" s="24">
        <v>423.73</v>
      </c>
      <c r="CG7" s="24">
        <v>383.92</v>
      </c>
      <c r="CH7" s="24">
        <v>400.44</v>
      </c>
      <c r="CI7" s="24">
        <v>417.56</v>
      </c>
      <c r="CJ7" s="24">
        <v>343.49</v>
      </c>
      <c r="CK7" s="24">
        <v>318.06</v>
      </c>
      <c r="CL7" s="24">
        <v>392.85</v>
      </c>
      <c r="CM7" s="24">
        <v>34.39</v>
      </c>
      <c r="CN7" s="24">
        <v>45.3</v>
      </c>
      <c r="CO7" s="24">
        <v>43.62</v>
      </c>
      <c r="CP7" s="24">
        <v>43.96</v>
      </c>
      <c r="CQ7" s="24">
        <v>44.3</v>
      </c>
      <c r="CR7" s="24">
        <v>33.21</v>
      </c>
      <c r="CS7" s="24">
        <v>32.229999999999997</v>
      </c>
      <c r="CT7" s="24">
        <v>32.479999999999997</v>
      </c>
      <c r="CU7" s="24">
        <v>40.29</v>
      </c>
      <c r="CV7" s="24">
        <v>40.11</v>
      </c>
      <c r="CW7" s="24">
        <v>32.229999999999997</v>
      </c>
      <c r="CX7" s="24">
        <v>86.54</v>
      </c>
      <c r="CY7" s="24">
        <v>74.12</v>
      </c>
      <c r="CZ7" s="24">
        <v>74.87</v>
      </c>
      <c r="DA7" s="24">
        <v>74.959999999999994</v>
      </c>
      <c r="DB7" s="24">
        <v>77.760000000000005</v>
      </c>
      <c r="DC7" s="24">
        <v>79.98</v>
      </c>
      <c r="DD7" s="24">
        <v>80.8</v>
      </c>
      <c r="DE7" s="24">
        <v>79.2</v>
      </c>
      <c r="DF7" s="24">
        <v>87.49</v>
      </c>
      <c r="DG7" s="24">
        <v>87.61</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0.01</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2022-12-01T02:03:35Z</dcterms:created>
  <dcterms:modified xsi:type="dcterms:W3CDTF">2023-02-10T04:13:32Z</dcterms:modified>
  <cp:category>
  </cp:category>
</cp:coreProperties>
</file>