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04 八幡浜市〇\法非適用　駐車場事業\"/>
    </mc:Choice>
  </mc:AlternateContent>
  <workbookProtection workbookAlgorithmName="SHA-512" workbookHashValue="oLCHZ3O6MdDRYvupikRrLN284f3T9vDeh6XUkdaGsjKUgV1w0Cn3QgzO0x4eSlLfoovmFa0GPx4obtsIo3GKBQ==" workbookSaltValue="GkheWXhgDFlgF7TkSDBJ3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JV32" i="4" s="1"/>
  <c r="DP7" i="5"/>
  <c r="DO7" i="5"/>
  <c r="DN7" i="5"/>
  <c r="DM7" i="5"/>
  <c r="KO31" i="4" s="1"/>
  <c r="DL7" i="5"/>
  <c r="DK7" i="5"/>
  <c r="DI7" i="5"/>
  <c r="MI78" i="4" s="1"/>
  <c r="DH7" i="5"/>
  <c r="LT78" i="4" s="1"/>
  <c r="DG7" i="5"/>
  <c r="DF7" i="5"/>
  <c r="DE7" i="5"/>
  <c r="KA78" i="4" s="1"/>
  <c r="DD7" i="5"/>
  <c r="MI77" i="4" s="1"/>
  <c r="DC7" i="5"/>
  <c r="DB7" i="5"/>
  <c r="DA7" i="5"/>
  <c r="CZ7" i="5"/>
  <c r="KA77" i="4" s="1"/>
  <c r="CN7" i="5"/>
  <c r="CM7" i="5"/>
  <c r="BZ7" i="5"/>
  <c r="MA53" i="4" s="1"/>
  <c r="BY7" i="5"/>
  <c r="LH53" i="4" s="1"/>
  <c r="BX7" i="5"/>
  <c r="BW7" i="5"/>
  <c r="BV7" i="5"/>
  <c r="JC53" i="4" s="1"/>
  <c r="BU7" i="5"/>
  <c r="MA52" i="4" s="1"/>
  <c r="BT7" i="5"/>
  <c r="BS7" i="5"/>
  <c r="BR7" i="5"/>
  <c r="BQ7" i="5"/>
  <c r="JC52" i="4" s="1"/>
  <c r="BO7" i="5"/>
  <c r="BN7" i="5"/>
  <c r="BM7" i="5"/>
  <c r="FX53" i="4" s="1"/>
  <c r="BL7" i="5"/>
  <c r="FE53" i="4" s="1"/>
  <c r="BK7" i="5"/>
  <c r="BJ7" i="5"/>
  <c r="BI7" i="5"/>
  <c r="BH7" i="5"/>
  <c r="BG7" i="5"/>
  <c r="BF7" i="5"/>
  <c r="BD7" i="5"/>
  <c r="BC7" i="5"/>
  <c r="BZ53" i="4" s="1"/>
  <c r="BB7" i="5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AP7" i="5"/>
  <c r="AO7" i="5"/>
  <c r="AN7" i="5"/>
  <c r="AM7" i="5"/>
  <c r="GQ31" i="4" s="1"/>
  <c r="AL7" i="5"/>
  <c r="FX31" i="4" s="1"/>
  <c r="AK7" i="5"/>
  <c r="AJ7" i="5"/>
  <c r="AH7" i="5"/>
  <c r="CS32" i="4" s="1"/>
  <c r="AG7" i="5"/>
  <c r="BZ32" i="4" s="1"/>
  <c r="AF7" i="5"/>
  <c r="AE7" i="5"/>
  <c r="AD7" i="5"/>
  <c r="U32" i="4" s="1"/>
  <c r="AC7" i="5"/>
  <c r="CS31" i="4" s="1"/>
  <c r="AB7" i="5"/>
  <c r="AA7" i="5"/>
  <c r="Z7" i="5"/>
  <c r="Y7" i="5"/>
  <c r="U31" i="4" s="1"/>
  <c r="X7" i="5"/>
  <c r="W7" i="5"/>
  <c r="V7" i="5"/>
  <c r="U7" i="5"/>
  <c r="T7" i="5"/>
  <c r="S7" i="5"/>
  <c r="R7" i="5"/>
  <c r="DU10" i="4" s="1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HJ53" i="4"/>
  <c r="GQ53" i="4"/>
  <c r="EL53" i="4"/>
  <c r="CS53" i="4"/>
  <c r="BG53" i="4"/>
  <c r="AN53" i="4"/>
  <c r="U53" i="4"/>
  <c r="LH52" i="4"/>
  <c r="KO52" i="4"/>
  <c r="JV52" i="4"/>
  <c r="HJ52" i="4"/>
  <c r="GQ52" i="4"/>
  <c r="FX52" i="4"/>
  <c r="FE52" i="4"/>
  <c r="EL52" i="4"/>
  <c r="BZ52" i="4"/>
  <c r="BG52" i="4"/>
  <c r="MA32" i="4"/>
  <c r="LH32" i="4"/>
  <c r="JC32" i="4"/>
  <c r="HJ32" i="4"/>
  <c r="GQ32" i="4"/>
  <c r="FX32" i="4"/>
  <c r="FE32" i="4"/>
  <c r="EL32" i="4"/>
  <c r="BG32" i="4"/>
  <c r="AN32" i="4"/>
  <c r="MA31" i="4"/>
  <c r="LH31" i="4"/>
  <c r="JV31" i="4"/>
  <c r="JC31" i="4"/>
  <c r="HJ31" i="4"/>
  <c r="FE31" i="4"/>
  <c r="EL31" i="4"/>
  <c r="BZ31" i="4"/>
  <c r="BG31" i="4"/>
  <c r="AN31" i="4"/>
  <c r="LJ10" i="4"/>
  <c r="JQ10" i="4"/>
  <c r="HX10" i="4"/>
  <c r="B10" i="4"/>
  <c r="LJ8" i="4"/>
  <c r="JQ8" i="4"/>
  <c r="HX8" i="4"/>
  <c r="FJ8" i="4"/>
  <c r="DU8" i="4"/>
  <c r="CF8" i="4"/>
  <c r="AQ8" i="4"/>
  <c r="B8" i="4"/>
  <c r="B6" i="4"/>
  <c r="MA51" i="4" l="1"/>
  <c r="MI76" i="4"/>
  <c r="HJ51" i="4"/>
  <c r="MA30" i="4"/>
  <c r="IT76" i="4"/>
  <c r="CS51" i="4"/>
  <c r="HJ30" i="4"/>
  <c r="CS30" i="4"/>
  <c r="BZ76" i="4"/>
  <c r="C11" i="5"/>
  <c r="D11" i="5"/>
  <c r="E11" i="5"/>
  <c r="B11" i="5"/>
  <c r="BK76" i="4" l="1"/>
  <c r="LH51" i="4"/>
  <c r="LT76" i="4"/>
  <c r="GQ51" i="4"/>
  <c r="LH30" i="4"/>
  <c r="IE76" i="4"/>
  <c r="BZ51" i="4"/>
  <c r="BZ30" i="4"/>
  <c r="GQ30" i="4"/>
  <c r="HP76" i="4"/>
  <c r="BG30" i="4"/>
  <c r="BG51" i="4"/>
  <c r="FX30" i="4"/>
  <c r="AV76" i="4"/>
  <c r="KO51" i="4"/>
  <c r="FX51" i="4"/>
  <c r="KO30" i="4"/>
  <c r="LE76" i="4"/>
  <c r="JV30" i="4"/>
  <c r="HA76" i="4"/>
  <c r="AN51" i="4"/>
  <c r="FE30" i="4"/>
  <c r="KP76" i="4"/>
  <c r="AN30" i="4"/>
  <c r="JV51" i="4"/>
  <c r="AG76" i="4"/>
  <c r="FE51" i="4"/>
  <c r="R76" i="4"/>
  <c r="KA76" i="4"/>
  <c r="EL51" i="4"/>
  <c r="JC30" i="4"/>
  <c r="GL76" i="4"/>
  <c r="U51" i="4"/>
  <c r="EL30" i="4"/>
  <c r="JC51" i="4"/>
  <c r="U30" i="4"/>
</calcChain>
</file>

<file path=xl/sharedStrings.xml><?xml version="1.0" encoding="utf-8"?>
<sst xmlns="http://schemas.openxmlformats.org/spreadsheetml/2006/main" count="320" uniqueCount="138">
  <si>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</si>
  <si>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</si>
  <si>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</si>
  <si>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</si>
  <si>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</si>
  <si>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</si>
  <si>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</si>
  <si>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</si>
  <si>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</si>
  <si>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</si>
  <si>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</si>
  <si>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</si>
  <si>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</si>
  <si>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</si>
  <si>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</si>
  <si>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</si>
  <si>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</si>
  <si>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</si>
  <si>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</si>
  <si>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</si>
  <si>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</si>
  <si>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</si>
  <si>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</si>
  <si>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</si>
  <si>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</si>
  <si>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</si>
  <si>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</si>
  <si>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</si>
  <si>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</si>
  <si>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</si>
  <si>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</si>
  <si>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</si>
  <si>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</si>
  <si>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</si>
  <si>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</si>
  <si>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</si>
  <si>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</si>
  <si>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</si>
  <si>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</si>
  <si>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</si>
  <si>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</si>
  <si>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</si>
  <si>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</si>
  <si>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</si>
  <si>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</si>
  <si>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</si>
  <si>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</si>
  <si>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</si>
  <si>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</si>
  <si>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</si>
  <si>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</si>
  <si>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</si>
  <si>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</si>
  <si>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</si>
  <si>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</si>
  <si>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</si>
  <si>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</si>
  <si>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</si>
  <si>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</si>
  <si>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</si>
  <si>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</si>
  <si>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</si>
  <si>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</si>
  <si>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</si>
  <si>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</si>
  <si>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</si>
  <si>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</si>
  <si>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</si>
  <si>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</si>
  <si>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</si>
  <si>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</si>
  <si>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</si>
  <si>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</si>
  <si>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</si>
  <si>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</si>
  <si>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</si>
  <si>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</si>
  <si>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</si>
  <si>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</si>
  <si>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</si>
  <si>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</si>
  <si>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</si>
  <si>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</si>
  <si>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</si>
  <si>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</si>
  <si>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</si>
  <si>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</si>
  <si>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</si>
  <si>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</si>
  <si>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</si>
  <si>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</si>
  <si>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</si>
  <si>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</si>
  <si>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</si>
  <si>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</si>
  <si>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</si>
  <si>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</si>
  <si>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</si>
  <si>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</si>
  <si>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</si>
  <si>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</si>
  <si>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</si>
  <si>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</si>
  <si>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当該値(N)</t>
    <phoneticPr fontId="5"/>
  </si>
  <si>
    <t>当該値(N-3)</t>
    <phoneticPr fontId="5"/>
  </si>
  <si>
    <t>当該値(N)</t>
    <phoneticPr fontId="5"/>
  </si>
  <si>
    <t>当該値(N-4)</t>
    <phoneticPr fontId="5"/>
  </si>
  <si>
    <t>当該値(N-1)</t>
    <phoneticPr fontId="5"/>
  </si>
  <si>
    <t>当該値(N-1)</t>
    <phoneticPr fontId="5"/>
  </si>
  <si>
    <t>当該値(N-1)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</si>
  <si>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</si>
  <si>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</si>
  <si>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</si>
  <si>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</si>
  <si>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</si>
  <si>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</si>
  <si>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八幡浜市</t>
  </si>
  <si>
    <t>新町西駐車場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</si>
  <si>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</si>
  <si>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</si>
  <si>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</si>
  <si>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</si>
  <si>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</si>
  <si>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</si>
  <si>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</si>
  <si>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</si>
  <si>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</si>
  <si>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</si>
  <si>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</si>
  <si>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</si>
  <si>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</si>
  <si>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</si>
  <si>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</si>
  <si>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</si>
  <si>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令和2年4月に開設した駐車場で、新型コロナウイルス感染症の影響もあり、2年目も収益は延びていないが、初年度を上回った。
④売上高GOP比率
⑤EBITDA
　売上高GOP比率は、収入額が少なくマイナスとなっている。
　EBITDAは類似施設平均値を下回っているのは、収容台数が5台と小規模な駐車場であることが原因として挙げられる。</t>
    <rPh sb="1" eb="4">
      <t>シュウエキテキ</t>
    </rPh>
    <rPh sb="4" eb="6">
      <t>シュウシ</t>
    </rPh>
    <rPh sb="6" eb="8">
      <t>ヒリツ</t>
    </rPh>
    <rPh sb="10" eb="11">
      <t>レイ</t>
    </rPh>
    <rPh sb="11" eb="12">
      <t>ワ</t>
    </rPh>
    <rPh sb="13" eb="14">
      <t>ネン</t>
    </rPh>
    <rPh sb="15" eb="16">
      <t>ガツ</t>
    </rPh>
    <rPh sb="17" eb="19">
      <t>カイセツ</t>
    </rPh>
    <rPh sb="21" eb="24">
      <t>チュウシャジョウ</t>
    </rPh>
    <rPh sb="26" eb="28">
      <t>シンガタ</t>
    </rPh>
    <rPh sb="35" eb="38">
      <t>カンセンショウ</t>
    </rPh>
    <rPh sb="39" eb="41">
      <t>エイキョウ</t>
    </rPh>
    <rPh sb="46" eb="48">
      <t>ネンメ</t>
    </rPh>
    <rPh sb="49" eb="51">
      <t>シュウエキ</t>
    </rPh>
    <rPh sb="52" eb="53">
      <t>ノ</t>
    </rPh>
    <rPh sb="60" eb="63">
      <t>ショネンド</t>
    </rPh>
    <rPh sb="64" eb="66">
      <t>ウワマワ</t>
    </rPh>
    <rPh sb="72" eb="74">
      <t>ウリアゲ</t>
    </rPh>
    <rPh sb="74" eb="75">
      <t>ダカ</t>
    </rPh>
    <rPh sb="78" eb="80">
      <t>ヒリツ</t>
    </rPh>
    <rPh sb="90" eb="92">
      <t>ウリアゲ</t>
    </rPh>
    <rPh sb="92" eb="93">
      <t>ダカ</t>
    </rPh>
    <rPh sb="96" eb="98">
      <t>ヒリツ</t>
    </rPh>
    <rPh sb="100" eb="102">
      <t>シュウニュウ</t>
    </rPh>
    <rPh sb="102" eb="103">
      <t>ガク</t>
    </rPh>
    <rPh sb="104" eb="105">
      <t>スク</t>
    </rPh>
    <rPh sb="127" eb="129">
      <t>ルイジ</t>
    </rPh>
    <rPh sb="129" eb="131">
      <t>シセツ</t>
    </rPh>
    <rPh sb="131" eb="134">
      <t>ヘイキンチ</t>
    </rPh>
    <rPh sb="135" eb="137">
      <t>シタマワ</t>
    </rPh>
    <rPh sb="144" eb="146">
      <t>シュウヨウ</t>
    </rPh>
    <rPh sb="146" eb="148">
      <t>ダイスウ</t>
    </rPh>
    <rPh sb="150" eb="151">
      <t>ダイ</t>
    </rPh>
    <rPh sb="152" eb="155">
      <t>ショウキボ</t>
    </rPh>
    <rPh sb="156" eb="159">
      <t>チュウシャジョウ</t>
    </rPh>
    <rPh sb="165" eb="167">
      <t>ゲンイン</t>
    </rPh>
    <rPh sb="170" eb="171">
      <t>ア</t>
    </rPh>
    <phoneticPr fontId="5"/>
  </si>
  <si>
    <t>⑧設備投資見込額
　平面駐車場であり、令和2年4月開設と新しいため、大きな改修等新たな設備投資は見込んでいない。
⑩企業債残高対料金収入比率
　駐車場新設に係る企業債であり、平均値を大きく上回っているが、新たな借入はない。</t>
    <rPh sb="1" eb="3">
      <t>セツビ</t>
    </rPh>
    <rPh sb="3" eb="5">
      <t>トウシ</t>
    </rPh>
    <rPh sb="5" eb="7">
      <t>ミコミ</t>
    </rPh>
    <rPh sb="7" eb="8">
      <t>ガク</t>
    </rPh>
    <rPh sb="10" eb="12">
      <t>ヘイメン</t>
    </rPh>
    <rPh sb="12" eb="15">
      <t>チュウシャジョウ</t>
    </rPh>
    <rPh sb="19" eb="20">
      <t>レイ</t>
    </rPh>
    <rPh sb="20" eb="21">
      <t>ワ</t>
    </rPh>
    <rPh sb="22" eb="23">
      <t>ネン</t>
    </rPh>
    <rPh sb="24" eb="25">
      <t>ガツ</t>
    </rPh>
    <rPh sb="25" eb="27">
      <t>カイセツ</t>
    </rPh>
    <rPh sb="28" eb="29">
      <t>アタラ</t>
    </rPh>
    <rPh sb="34" eb="35">
      <t>オオ</t>
    </rPh>
    <rPh sb="37" eb="39">
      <t>カイシュウ</t>
    </rPh>
    <rPh sb="39" eb="40">
      <t>トウ</t>
    </rPh>
    <rPh sb="40" eb="41">
      <t>アラ</t>
    </rPh>
    <rPh sb="43" eb="45">
      <t>セツビ</t>
    </rPh>
    <rPh sb="45" eb="47">
      <t>トウシ</t>
    </rPh>
    <rPh sb="48" eb="50">
      <t>ミコ</t>
    </rPh>
    <rPh sb="59" eb="61">
      <t>キギョウ</t>
    </rPh>
    <rPh sb="61" eb="62">
      <t>サイ</t>
    </rPh>
    <rPh sb="62" eb="64">
      <t>ザンダカ</t>
    </rPh>
    <rPh sb="64" eb="65">
      <t>タイ</t>
    </rPh>
    <rPh sb="65" eb="67">
      <t>リョウキン</t>
    </rPh>
    <rPh sb="67" eb="69">
      <t>シュウニュウ</t>
    </rPh>
    <rPh sb="69" eb="71">
      <t>ヒリツ</t>
    </rPh>
    <rPh sb="73" eb="76">
      <t>チュウシャジョウ</t>
    </rPh>
    <rPh sb="76" eb="78">
      <t>シンセツ</t>
    </rPh>
    <rPh sb="79" eb="80">
      <t>カカ</t>
    </rPh>
    <rPh sb="81" eb="83">
      <t>キギョウ</t>
    </rPh>
    <rPh sb="83" eb="84">
      <t>サイ</t>
    </rPh>
    <rPh sb="88" eb="91">
      <t>ヘイキンチ</t>
    </rPh>
    <rPh sb="92" eb="93">
      <t>オオ</t>
    </rPh>
    <rPh sb="95" eb="97">
      <t>ウワマワ</t>
    </rPh>
    <rPh sb="103" eb="104">
      <t>アラ</t>
    </rPh>
    <rPh sb="106" eb="108">
      <t>カリイレ</t>
    </rPh>
    <phoneticPr fontId="5"/>
  </si>
  <si>
    <t>⑪稼働率
　駐車台数が5台の小規模施設のため、類似施設と比べても稼働率は高くなっている。</t>
    <rPh sb="1" eb="3">
      <t>カドウ</t>
    </rPh>
    <rPh sb="3" eb="4">
      <t>リツ</t>
    </rPh>
    <rPh sb="6" eb="8">
      <t>チュウシャ</t>
    </rPh>
    <rPh sb="8" eb="10">
      <t>ダイスウ</t>
    </rPh>
    <rPh sb="12" eb="13">
      <t>ダイ</t>
    </rPh>
    <rPh sb="14" eb="17">
      <t>ショウキボ</t>
    </rPh>
    <rPh sb="17" eb="19">
      <t>シセツ</t>
    </rPh>
    <rPh sb="23" eb="25">
      <t>ルイジ</t>
    </rPh>
    <rPh sb="25" eb="27">
      <t>シセツ</t>
    </rPh>
    <rPh sb="28" eb="29">
      <t>クラ</t>
    </rPh>
    <rPh sb="32" eb="34">
      <t>カドウ</t>
    </rPh>
    <rPh sb="34" eb="35">
      <t>リツ</t>
    </rPh>
    <rPh sb="36" eb="37">
      <t>タカ</t>
    </rPh>
    <phoneticPr fontId="5"/>
  </si>
  <si>
    <t>　収益的収支比率は100％を下回り、売上高GOP比率、EBITDAもマイナスとなっているが、稼働率は高くなっている。
　中心市街地に位置しているため、今後は他の市営駐車場と同程度にはなると予想している。</t>
    <rPh sb="1" eb="4">
      <t>シュウエキテキ</t>
    </rPh>
    <rPh sb="4" eb="6">
      <t>シュウシ</t>
    </rPh>
    <rPh sb="6" eb="8">
      <t>ヒリツ</t>
    </rPh>
    <rPh sb="14" eb="16">
      <t>シタマワ</t>
    </rPh>
    <rPh sb="18" eb="20">
      <t>ウリアゲ</t>
    </rPh>
    <rPh sb="20" eb="21">
      <t>ダカ</t>
    </rPh>
    <rPh sb="24" eb="26">
      <t>ヒリツ</t>
    </rPh>
    <rPh sb="46" eb="48">
      <t>カドウ</t>
    </rPh>
    <rPh sb="48" eb="49">
      <t>リツ</t>
    </rPh>
    <rPh sb="50" eb="51">
      <t>タカ</t>
    </rPh>
    <rPh sb="60" eb="62">
      <t>チュウシン</t>
    </rPh>
    <rPh sb="62" eb="65">
      <t>シガイチ</t>
    </rPh>
    <rPh sb="66" eb="68">
      <t>イチ</t>
    </rPh>
    <rPh sb="75" eb="77">
      <t>コンゴ</t>
    </rPh>
    <rPh sb="78" eb="79">
      <t>タ</t>
    </rPh>
    <rPh sb="80" eb="82">
      <t>シエイ</t>
    </rPh>
    <rPh sb="82" eb="85">
      <t>チュウシャジョウ</t>
    </rPh>
    <rPh sb="86" eb="89">
      <t>ドウテイド</t>
    </rPh>
    <rPh sb="94" eb="96">
      <t>ヨソウ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</si>
</sst>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76.2</c:v>
                </c:pt>
                <c:pt idx="4">
                  <c:v>80.8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6C-47D2-B8B4-FE00EEC9A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32000"/>
        <c:axId val="55233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383.4</c:v>
                </c:pt>
                <c:pt idx="4">
                  <c:v>338.4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C-47D2-B8B4-FE00EEC9A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32000"/>
        <c:axId val="55233920"/>
      </c:lineChart>
      <c:catAx>
        <c:axId val="55232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233920"/>
        <c:crosses val="autoZero"/>
        <c:auto val="1"/>
        <c:lblAlgn val="ctr"/>
        <c:lblOffset val="100"/>
        <c:noMultiLvlLbl val="1"/>
      </c:catAx>
      <c:valAx>
        <c:axId val="55233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2320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3922.1</c:v>
                </c:pt>
                <c:pt idx="4">
                  <c:v>3100.6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1-45E8-80BA-5F78313F5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298176"/>
        <c:axId val="61300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70.3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1-45E8-80BA-5F78313F5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98176"/>
        <c:axId val="61300096"/>
      </c:lineChart>
      <c:catAx>
        <c:axId val="612981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1300096"/>
        <c:crosses val="autoZero"/>
        <c:auto val="1"/>
        <c:lblAlgn val="ctr"/>
        <c:lblOffset val="100"/>
        <c:noMultiLvlLbl val="1"/>
      </c:catAx>
      <c:valAx>
        <c:axId val="61300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12981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3B5-492D-90CE-879C8C5A1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560"/>
        <c:axId val="98708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5-492D-90CE-879C8C5A1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06560"/>
        <c:axId val="98708480"/>
      </c:lineChart>
      <c:catAx>
        <c:axId val="987065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8708480"/>
        <c:crosses val="autoZero"/>
        <c:auto val="1"/>
        <c:lblAlgn val="ctr"/>
        <c:lblOffset val="100"/>
        <c:noMultiLvlLbl val="1"/>
      </c:catAx>
      <c:valAx>
        <c:axId val="98708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87065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D5A-4E41-BEEF-E6DAAA482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55328"/>
        <c:axId val="98757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A-4E41-BEEF-E6DAAA482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55328"/>
        <c:axId val="98757248"/>
      </c:lineChart>
      <c:catAx>
        <c:axId val="987553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8757248"/>
        <c:crosses val="autoZero"/>
        <c:auto val="1"/>
        <c:lblAlgn val="ctr"/>
        <c:lblOffset val="100"/>
        <c:noMultiLvlLbl val="1"/>
      </c:catAx>
      <c:valAx>
        <c:axId val="98757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8755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9-427E-B21D-AF90CC108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62272"/>
        <c:axId val="98672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10.199999999999999</c:v>
                </c:pt>
                <c:pt idx="4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9-427E-B21D-AF90CC108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62272"/>
        <c:axId val="98672640"/>
      </c:lineChart>
      <c:catAx>
        <c:axId val="98662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8672640"/>
        <c:crosses val="autoZero"/>
        <c:auto val="1"/>
        <c:lblAlgn val="ctr"/>
        <c:lblOffset val="100"/>
        <c:noMultiLvlLbl val="1"/>
      </c:catAx>
      <c:valAx>
        <c:axId val="98672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8662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8-41BE-AA81-0F95FA4FF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05216"/>
        <c:axId val="103307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407</c:v>
                </c:pt>
                <c:pt idx="4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8-41BE-AA81-0F95FA4FF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05216"/>
        <c:axId val="103307136"/>
      </c:lineChart>
      <c:catAx>
        <c:axId val="103305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3307136"/>
        <c:crosses val="autoZero"/>
        <c:auto val="1"/>
        <c:lblAlgn val="ctr"/>
        <c:lblOffset val="100"/>
        <c:noMultiLvlLbl val="1"/>
      </c:catAx>
      <c:valAx>
        <c:axId val="103307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33052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400</c:v>
                </c:pt>
                <c:pt idx="4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CD-47FF-8406-7EAAD2C8B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45536"/>
        <c:axId val="103347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224.4</c:v>
                </c:pt>
                <c:pt idx="4">
                  <c:v>251.9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D-47FF-8406-7EAAD2C8B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45536"/>
        <c:axId val="103347712"/>
      </c:lineChart>
      <c:catAx>
        <c:axId val="103345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3347712"/>
        <c:crosses val="autoZero"/>
        <c:auto val="1"/>
        <c:lblAlgn val="ctr"/>
        <c:lblOffset val="100"/>
        <c:noMultiLvlLbl val="1"/>
      </c:catAx>
      <c:valAx>
        <c:axId val="103347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3455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-22.9</c:v>
                </c:pt>
                <c:pt idx="4">
                  <c:v>-15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5-4E80-BD49-AC26C7B04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82016"/>
        <c:axId val="103404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-122.5</c:v>
                </c:pt>
                <c:pt idx="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5-4E80-BD49-AC26C7B04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82016"/>
        <c:axId val="103404672"/>
      </c:lineChart>
      <c:catAx>
        <c:axId val="103382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3404672"/>
        <c:crosses val="autoZero"/>
        <c:auto val="1"/>
        <c:lblAlgn val="ctr"/>
        <c:lblOffset val="100"/>
        <c:noMultiLvlLbl val="1"/>
      </c:catAx>
      <c:valAx>
        <c:axId val="103404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3820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-88</c:v>
                </c:pt>
                <c:pt idx="4">
                  <c:v>-73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9-42CA-8A63-56506C90D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53088"/>
        <c:axId val="104555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2576</c:v>
                </c:pt>
                <c:pt idx="4">
                  <c:v>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9-42CA-8A63-56506C90D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53088"/>
        <c:axId val="104555264"/>
      </c:lineChart>
      <c:catAx>
        <c:axId val="104553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4555264"/>
        <c:crosses val="autoZero"/>
        <c:auto val="1"/>
        <c:lblAlgn val="ctr"/>
        <c:lblOffset val="100"/>
        <c:noMultiLvlLbl val="1"/>
      </c:catAx>
      <c:valAx>
        <c:axId val="104555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45530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0" zoomScaleNormal="8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愛媛県八幡浜市　新町西駐車場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商業施設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88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124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5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120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代行制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134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H29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H30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R01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R02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R03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H29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H30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R01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R02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R03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H29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H30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R01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R02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R03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 t="str">
        <f>データ!Y7</f>
        <v>-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 t="str">
        <f>データ!Z7</f>
        <v>-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 t="str">
        <f>データ!AA7</f>
        <v>-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76.2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80.8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 t="str">
        <f>データ!AJ7</f>
        <v>-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 t="str">
        <f>データ!AK7</f>
        <v>-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 t="str">
        <f>データ!AL7</f>
        <v>-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 t="str">
        <f>データ!DK7</f>
        <v>-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 t="str">
        <f>データ!DL7</f>
        <v>-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 t="str">
        <f>データ!DM7</f>
        <v>-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400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460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 t="str">
        <f>データ!AD7</f>
        <v>-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 t="str">
        <f>データ!AE7</f>
        <v>-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 t="str">
        <f>データ!AF7</f>
        <v>-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383.4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338.4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 t="str">
        <f>データ!AO7</f>
        <v>-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 t="str">
        <f>データ!AP7</f>
        <v>-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 t="str">
        <f>データ!AQ7</f>
        <v>-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10.199999999999999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5.0999999999999996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 t="str">
        <f>データ!DP7</f>
        <v>-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 t="str">
        <f>データ!DQ7</f>
        <v>-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 t="str">
        <f>データ!DR7</f>
        <v>-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224.4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251.9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135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136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H29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H30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R01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R02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R03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H29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H30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R01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R02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R03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H29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H30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R01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R02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R03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 t="str">
        <f>データ!AU7</f>
        <v>-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 t="str">
        <f>データ!AV7</f>
        <v>-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 t="str">
        <f>データ!AW7</f>
        <v>-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 t="str">
        <f>データ!BF7</f>
        <v>-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 t="str">
        <f>データ!BG7</f>
        <v>-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 t="str">
        <f>データ!BH7</f>
        <v>-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-22.9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-15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 t="str">
        <f>データ!BQ7</f>
        <v>-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 t="str">
        <f>データ!BR7</f>
        <v>-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 t="str">
        <f>データ!BS7</f>
        <v>-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-88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-73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 t="str">
        <f>データ!AZ7</f>
        <v>-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 t="str">
        <f>データ!BA7</f>
        <v>-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 t="str">
        <f>データ!BB7</f>
        <v>-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407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166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 t="str">
        <f>データ!BK7</f>
        <v>-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 t="str">
        <f>データ!BL7</f>
        <v>-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 t="str">
        <f>データ!BM7</f>
        <v>-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-122.5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8.5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 t="str">
        <f>データ!BV7</f>
        <v>-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 t="str">
        <f>データ!BW7</f>
        <v>-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 t="str">
        <f>データ!BX7</f>
        <v>-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2576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4153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137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59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H29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H30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R01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R02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R03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H29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H30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R01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R02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R03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H29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H30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R01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R02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R03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 t="str">
        <f>データ!CZ7</f>
        <v>-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 t="str">
        <f>データ!DA7</f>
        <v>-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 t="str">
        <f>データ!DB7</f>
        <v>-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3922.1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3100.6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 t="str">
        <f>データ!DE7</f>
        <v>-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 t="str">
        <f>データ!DF7</f>
        <v>-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 t="str">
        <f>データ!DG7</f>
        <v>-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70.3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70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kjDBa2GKkysVVdiw+/kMwHwRcJg59euMjpk84IjuCBjk8vsviB+WwNmqeWW8lkY72E6ndAqvshqI6WRkF37Nkg==" saltValue="Zw2QIOOQLp95TfaDgfZtQ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63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64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65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66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67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68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69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70</v>
      </c>
      <c r="CN4" s="144" t="s">
        <v>71</v>
      </c>
      <c r="CO4" s="135" t="s">
        <v>72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73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74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90</v>
      </c>
      <c r="AK5" s="47" t="s">
        <v>101</v>
      </c>
      <c r="AL5" s="47" t="s">
        <v>102</v>
      </c>
      <c r="AM5" s="47" t="s">
        <v>93</v>
      </c>
      <c r="AN5" s="47" t="s">
        <v>103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90</v>
      </c>
      <c r="AV5" s="47" t="s">
        <v>104</v>
      </c>
      <c r="AW5" s="47" t="s">
        <v>92</v>
      </c>
      <c r="AX5" s="47" t="s">
        <v>93</v>
      </c>
      <c r="AY5" s="47" t="s">
        <v>105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106</v>
      </c>
      <c r="BG5" s="47" t="s">
        <v>104</v>
      </c>
      <c r="BH5" s="47" t="s">
        <v>102</v>
      </c>
      <c r="BI5" s="47" t="s">
        <v>93</v>
      </c>
      <c r="BJ5" s="47" t="s">
        <v>103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106</v>
      </c>
      <c r="BR5" s="47" t="s">
        <v>104</v>
      </c>
      <c r="BS5" s="47" t="s">
        <v>102</v>
      </c>
      <c r="BT5" s="47" t="s">
        <v>107</v>
      </c>
      <c r="BU5" s="47" t="s">
        <v>103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106</v>
      </c>
      <c r="CC5" s="47" t="s">
        <v>104</v>
      </c>
      <c r="CD5" s="47" t="s">
        <v>102</v>
      </c>
      <c r="CE5" s="47" t="s">
        <v>108</v>
      </c>
      <c r="CF5" s="47" t="s">
        <v>103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45"/>
      <c r="CN5" s="145"/>
      <c r="CO5" s="47" t="s">
        <v>90</v>
      </c>
      <c r="CP5" s="47" t="s">
        <v>104</v>
      </c>
      <c r="CQ5" s="47" t="s">
        <v>102</v>
      </c>
      <c r="CR5" s="47" t="s">
        <v>93</v>
      </c>
      <c r="CS5" s="47" t="s">
        <v>94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90</v>
      </c>
      <c r="DA5" s="47" t="s">
        <v>104</v>
      </c>
      <c r="DB5" s="47" t="s">
        <v>102</v>
      </c>
      <c r="DC5" s="47" t="s">
        <v>109</v>
      </c>
      <c r="DD5" s="47" t="s">
        <v>105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90</v>
      </c>
      <c r="DL5" s="47" t="s">
        <v>104</v>
      </c>
      <c r="DM5" s="47" t="s">
        <v>110</v>
      </c>
      <c r="DN5" s="47" t="s">
        <v>108</v>
      </c>
      <c r="DO5" s="47" t="s">
        <v>103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15">
      <c r="A6" s="37" t="s">
        <v>111</v>
      </c>
      <c r="B6" s="48">
        <f>B8</f>
        <v>2021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10</v>
      </c>
      <c r="H6" s="48" t="str">
        <f>SUBSTITUTE(H8,"　","")</f>
        <v>愛媛県八幡浜市</v>
      </c>
      <c r="I6" s="48" t="str">
        <f t="shared" si="1"/>
        <v>新町西駐車場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2</v>
      </c>
      <c r="S6" s="50" t="str">
        <f t="shared" si="1"/>
        <v>商業施設</v>
      </c>
      <c r="T6" s="50" t="str">
        <f t="shared" si="1"/>
        <v>無</v>
      </c>
      <c r="U6" s="51">
        <f t="shared" si="1"/>
        <v>88</v>
      </c>
      <c r="V6" s="51">
        <f t="shared" si="1"/>
        <v>5</v>
      </c>
      <c r="W6" s="51">
        <f t="shared" si="1"/>
        <v>120</v>
      </c>
      <c r="X6" s="50" t="str">
        <f t="shared" si="1"/>
        <v>代行制</v>
      </c>
      <c r="Y6" s="52" t="e">
        <f>IF(Y8="-",NA(),Y8)</f>
        <v>#N/A</v>
      </c>
      <c r="Z6" s="52" t="e">
        <f t="shared" ref="Z6:AH6" si="2">IF(Z8="-",NA(),Z8)</f>
        <v>#N/A</v>
      </c>
      <c r="AA6" s="52" t="e">
        <f t="shared" si="2"/>
        <v>#N/A</v>
      </c>
      <c r="AB6" s="52">
        <f t="shared" si="2"/>
        <v>76.2</v>
      </c>
      <c r="AC6" s="52">
        <f t="shared" si="2"/>
        <v>80.8</v>
      </c>
      <c r="AD6" s="52" t="e">
        <f t="shared" si="2"/>
        <v>#N/A</v>
      </c>
      <c r="AE6" s="52" t="e">
        <f t="shared" si="2"/>
        <v>#N/A</v>
      </c>
      <c r="AF6" s="52" t="e">
        <f t="shared" si="2"/>
        <v>#N/A</v>
      </c>
      <c r="AG6" s="52">
        <f t="shared" si="2"/>
        <v>383.4</v>
      </c>
      <c r="AH6" s="52">
        <f t="shared" si="2"/>
        <v>338.4</v>
      </c>
      <c r="AI6" s="49" t="str">
        <f>IF(AI8="-","",IF(AI8="-","【-】","【"&amp;SUBSTITUTE(TEXT(AI8,"#,##0.0"),"-","△")&amp;"】"))</f>
        <v>【236.1】</v>
      </c>
      <c r="AJ6" s="52" t="e">
        <f>IF(AJ8="-",NA(),AJ8)</f>
        <v>#N/A</v>
      </c>
      <c r="AK6" s="52" t="e">
        <f t="shared" ref="AK6:AS6" si="3">IF(AK8="-",NA(),AK8)</f>
        <v>#N/A</v>
      </c>
      <c r="AL6" s="52" t="e">
        <f t="shared" si="3"/>
        <v>#N/A</v>
      </c>
      <c r="AM6" s="52">
        <f t="shared" si="3"/>
        <v>0</v>
      </c>
      <c r="AN6" s="52">
        <f t="shared" si="3"/>
        <v>0</v>
      </c>
      <c r="AO6" s="52" t="e">
        <f t="shared" si="3"/>
        <v>#N/A</v>
      </c>
      <c r="AP6" s="52" t="e">
        <f t="shared" si="3"/>
        <v>#N/A</v>
      </c>
      <c r="AQ6" s="52" t="e">
        <f t="shared" si="3"/>
        <v>#N/A</v>
      </c>
      <c r="AR6" s="52">
        <f t="shared" si="3"/>
        <v>10.199999999999999</v>
      </c>
      <c r="AS6" s="52">
        <f t="shared" si="3"/>
        <v>5.0999999999999996</v>
      </c>
      <c r="AT6" s="49" t="str">
        <f>IF(AT8="-","",IF(AT8="-","【-】","【"&amp;SUBSTITUTE(TEXT(AT8,"#,##0.0"),"-","△")&amp;"】"))</f>
        <v>【5.2】</v>
      </c>
      <c r="AU6" s="53" t="e">
        <f>IF(AU8="-",NA(),AU8)</f>
        <v>#N/A</v>
      </c>
      <c r="AV6" s="53" t="e">
        <f t="shared" ref="AV6:BD6" si="4">IF(AV8="-",NA(),AV8)</f>
        <v>#N/A</v>
      </c>
      <c r="AW6" s="53" t="e">
        <f t="shared" si="4"/>
        <v>#N/A</v>
      </c>
      <c r="AX6" s="53">
        <f t="shared" si="4"/>
        <v>0</v>
      </c>
      <c r="AY6" s="53">
        <f t="shared" si="4"/>
        <v>0</v>
      </c>
      <c r="AZ6" s="53" t="e">
        <f t="shared" si="4"/>
        <v>#N/A</v>
      </c>
      <c r="BA6" s="53" t="e">
        <f t="shared" si="4"/>
        <v>#N/A</v>
      </c>
      <c r="BB6" s="53" t="e">
        <f t="shared" si="4"/>
        <v>#N/A</v>
      </c>
      <c r="BC6" s="53">
        <f t="shared" si="4"/>
        <v>407</v>
      </c>
      <c r="BD6" s="53">
        <f t="shared" si="4"/>
        <v>166</v>
      </c>
      <c r="BE6" s="51" t="str">
        <f>IF(BE8="-","",IF(BE8="-","【-】","【"&amp;SUBSTITUTE(TEXT(BE8,"#,##0"),"-","△")&amp;"】"))</f>
        <v>【3,111】</v>
      </c>
      <c r="BF6" s="52" t="e">
        <f>IF(BF8="-",NA(),BF8)</f>
        <v>#N/A</v>
      </c>
      <c r="BG6" s="52" t="e">
        <f t="shared" ref="BG6:BO6" si="5">IF(BG8="-",NA(),BG8)</f>
        <v>#N/A</v>
      </c>
      <c r="BH6" s="52" t="e">
        <f t="shared" si="5"/>
        <v>#N/A</v>
      </c>
      <c r="BI6" s="52">
        <f t="shared" si="5"/>
        <v>-22.9</v>
      </c>
      <c r="BJ6" s="52">
        <f t="shared" si="5"/>
        <v>-15</v>
      </c>
      <c r="BK6" s="52" t="e">
        <f t="shared" si="5"/>
        <v>#N/A</v>
      </c>
      <c r="BL6" s="52" t="e">
        <f t="shared" si="5"/>
        <v>#N/A</v>
      </c>
      <c r="BM6" s="52" t="e">
        <f t="shared" si="5"/>
        <v>#N/A</v>
      </c>
      <c r="BN6" s="52">
        <f t="shared" si="5"/>
        <v>-122.5</v>
      </c>
      <c r="BO6" s="52">
        <f t="shared" si="5"/>
        <v>8.5</v>
      </c>
      <c r="BP6" s="49" t="str">
        <f>IF(BP8="-","",IF(BP8="-","【-】","【"&amp;SUBSTITUTE(TEXT(BP8,"#,##0.0"),"-","△")&amp;"】"))</f>
        <v>【0.8】</v>
      </c>
      <c r="BQ6" s="53" t="e">
        <f>IF(BQ8="-",NA(),BQ8)</f>
        <v>#N/A</v>
      </c>
      <c r="BR6" s="53" t="e">
        <f t="shared" ref="BR6:BZ6" si="6">IF(BR8="-",NA(),BR8)</f>
        <v>#N/A</v>
      </c>
      <c r="BS6" s="53" t="e">
        <f t="shared" si="6"/>
        <v>#N/A</v>
      </c>
      <c r="BT6" s="53">
        <f t="shared" si="6"/>
        <v>-88</v>
      </c>
      <c r="BU6" s="53">
        <f t="shared" si="6"/>
        <v>-73</v>
      </c>
      <c r="BV6" s="53" t="e">
        <f t="shared" si="6"/>
        <v>#N/A</v>
      </c>
      <c r="BW6" s="53" t="e">
        <f t="shared" si="6"/>
        <v>#N/A</v>
      </c>
      <c r="BX6" s="53" t="e">
        <f t="shared" si="6"/>
        <v>#N/A</v>
      </c>
      <c r="BY6" s="53">
        <f t="shared" si="6"/>
        <v>2576</v>
      </c>
      <c r="BZ6" s="53">
        <f t="shared" si="6"/>
        <v>4153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112</v>
      </c>
      <c r="CM6" s="51">
        <f t="shared" ref="CM6:CN6" si="7">CM8</f>
        <v>59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112</v>
      </c>
      <c r="CZ6" s="52" t="e">
        <f>IF(CZ8="-",NA(),CZ8)</f>
        <v>#N/A</v>
      </c>
      <c r="DA6" s="52" t="e">
        <f t="shared" ref="DA6:DI6" si="8">IF(DA8="-",NA(),DA8)</f>
        <v>#N/A</v>
      </c>
      <c r="DB6" s="52" t="e">
        <f t="shared" si="8"/>
        <v>#N/A</v>
      </c>
      <c r="DC6" s="52">
        <f t="shared" si="8"/>
        <v>3922.1</v>
      </c>
      <c r="DD6" s="52">
        <f t="shared" si="8"/>
        <v>3100.6</v>
      </c>
      <c r="DE6" s="52" t="e">
        <f t="shared" si="8"/>
        <v>#N/A</v>
      </c>
      <c r="DF6" s="52" t="e">
        <f t="shared" si="8"/>
        <v>#N/A</v>
      </c>
      <c r="DG6" s="52" t="e">
        <f t="shared" si="8"/>
        <v>#N/A</v>
      </c>
      <c r="DH6" s="52">
        <f t="shared" si="8"/>
        <v>70.3</v>
      </c>
      <c r="DI6" s="52">
        <f t="shared" si="8"/>
        <v>70</v>
      </c>
      <c r="DJ6" s="49" t="str">
        <f>IF(DJ8="-","",IF(DJ8="-","【-】","【"&amp;SUBSTITUTE(TEXT(DJ8,"#,##0.0"),"-","△")&amp;"】"))</f>
        <v>【99.8】</v>
      </c>
      <c r="DK6" s="52" t="e">
        <f>IF(DK8="-",NA(),DK8)</f>
        <v>#N/A</v>
      </c>
      <c r="DL6" s="52" t="e">
        <f t="shared" ref="DL6:DT6" si="9">IF(DL8="-",NA(),DL8)</f>
        <v>#N/A</v>
      </c>
      <c r="DM6" s="52" t="e">
        <f t="shared" si="9"/>
        <v>#N/A</v>
      </c>
      <c r="DN6" s="52">
        <f t="shared" si="9"/>
        <v>400</v>
      </c>
      <c r="DO6" s="52">
        <f t="shared" si="9"/>
        <v>460</v>
      </c>
      <c r="DP6" s="52" t="e">
        <f t="shared" si="9"/>
        <v>#N/A</v>
      </c>
      <c r="DQ6" s="52" t="e">
        <f t="shared" si="9"/>
        <v>#N/A</v>
      </c>
      <c r="DR6" s="52" t="e">
        <f t="shared" si="9"/>
        <v>#N/A</v>
      </c>
      <c r="DS6" s="52">
        <f t="shared" si="9"/>
        <v>224.4</v>
      </c>
      <c r="DT6" s="52">
        <f t="shared" si="9"/>
        <v>251.9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113</v>
      </c>
      <c r="B7" s="48">
        <f t="shared" ref="B7:X7" si="10">B8</f>
        <v>2021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10</v>
      </c>
      <c r="H7" s="48" t="str">
        <f t="shared" si="10"/>
        <v>愛媛県　八幡浜市</v>
      </c>
      <c r="I7" s="48" t="str">
        <f t="shared" si="10"/>
        <v>新町西駐車場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2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88</v>
      </c>
      <c r="V7" s="51">
        <f t="shared" si="10"/>
        <v>5</v>
      </c>
      <c r="W7" s="51">
        <f t="shared" si="10"/>
        <v>120</v>
      </c>
      <c r="X7" s="50" t="str">
        <f t="shared" si="10"/>
        <v>代行制</v>
      </c>
      <c r="Y7" s="52" t="str">
        <f>Y8</f>
        <v>-</v>
      </c>
      <c r="Z7" s="52" t="str">
        <f t="shared" ref="Z7:AH7" si="11">Z8</f>
        <v>-</v>
      </c>
      <c r="AA7" s="52" t="str">
        <f t="shared" si="11"/>
        <v>-</v>
      </c>
      <c r="AB7" s="52">
        <f t="shared" si="11"/>
        <v>76.2</v>
      </c>
      <c r="AC7" s="52">
        <f t="shared" si="11"/>
        <v>80.8</v>
      </c>
      <c r="AD7" s="52" t="str">
        <f t="shared" si="11"/>
        <v>-</v>
      </c>
      <c r="AE7" s="52" t="str">
        <f t="shared" si="11"/>
        <v>-</v>
      </c>
      <c r="AF7" s="52" t="str">
        <f t="shared" si="11"/>
        <v>-</v>
      </c>
      <c r="AG7" s="52">
        <f t="shared" si="11"/>
        <v>383.4</v>
      </c>
      <c r="AH7" s="52">
        <f t="shared" si="11"/>
        <v>338.4</v>
      </c>
      <c r="AI7" s="49"/>
      <c r="AJ7" s="52" t="str">
        <f>AJ8</f>
        <v>-</v>
      </c>
      <c r="AK7" s="52" t="str">
        <f t="shared" ref="AK7:AS7" si="12">AK8</f>
        <v>-</v>
      </c>
      <c r="AL7" s="52" t="str">
        <f t="shared" si="12"/>
        <v>-</v>
      </c>
      <c r="AM7" s="52">
        <f t="shared" si="12"/>
        <v>0</v>
      </c>
      <c r="AN7" s="52">
        <f t="shared" si="12"/>
        <v>0</v>
      </c>
      <c r="AO7" s="52" t="str">
        <f t="shared" si="12"/>
        <v>-</v>
      </c>
      <c r="AP7" s="52" t="str">
        <f t="shared" si="12"/>
        <v>-</v>
      </c>
      <c r="AQ7" s="52" t="str">
        <f t="shared" si="12"/>
        <v>-</v>
      </c>
      <c r="AR7" s="52">
        <f t="shared" si="12"/>
        <v>10.199999999999999</v>
      </c>
      <c r="AS7" s="52">
        <f t="shared" si="12"/>
        <v>5.0999999999999996</v>
      </c>
      <c r="AT7" s="49"/>
      <c r="AU7" s="53" t="str">
        <f>AU8</f>
        <v>-</v>
      </c>
      <c r="AV7" s="53" t="str">
        <f t="shared" ref="AV7:BD7" si="13">AV8</f>
        <v>-</v>
      </c>
      <c r="AW7" s="53" t="str">
        <f t="shared" si="13"/>
        <v>-</v>
      </c>
      <c r="AX7" s="53">
        <f t="shared" si="13"/>
        <v>0</v>
      </c>
      <c r="AY7" s="53">
        <f t="shared" si="13"/>
        <v>0</v>
      </c>
      <c r="AZ7" s="53" t="str">
        <f t="shared" si="13"/>
        <v>-</v>
      </c>
      <c r="BA7" s="53" t="str">
        <f t="shared" si="13"/>
        <v>-</v>
      </c>
      <c r="BB7" s="53" t="str">
        <f t="shared" si="13"/>
        <v>-</v>
      </c>
      <c r="BC7" s="53">
        <f t="shared" si="13"/>
        <v>407</v>
      </c>
      <c r="BD7" s="53">
        <f t="shared" si="13"/>
        <v>166</v>
      </c>
      <c r="BE7" s="51"/>
      <c r="BF7" s="52" t="str">
        <f>BF8</f>
        <v>-</v>
      </c>
      <c r="BG7" s="52" t="str">
        <f t="shared" ref="BG7:BO7" si="14">BG8</f>
        <v>-</v>
      </c>
      <c r="BH7" s="52" t="str">
        <f t="shared" si="14"/>
        <v>-</v>
      </c>
      <c r="BI7" s="52">
        <f t="shared" si="14"/>
        <v>-22.9</v>
      </c>
      <c r="BJ7" s="52">
        <f t="shared" si="14"/>
        <v>-15</v>
      </c>
      <c r="BK7" s="52" t="str">
        <f t="shared" si="14"/>
        <v>-</v>
      </c>
      <c r="BL7" s="52" t="str">
        <f t="shared" si="14"/>
        <v>-</v>
      </c>
      <c r="BM7" s="52" t="str">
        <f t="shared" si="14"/>
        <v>-</v>
      </c>
      <c r="BN7" s="52">
        <f t="shared" si="14"/>
        <v>-122.5</v>
      </c>
      <c r="BO7" s="52">
        <f t="shared" si="14"/>
        <v>8.5</v>
      </c>
      <c r="BP7" s="49"/>
      <c r="BQ7" s="53" t="str">
        <f>BQ8</f>
        <v>-</v>
      </c>
      <c r="BR7" s="53" t="str">
        <f t="shared" ref="BR7:BZ7" si="15">BR8</f>
        <v>-</v>
      </c>
      <c r="BS7" s="53" t="str">
        <f t="shared" si="15"/>
        <v>-</v>
      </c>
      <c r="BT7" s="53">
        <f t="shared" si="15"/>
        <v>-88</v>
      </c>
      <c r="BU7" s="53">
        <f t="shared" si="15"/>
        <v>-73</v>
      </c>
      <c r="BV7" s="53" t="str">
        <f t="shared" si="15"/>
        <v>-</v>
      </c>
      <c r="BW7" s="53" t="str">
        <f t="shared" si="15"/>
        <v>-</v>
      </c>
      <c r="BX7" s="53" t="str">
        <f t="shared" si="15"/>
        <v>-</v>
      </c>
      <c r="BY7" s="53">
        <f t="shared" si="15"/>
        <v>2576</v>
      </c>
      <c r="BZ7" s="53">
        <f t="shared" si="15"/>
        <v>4153</v>
      </c>
      <c r="CA7" s="51"/>
      <c r="CB7" s="52" t="s">
        <v>114</v>
      </c>
      <c r="CC7" s="52" t="s">
        <v>114</v>
      </c>
      <c r="CD7" s="52" t="s">
        <v>114</v>
      </c>
      <c r="CE7" s="52" t="s">
        <v>114</v>
      </c>
      <c r="CF7" s="52" t="s">
        <v>114</v>
      </c>
      <c r="CG7" s="52" t="s">
        <v>114</v>
      </c>
      <c r="CH7" s="52" t="s">
        <v>114</v>
      </c>
      <c r="CI7" s="52" t="s">
        <v>114</v>
      </c>
      <c r="CJ7" s="52" t="s">
        <v>114</v>
      </c>
      <c r="CK7" s="52" t="s">
        <v>115</v>
      </c>
      <c r="CL7" s="49"/>
      <c r="CM7" s="51">
        <f>CM8</f>
        <v>59</v>
      </c>
      <c r="CN7" s="51">
        <f>CN8</f>
        <v>0</v>
      </c>
      <c r="CO7" s="52" t="s">
        <v>114</v>
      </c>
      <c r="CP7" s="52" t="s">
        <v>114</v>
      </c>
      <c r="CQ7" s="52" t="s">
        <v>114</v>
      </c>
      <c r="CR7" s="52" t="s">
        <v>114</v>
      </c>
      <c r="CS7" s="52" t="s">
        <v>114</v>
      </c>
      <c r="CT7" s="52" t="s">
        <v>114</v>
      </c>
      <c r="CU7" s="52" t="s">
        <v>114</v>
      </c>
      <c r="CV7" s="52" t="s">
        <v>114</v>
      </c>
      <c r="CW7" s="52" t="s">
        <v>114</v>
      </c>
      <c r="CX7" s="52" t="s">
        <v>112</v>
      </c>
      <c r="CY7" s="49"/>
      <c r="CZ7" s="52" t="str">
        <f>CZ8</f>
        <v>-</v>
      </c>
      <c r="DA7" s="52" t="str">
        <f t="shared" ref="DA7:DI7" si="16">DA8</f>
        <v>-</v>
      </c>
      <c r="DB7" s="52" t="str">
        <f t="shared" si="16"/>
        <v>-</v>
      </c>
      <c r="DC7" s="52">
        <f t="shared" si="16"/>
        <v>3922.1</v>
      </c>
      <c r="DD7" s="52">
        <f t="shared" si="16"/>
        <v>3100.6</v>
      </c>
      <c r="DE7" s="52" t="str">
        <f t="shared" si="16"/>
        <v>-</v>
      </c>
      <c r="DF7" s="52" t="str">
        <f t="shared" si="16"/>
        <v>-</v>
      </c>
      <c r="DG7" s="52" t="str">
        <f t="shared" si="16"/>
        <v>-</v>
      </c>
      <c r="DH7" s="52">
        <f t="shared" si="16"/>
        <v>70.3</v>
      </c>
      <c r="DI7" s="52">
        <f t="shared" si="16"/>
        <v>70</v>
      </c>
      <c r="DJ7" s="49"/>
      <c r="DK7" s="52" t="str">
        <f>DK8</f>
        <v>-</v>
      </c>
      <c r="DL7" s="52" t="str">
        <f t="shared" ref="DL7:DT7" si="17">DL8</f>
        <v>-</v>
      </c>
      <c r="DM7" s="52" t="str">
        <f t="shared" si="17"/>
        <v>-</v>
      </c>
      <c r="DN7" s="52">
        <f t="shared" si="17"/>
        <v>400</v>
      </c>
      <c r="DO7" s="52">
        <f t="shared" si="17"/>
        <v>460</v>
      </c>
      <c r="DP7" s="52" t="str">
        <f t="shared" si="17"/>
        <v>-</v>
      </c>
      <c r="DQ7" s="52" t="str">
        <f t="shared" si="17"/>
        <v>-</v>
      </c>
      <c r="DR7" s="52" t="str">
        <f t="shared" si="17"/>
        <v>-</v>
      </c>
      <c r="DS7" s="52">
        <f t="shared" si="17"/>
        <v>224.4</v>
      </c>
      <c r="DT7" s="52">
        <f t="shared" si="17"/>
        <v>251.9</v>
      </c>
      <c r="DU7" s="49"/>
    </row>
    <row r="8" spans="1:125" s="54" customFormat="1" x14ac:dyDescent="0.15">
      <c r="A8" s="37"/>
      <c r="B8" s="55">
        <v>2021</v>
      </c>
      <c r="C8" s="55">
        <v>382043</v>
      </c>
      <c r="D8" s="55">
        <v>47</v>
      </c>
      <c r="E8" s="55">
        <v>14</v>
      </c>
      <c r="F8" s="55">
        <v>0</v>
      </c>
      <c r="G8" s="55">
        <v>10</v>
      </c>
      <c r="H8" s="55" t="s">
        <v>116</v>
      </c>
      <c r="I8" s="55" t="s">
        <v>117</v>
      </c>
      <c r="J8" s="55" t="s">
        <v>118</v>
      </c>
      <c r="K8" s="55" t="s">
        <v>119</v>
      </c>
      <c r="L8" s="55" t="s">
        <v>120</v>
      </c>
      <c r="M8" s="55" t="s">
        <v>121</v>
      </c>
      <c r="N8" s="55" t="s">
        <v>122</v>
      </c>
      <c r="O8" s="56" t="s">
        <v>123</v>
      </c>
      <c r="P8" s="57" t="s">
        <v>124</v>
      </c>
      <c r="Q8" s="57" t="s">
        <v>125</v>
      </c>
      <c r="R8" s="58">
        <v>2</v>
      </c>
      <c r="S8" s="57" t="s">
        <v>126</v>
      </c>
      <c r="T8" s="57" t="s">
        <v>127</v>
      </c>
      <c r="U8" s="58">
        <v>88</v>
      </c>
      <c r="V8" s="58">
        <v>5</v>
      </c>
      <c r="W8" s="58">
        <v>120</v>
      </c>
      <c r="X8" s="57" t="s">
        <v>128</v>
      </c>
      <c r="Y8" s="59" t="s">
        <v>120</v>
      </c>
      <c r="Z8" s="59" t="s">
        <v>120</v>
      </c>
      <c r="AA8" s="59" t="s">
        <v>120</v>
      </c>
      <c r="AB8" s="59">
        <v>76.2</v>
      </c>
      <c r="AC8" s="59">
        <v>80.8</v>
      </c>
      <c r="AD8" s="59" t="s">
        <v>120</v>
      </c>
      <c r="AE8" s="59" t="s">
        <v>120</v>
      </c>
      <c r="AF8" s="59" t="s">
        <v>120</v>
      </c>
      <c r="AG8" s="59">
        <v>383.4</v>
      </c>
      <c r="AH8" s="59">
        <v>338.4</v>
      </c>
      <c r="AI8" s="56">
        <v>236.1</v>
      </c>
      <c r="AJ8" s="59" t="s">
        <v>120</v>
      </c>
      <c r="AK8" s="59" t="s">
        <v>120</v>
      </c>
      <c r="AL8" s="59" t="s">
        <v>120</v>
      </c>
      <c r="AM8" s="59">
        <v>0</v>
      </c>
      <c r="AN8" s="59">
        <v>0</v>
      </c>
      <c r="AO8" s="59" t="s">
        <v>120</v>
      </c>
      <c r="AP8" s="59" t="s">
        <v>120</v>
      </c>
      <c r="AQ8" s="59" t="s">
        <v>120</v>
      </c>
      <c r="AR8" s="59">
        <v>10.199999999999999</v>
      </c>
      <c r="AS8" s="59">
        <v>5.0999999999999996</v>
      </c>
      <c r="AT8" s="56">
        <v>5.2</v>
      </c>
      <c r="AU8" s="60" t="s">
        <v>120</v>
      </c>
      <c r="AV8" s="60" t="s">
        <v>120</v>
      </c>
      <c r="AW8" s="60" t="s">
        <v>120</v>
      </c>
      <c r="AX8" s="60">
        <v>0</v>
      </c>
      <c r="AY8" s="60">
        <v>0</v>
      </c>
      <c r="AZ8" s="60" t="s">
        <v>120</v>
      </c>
      <c r="BA8" s="60" t="s">
        <v>120</v>
      </c>
      <c r="BB8" s="60" t="s">
        <v>120</v>
      </c>
      <c r="BC8" s="60">
        <v>407</v>
      </c>
      <c r="BD8" s="60">
        <v>166</v>
      </c>
      <c r="BE8" s="60">
        <v>3111</v>
      </c>
      <c r="BF8" s="59" t="s">
        <v>120</v>
      </c>
      <c r="BG8" s="59" t="s">
        <v>120</v>
      </c>
      <c r="BH8" s="59" t="s">
        <v>120</v>
      </c>
      <c r="BI8" s="59">
        <v>-22.9</v>
      </c>
      <c r="BJ8" s="59">
        <v>-15</v>
      </c>
      <c r="BK8" s="59" t="s">
        <v>120</v>
      </c>
      <c r="BL8" s="59" t="s">
        <v>120</v>
      </c>
      <c r="BM8" s="59" t="s">
        <v>120</v>
      </c>
      <c r="BN8" s="59">
        <v>-122.5</v>
      </c>
      <c r="BO8" s="59">
        <v>8.5</v>
      </c>
      <c r="BP8" s="56">
        <v>0.8</v>
      </c>
      <c r="BQ8" s="60" t="s">
        <v>120</v>
      </c>
      <c r="BR8" s="60" t="s">
        <v>120</v>
      </c>
      <c r="BS8" s="60" t="s">
        <v>120</v>
      </c>
      <c r="BT8" s="61">
        <v>-88</v>
      </c>
      <c r="BU8" s="61">
        <v>-73</v>
      </c>
      <c r="BV8" s="60" t="s">
        <v>120</v>
      </c>
      <c r="BW8" s="60" t="s">
        <v>120</v>
      </c>
      <c r="BX8" s="60" t="s">
        <v>120</v>
      </c>
      <c r="BY8" s="60">
        <v>2576</v>
      </c>
      <c r="BZ8" s="60">
        <v>4153</v>
      </c>
      <c r="CA8" s="58">
        <v>10906</v>
      </c>
      <c r="CB8" s="59" t="s">
        <v>120</v>
      </c>
      <c r="CC8" s="59" t="s">
        <v>120</v>
      </c>
      <c r="CD8" s="59" t="s">
        <v>120</v>
      </c>
      <c r="CE8" s="59" t="s">
        <v>120</v>
      </c>
      <c r="CF8" s="59" t="s">
        <v>120</v>
      </c>
      <c r="CG8" s="59" t="s">
        <v>120</v>
      </c>
      <c r="CH8" s="59" t="s">
        <v>120</v>
      </c>
      <c r="CI8" s="59" t="s">
        <v>120</v>
      </c>
      <c r="CJ8" s="59" t="s">
        <v>120</v>
      </c>
      <c r="CK8" s="59" t="s">
        <v>120</v>
      </c>
      <c r="CL8" s="56" t="s">
        <v>120</v>
      </c>
      <c r="CM8" s="58">
        <v>59</v>
      </c>
      <c r="CN8" s="58">
        <v>0</v>
      </c>
      <c r="CO8" s="59" t="s">
        <v>120</v>
      </c>
      <c r="CP8" s="59" t="s">
        <v>120</v>
      </c>
      <c r="CQ8" s="59" t="s">
        <v>120</v>
      </c>
      <c r="CR8" s="59" t="s">
        <v>120</v>
      </c>
      <c r="CS8" s="59" t="s">
        <v>120</v>
      </c>
      <c r="CT8" s="59" t="s">
        <v>120</v>
      </c>
      <c r="CU8" s="59" t="s">
        <v>120</v>
      </c>
      <c r="CV8" s="59" t="s">
        <v>120</v>
      </c>
      <c r="CW8" s="59" t="s">
        <v>120</v>
      </c>
      <c r="CX8" s="59" t="s">
        <v>120</v>
      </c>
      <c r="CY8" s="56" t="s">
        <v>120</v>
      </c>
      <c r="CZ8" s="59" t="s">
        <v>120</v>
      </c>
      <c r="DA8" s="59" t="s">
        <v>120</v>
      </c>
      <c r="DB8" s="59" t="s">
        <v>120</v>
      </c>
      <c r="DC8" s="59">
        <v>3922.1</v>
      </c>
      <c r="DD8" s="59">
        <v>3100.6</v>
      </c>
      <c r="DE8" s="59" t="s">
        <v>120</v>
      </c>
      <c r="DF8" s="59" t="s">
        <v>120</v>
      </c>
      <c r="DG8" s="59" t="s">
        <v>120</v>
      </c>
      <c r="DH8" s="59">
        <v>70.3</v>
      </c>
      <c r="DI8" s="59">
        <v>70</v>
      </c>
      <c r="DJ8" s="56">
        <v>99.8</v>
      </c>
      <c r="DK8" s="59" t="s">
        <v>120</v>
      </c>
      <c r="DL8" s="59" t="s">
        <v>120</v>
      </c>
      <c r="DM8" s="59" t="s">
        <v>120</v>
      </c>
      <c r="DN8" s="59">
        <v>400</v>
      </c>
      <c r="DO8" s="59">
        <v>460</v>
      </c>
      <c r="DP8" s="59" t="s">
        <v>120</v>
      </c>
      <c r="DQ8" s="59" t="s">
        <v>120</v>
      </c>
      <c r="DR8" s="59" t="s">
        <v>120</v>
      </c>
      <c r="DS8" s="59">
        <v>224.4</v>
      </c>
      <c r="DT8" s="59">
        <v>251.9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129</v>
      </c>
      <c r="C10" s="64" t="s">
        <v>130</v>
      </c>
      <c r="D10" s="64" t="s">
        <v>131</v>
      </c>
      <c r="E10" s="64" t="s">
        <v>132</v>
      </c>
      <c r="F10" s="64" t="s">
        <v>133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53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2023-01-26T04:39:43Z</cp:lastPrinted>
  <dcterms:created xsi:type="dcterms:W3CDTF">2022-12-09T03:31:32Z</dcterms:created>
  <dcterms:modified xsi:type="dcterms:W3CDTF">2023-02-03T02:54:37Z</dcterms:modified>
  <cp:category/>
</cp:coreProperties>
</file>