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6 西条市\"/>
    </mc:Choice>
  </mc:AlternateContent>
  <workbookProtection workbookAlgorithmName="SHA-512" workbookHashValue="mYXTzteHicy4ZwMNM8SoBeJ8Ad8ctoJ7/xv4PvRGC+e2rRL5y7+RIofsGoo8/dbM2iOU2rFnEgGxfuNc6vtZuA==" workbookSaltValue="05MnrkhlBfaKkN2GYBV1YQ==" workbookSpinCount="100000" lockStructure="1"/>
  <bookViews>
    <workbookView xWindow="-105" yWindow="-105" windowWidth="23250" windowHeight="12570"/>
  </bookViews>
  <sheets>
    <sheet name="法適用_下水道事業" sheetId="4" r:id="rId1"/>
    <sheet name="データ" sheetId="5" state="hidden" r:id="rId2"/>
  </sheet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G85" i="4"/>
  <c r="BB10" i="4"/>
  <c r="AD10" i="4"/>
  <c r="W10" i="4"/>
  <c r="P10" i="4"/>
  <c r="B10" i="4"/>
  <c r="BB8" i="4"/>
  <c r="AT8" i="4"/>
  <c r="AD8" i="4"/>
  <c r="B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<sst xmlns="http://schemas.openxmlformats.org/spreadsheetml/2006/main" count="297" uniqueCount="118">
  <si>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</si>
  <si>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</si>
  <si>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</si>
  <si>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</si>
  <si>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</si>
  <si>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</si>
  <si>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</si>
  <si>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</si>
  <si>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</si>
  <si>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</si>
  <si>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</si>
  <si>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</si>
  <si>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</si>
  <si>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</si>
  <si>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</si>
  <si>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</si>
  <si>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</si>
  <si>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</si>
  <si>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</si>
  <si>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</si>
  <si>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</si>
  <si>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</si>
  <si>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</si>
  <si>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</si>
  <si>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</si>
  <si>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</si>
  <si>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</si>
  <si>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</si>
  <si>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</si>
  <si>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</si>
  <si>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</si>
  <si>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</si>
  <si>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</si>
  <si>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</si>
  <si>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</si>
  <si>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</si>
  <si>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</si>
  <si>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</si>
  <si>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</si>
  <si>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</si>
  <si>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</si>
  <si>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</si>
  <si>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</si>
  <si>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</si>
  <si>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</si>
  <si>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</si>
  <si>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</si>
  <si>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</si>
  <si>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</si>
  <si>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</si>
  <si>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</si>
  <si>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</si>
  <si>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</si>
  <si>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</si>
  <si>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</si>
  <si>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</si>
  <si>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</si>
  <si>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</si>
  <si>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</si>
  <si>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</si>
  <si>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</si>
  <si>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</si>
  <si>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</si>
  <si>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</si>
  <si>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</si>
  <si>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</si>
  <si>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</si>
  <si>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</si>
  <si>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</si>
  <si>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</si>
  <si>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</si>
  <si>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</si>
  <si>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</si>
  <si>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</si>
  <si>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</si>
  <si>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</si>
  <si>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</si>
  <si>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</si>
  <si>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</si>
  <si>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</si>
  <si>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</si>
  <si>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</si>
  <si>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</si>
  <si>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</si>
  <si>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</si>
  <si>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</si>
  <si>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</si>
  <si>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</si>
  <si>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</si>
  <si>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</si>
  <si>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</si>
  <si>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</si>
  <si>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</si>
  <si>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</si>
  <si>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</si>
  <si>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</si>
  <si>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西条市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</si>
  <si>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</si>
  <si>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</si>
  <si>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</si>
  <si>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</si>
  <si>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</si>
  <si>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</si>
  <si>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</si>
  <si>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</si>
  <si>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</si>
  <si>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</si>
  <si>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</si>
  <si>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</si>
  <si>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</si>
  <si>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</si>
  <si>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</si>
  <si>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</si>
  <si>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</si>
  <si>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</si>
  <si>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「①有形固定資産減価償却率」については、類似団体の平均値25.66％より低い8.35％となっているが、今後も上昇していくことが見込まれる。
　「②管渠老朽化率」及び「③管渠改善率」については0であるが、建設後40年以上経過している管渠もあり、今後においては緊急を要する修繕等が発生する可能性がある。それを回避するため、ストックマネジメント計画に基づく管渠の点検調査や改築工事を実施している。また、供用開始から37年が経過した西条浄化センターにおいても、ストックマネジメント計画に基づき、順次改築工事を実施している。
　管渠について、今後、標準耐用年数に達し改築更新時期を迎える管渠が増加すると見込まれるため、施設の回復・予防保全のための修繕を実施するとともに、事業費の平準化を図り、計画的かつ効率的な維持修繕・改築更新に取り組む必要がある。</t>
    <rPh sb="3" eb="9">
      <t>ユウケイコテイシサン</t>
    </rPh>
    <rPh sb="26" eb="29">
      <t>ヘイキンチゲンカショウキャクリツ</t>
    </rPh>
    <rPh sb="37" eb="38">
      <t>ヒク</t>
    </rPh>
    <rPh sb="52" eb="54">
      <t>コンゴ</t>
    </rPh>
    <rPh sb="55" eb="57">
      <t>ジョウショウ</t>
    </rPh>
    <rPh sb="64" eb="66">
      <t>ミコ</t>
    </rPh>
    <phoneticPr fontId="4"/>
  </si>
  <si>
    <t>　「①経常収支比率」については、類似団体の平均値108.04％を少し下回る98.87％となっており、100％に近い値となっているが、現行の使用料で賄えている経費は維持管理費と僅かな資本費のみであり、資本費の大半は、一般会計からの繰入金に頼らざるを得ない状況である。これを表しているのが「⑤経費回収率」であり、経費回収率は類似団体の平均値97.07％を大きく下回る49.15％となっている。これは使用料で回収すべき経費を賄えていない状況であることを示している。よって、経費回収率100％に近付けるよう使用料の見直し及び汚水処理費の削減が必要である。
　「②累積欠損金比率」については、類似団体の平均値及び令和2年度を上回る21.05％となっている。これは使用料収入が少ないため、当年度純損失が生じているからである。
　「③流動比率」については、流動負債となる次年度の企業債元金償還額が多額であるため、流動比率は類似団体と比べ低くなっている。
　「④企業債残高対事業規模比率」については、工事等の財源として借入を行った企業債の残高が多額であることから、類似団体と比べ高くなっている。
　「⑥汚水処理原価」は類似団体の平均値に比べ低い数値となっている。
　「⑦施設利用率」及び「⑧水洗化率」については、類似団体の平均値より高い数値となっているが、さらなる向上に向けて取り組んでいく。</t>
    <rPh sb="3" eb="9">
      <t>ケイジョウシュウシヒリツ</t>
    </rPh>
    <rPh sb="16" eb="20">
      <t>ルイジダンタイ</t>
    </rPh>
    <rPh sb="21" eb="24">
      <t>ヘイキンチ</t>
    </rPh>
    <rPh sb="32" eb="33">
      <t>スコ</t>
    </rPh>
    <rPh sb="34" eb="36">
      <t>シタマワ</t>
    </rPh>
    <rPh sb="55" eb="56">
      <t>チカ</t>
    </rPh>
    <rPh sb="57" eb="58">
      <t>アタイ</t>
    </rPh>
    <rPh sb="66" eb="68">
      <t>ゲンコウ</t>
    </rPh>
    <rPh sb="69" eb="72">
      <t>シヨウリョウ</t>
    </rPh>
    <rPh sb="73" eb="74">
      <t>マカナ</t>
    </rPh>
    <rPh sb="78" eb="80">
      <t>ケイヒ</t>
    </rPh>
    <rPh sb="81" eb="86">
      <t>イジカンリヒ</t>
    </rPh>
    <rPh sb="87" eb="88">
      <t>ワズ</t>
    </rPh>
    <rPh sb="90" eb="93">
      <t>シホンヒ</t>
    </rPh>
    <rPh sb="99" eb="102">
      <t>シホンヒ</t>
    </rPh>
    <rPh sb="103" eb="105">
      <t>タイハン</t>
    </rPh>
    <rPh sb="107" eb="111">
      <t>イッパンカイケイ</t>
    </rPh>
    <rPh sb="114" eb="117">
      <t>クリイレキン</t>
    </rPh>
    <rPh sb="118" eb="119">
      <t>タヨ</t>
    </rPh>
    <rPh sb="123" eb="124">
      <t>エ</t>
    </rPh>
    <rPh sb="126" eb="128">
      <t>ジョウキョウ</t>
    </rPh>
    <rPh sb="135" eb="136">
      <t>アラワ</t>
    </rPh>
    <rPh sb="144" eb="149">
      <t>ケイヒカイシュウリツ</t>
    </rPh>
    <rPh sb="154" eb="159">
      <t>ケイヒカイシュウリツ</t>
    </rPh>
    <rPh sb="160" eb="164">
      <t>ルイジダンタイ</t>
    </rPh>
    <rPh sb="165" eb="168">
      <t>ヘイキンチ</t>
    </rPh>
    <rPh sb="175" eb="176">
      <t>オオ</t>
    </rPh>
    <rPh sb="178" eb="180">
      <t>シタマワ</t>
    </rPh>
    <rPh sb="197" eb="200">
      <t>シヨウリョウ</t>
    </rPh>
    <rPh sb="201" eb="203">
      <t>カイシュウ</t>
    </rPh>
    <rPh sb="206" eb="208">
      <t>ケイヒ</t>
    </rPh>
    <rPh sb="209" eb="210">
      <t>マカナ</t>
    </rPh>
    <rPh sb="215" eb="217">
      <t>ジョウキョウ</t>
    </rPh>
    <rPh sb="223" eb="224">
      <t>シメ</t>
    </rPh>
    <rPh sb="233" eb="238">
      <t>ケイヒカイシュウリツ</t>
    </rPh>
    <rPh sb="243" eb="245">
      <t>チカヅ</t>
    </rPh>
    <rPh sb="249" eb="252">
      <t>シヨウリョウ</t>
    </rPh>
    <rPh sb="253" eb="255">
      <t>ミナオ</t>
    </rPh>
    <rPh sb="256" eb="257">
      <t>オヨ</t>
    </rPh>
    <rPh sb="258" eb="263">
      <t>オスイショリヒ</t>
    </rPh>
    <rPh sb="264" eb="266">
      <t>サクゲン</t>
    </rPh>
    <rPh sb="267" eb="269">
      <t>ヒツヨウ</t>
    </rPh>
    <rPh sb="277" eb="284">
      <t>ルイセキケッソンキンヒリツ</t>
    </rPh>
    <rPh sb="291" eb="295">
      <t>ルイジダンタイ</t>
    </rPh>
    <rPh sb="296" eb="299">
      <t>ヘイキンチ</t>
    </rPh>
    <rPh sb="299" eb="300">
      <t>オヨ</t>
    </rPh>
    <rPh sb="301" eb="303">
      <t>レイワ</t>
    </rPh>
    <rPh sb="304" eb="306">
      <t>ネンド</t>
    </rPh>
    <rPh sb="307" eb="309">
      <t>ウワマワ</t>
    </rPh>
    <rPh sb="326" eb="331">
      <t>シヨウリョウシュウニュウ</t>
    </rPh>
    <rPh sb="332" eb="333">
      <t>スク</t>
    </rPh>
    <rPh sb="360" eb="364">
      <t>リュウドウヒリツ</t>
    </rPh>
    <rPh sb="371" eb="375">
      <t>リュウドウフサイ</t>
    </rPh>
    <rPh sb="378" eb="381">
      <t>ジネンド</t>
    </rPh>
    <rPh sb="382" eb="390">
      <t>キギョウサイガンキンショウカンガク</t>
    </rPh>
    <rPh sb="391" eb="393">
      <t>タガク</t>
    </rPh>
    <rPh sb="399" eb="403">
      <t>リュウドウヒリツ</t>
    </rPh>
    <rPh sb="404" eb="408">
      <t>ルイジダンタイ</t>
    </rPh>
    <rPh sb="409" eb="410">
      <t>クラ</t>
    </rPh>
    <rPh sb="411" eb="412">
      <t>ヒク</t>
    </rPh>
    <rPh sb="423" eb="426">
      <t>キギョウサイ</t>
    </rPh>
    <rPh sb="426" eb="428">
      <t>ザンダカ</t>
    </rPh>
    <rPh sb="428" eb="429">
      <t>タイ</t>
    </rPh>
    <rPh sb="429" eb="435">
      <t>ジギョウキボヒリツ</t>
    </rPh>
    <rPh sb="442" eb="445">
      <t>コウジトウ</t>
    </rPh>
    <rPh sb="446" eb="448">
      <t>ザイゲン</t>
    </rPh>
    <rPh sb="451" eb="453">
      <t>カリイレ</t>
    </rPh>
    <rPh sb="454" eb="455">
      <t>オコナ</t>
    </rPh>
    <rPh sb="457" eb="460">
      <t>キギョウサイ</t>
    </rPh>
    <rPh sb="461" eb="463">
      <t>ザンダカ</t>
    </rPh>
    <rPh sb="464" eb="466">
      <t>タガク</t>
    </rPh>
    <rPh sb="474" eb="478">
      <t>ルイジダンタイ</t>
    </rPh>
    <rPh sb="479" eb="480">
      <t>クラ</t>
    </rPh>
    <rPh sb="481" eb="482">
      <t>タカ</t>
    </rPh>
    <rPh sb="493" eb="499">
      <t>オスイショリゲンカ</t>
    </rPh>
    <rPh sb="501" eb="505">
      <t>ルイジダンタイ</t>
    </rPh>
    <rPh sb="506" eb="509">
      <t>ヘイキンチ</t>
    </rPh>
    <rPh sb="510" eb="511">
      <t>クラ</t>
    </rPh>
    <rPh sb="512" eb="513">
      <t>ヒク</t>
    </rPh>
    <rPh sb="514" eb="516">
      <t>スウチ</t>
    </rPh>
    <rPh sb="527" eb="532">
      <t>シセツリヨウリツ</t>
    </rPh>
    <rPh sb="533" eb="534">
      <t>オヨ</t>
    </rPh>
    <rPh sb="537" eb="541">
      <t>スイセンカリツ</t>
    </rPh>
    <rPh sb="548" eb="552">
      <t>ルイジダンタイ</t>
    </rPh>
    <rPh sb="553" eb="556">
      <t>ヘイキンチ</t>
    </rPh>
    <rPh sb="558" eb="559">
      <t>タカ</t>
    </rPh>
    <rPh sb="560" eb="562">
      <t>スウチ</t>
    </rPh>
    <rPh sb="574" eb="576">
      <t>コウジョウ</t>
    </rPh>
    <rPh sb="577" eb="578">
      <t>ム</t>
    </rPh>
    <rPh sb="580" eb="581">
      <t>ト</t>
    </rPh>
    <rPh sb="582" eb="583">
      <t>ク</t>
    </rPh>
    <phoneticPr fontId="4"/>
  </si>
  <si>
    <t>西条市の下水道事業は、経費回収率が49.15％と非常に低く、使用料で賄うべき経費を約半分しか賄えていない状況である。そのため、平成28年度から3年毎に、使用料改定を実施しており、今後も適正な水準に達するまで使用料改定を継続していくとともに、事業の見直し等による経費の削減を図り、経費回収率100％の達成に努めていく。
　また、流動比率及び企業債残高対事業規模比率の指標が、類似団体、全国平均と比較して著しく悪いのは、これまでの事業運営が、財源を企業債に過大に頼ってきたためであり、今後は、企業債の借入額を抑えた事業運営が必要である。
これらを踏まえ、持続可能な下水道事業を目指し、経営改善に努めていく。</t>
    <rPh sb="203" eb="204">
      <t>ワル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</si>
</sst>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9E0-4EC5-BAD0-388AFEA5360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0.09</c:v>
                </c:pt>
                <c:pt idx="4">
                  <c:v>0.17</c:v>
                </c:pt>
              </c:numCache>
            </c:numRef>
          </c:val>
          <c:smooth val="0"/>
          <c:extLst>
            <c:ext xmlns:c16="http://schemas.microsoft.com/office/drawing/2014/chart" uri="{C3380CC4-5D6E-409C-BE32-E72D297353CC}">
              <c16:uniqueId val="{00000001-29E0-4EC5-BAD0-388AFEA5360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77.38</c:v>
                </c:pt>
                <c:pt idx="4">
                  <c:v>76.36</c:v>
                </c:pt>
              </c:numCache>
            </c:numRef>
          </c:val>
          <c:extLst>
            <c:ext xmlns:c16="http://schemas.microsoft.com/office/drawing/2014/chart" uri="{C3380CC4-5D6E-409C-BE32-E72D297353CC}">
              <c16:uniqueId val="{00000000-2E53-49BC-99E3-2EE644DD639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65.28</c:v>
                </c:pt>
                <c:pt idx="4">
                  <c:v>64.92</c:v>
                </c:pt>
              </c:numCache>
            </c:numRef>
          </c:val>
          <c:smooth val="0"/>
          <c:extLst>
            <c:ext xmlns:c16="http://schemas.microsoft.com/office/drawing/2014/chart" uri="{C3380CC4-5D6E-409C-BE32-E72D297353CC}">
              <c16:uniqueId val="{00000001-2E53-49BC-99E3-2EE644DD639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94.2</c:v>
                </c:pt>
                <c:pt idx="4">
                  <c:v>94.55</c:v>
                </c:pt>
              </c:numCache>
            </c:numRef>
          </c:val>
          <c:extLst>
            <c:ext xmlns:c16="http://schemas.microsoft.com/office/drawing/2014/chart" uri="{C3380CC4-5D6E-409C-BE32-E72D297353CC}">
              <c16:uniqueId val="{00000000-0FA8-4516-B74B-6A246CB0F37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92.72</c:v>
                </c:pt>
                <c:pt idx="4">
                  <c:v>92.88</c:v>
                </c:pt>
              </c:numCache>
            </c:numRef>
          </c:val>
          <c:smooth val="0"/>
          <c:extLst>
            <c:ext xmlns:c16="http://schemas.microsoft.com/office/drawing/2014/chart" uri="{C3380CC4-5D6E-409C-BE32-E72D297353CC}">
              <c16:uniqueId val="{00000001-0FA8-4516-B74B-6A246CB0F37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102.12</c:v>
                </c:pt>
                <c:pt idx="4">
                  <c:v>98.87</c:v>
                </c:pt>
              </c:numCache>
            </c:numRef>
          </c:val>
          <c:extLst>
            <c:ext xmlns:c16="http://schemas.microsoft.com/office/drawing/2014/chart" uri="{C3380CC4-5D6E-409C-BE32-E72D297353CC}">
              <c16:uniqueId val="{00000000-EC56-4E9E-9ACE-CF75D5C0BCD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107.85</c:v>
                </c:pt>
                <c:pt idx="4">
                  <c:v>108.04</c:v>
                </c:pt>
              </c:numCache>
            </c:numRef>
          </c:val>
          <c:smooth val="0"/>
          <c:extLst>
            <c:ext xmlns:c16="http://schemas.microsoft.com/office/drawing/2014/chart" uri="{C3380CC4-5D6E-409C-BE32-E72D297353CC}">
              <c16:uniqueId val="{00000001-EC56-4E9E-9ACE-CF75D5C0BCD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4.2300000000000004</c:v>
                </c:pt>
                <c:pt idx="4">
                  <c:v>8.35</c:v>
                </c:pt>
              </c:numCache>
            </c:numRef>
          </c:val>
          <c:extLst>
            <c:ext xmlns:c16="http://schemas.microsoft.com/office/drawing/2014/chart" uri="{C3380CC4-5D6E-409C-BE32-E72D297353CC}">
              <c16:uniqueId val="{00000000-A1BB-44F4-85A8-74A75D1A788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23.79</c:v>
                </c:pt>
                <c:pt idx="4">
                  <c:v>25.66</c:v>
                </c:pt>
              </c:numCache>
            </c:numRef>
          </c:val>
          <c:smooth val="0"/>
          <c:extLst>
            <c:ext xmlns:c16="http://schemas.microsoft.com/office/drawing/2014/chart" uri="{C3380CC4-5D6E-409C-BE32-E72D297353CC}">
              <c16:uniqueId val="{00000001-A1BB-44F4-85A8-74A75D1A788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5F5-43EE-AC6D-0FA7156D4DB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1.22</c:v>
                </c:pt>
                <c:pt idx="4">
                  <c:v>1.61</c:v>
                </c:pt>
              </c:numCache>
            </c:numRef>
          </c:val>
          <c:smooth val="0"/>
          <c:extLst>
            <c:ext xmlns:c16="http://schemas.microsoft.com/office/drawing/2014/chart" uri="{C3380CC4-5D6E-409C-BE32-E72D297353CC}">
              <c16:uniqueId val="{00000001-05F5-43EE-AC6D-0FA7156D4DB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17.95</c:v>
                </c:pt>
                <c:pt idx="4">
                  <c:v>21.05</c:v>
                </c:pt>
              </c:numCache>
            </c:numRef>
          </c:val>
          <c:extLst>
            <c:ext xmlns:c16="http://schemas.microsoft.com/office/drawing/2014/chart" uri="{C3380CC4-5D6E-409C-BE32-E72D297353CC}">
              <c16:uniqueId val="{00000000-5D53-49D2-AD10-730CFFFC6E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4.72</c:v>
                </c:pt>
                <c:pt idx="4">
                  <c:v>4.49</c:v>
                </c:pt>
              </c:numCache>
            </c:numRef>
          </c:val>
          <c:smooth val="0"/>
          <c:extLst>
            <c:ext xmlns:c16="http://schemas.microsoft.com/office/drawing/2014/chart" uri="{C3380CC4-5D6E-409C-BE32-E72D297353CC}">
              <c16:uniqueId val="{00000001-5D53-49D2-AD10-730CFFFC6E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19.61</c:v>
                </c:pt>
                <c:pt idx="4">
                  <c:v>24.08</c:v>
                </c:pt>
              </c:numCache>
            </c:numRef>
          </c:val>
          <c:extLst>
            <c:ext xmlns:c16="http://schemas.microsoft.com/office/drawing/2014/chart" uri="{C3380CC4-5D6E-409C-BE32-E72D297353CC}">
              <c16:uniqueId val="{00000000-4126-47BD-BF2F-825BA7DE043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67.930000000000007</c:v>
                </c:pt>
                <c:pt idx="4">
                  <c:v>68.53</c:v>
                </c:pt>
              </c:numCache>
            </c:numRef>
          </c:val>
          <c:smooth val="0"/>
          <c:extLst>
            <c:ext xmlns:c16="http://schemas.microsoft.com/office/drawing/2014/chart" uri="{C3380CC4-5D6E-409C-BE32-E72D297353CC}">
              <c16:uniqueId val="{00000001-4126-47BD-BF2F-825BA7DE043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2877.56</c:v>
                </c:pt>
                <c:pt idx="4">
                  <c:v>2793.5</c:v>
                </c:pt>
              </c:numCache>
            </c:numRef>
          </c:val>
          <c:extLst>
            <c:ext xmlns:c16="http://schemas.microsoft.com/office/drawing/2014/chart" uri="{C3380CC4-5D6E-409C-BE32-E72D297353CC}">
              <c16:uniqueId val="{00000000-4196-492C-9452-C83BC52744D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857.88</c:v>
                </c:pt>
                <c:pt idx="4">
                  <c:v>825.1</c:v>
                </c:pt>
              </c:numCache>
            </c:numRef>
          </c:val>
          <c:smooth val="0"/>
          <c:extLst>
            <c:ext xmlns:c16="http://schemas.microsoft.com/office/drawing/2014/chart" uri="{C3380CC4-5D6E-409C-BE32-E72D297353CC}">
              <c16:uniqueId val="{00000001-4196-492C-9452-C83BC52744D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48.67</c:v>
                </c:pt>
                <c:pt idx="4">
                  <c:v>49.15</c:v>
                </c:pt>
              </c:numCache>
            </c:numRef>
          </c:val>
          <c:extLst>
            <c:ext xmlns:c16="http://schemas.microsoft.com/office/drawing/2014/chart" uri="{C3380CC4-5D6E-409C-BE32-E72D297353CC}">
              <c16:uniqueId val="{00000000-62A7-4E96-8C33-35283E7FC48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94.97</c:v>
                </c:pt>
                <c:pt idx="4">
                  <c:v>97.07</c:v>
                </c:pt>
              </c:numCache>
            </c:numRef>
          </c:val>
          <c:smooth val="0"/>
          <c:extLst>
            <c:ext xmlns:c16="http://schemas.microsoft.com/office/drawing/2014/chart" uri="{C3380CC4-5D6E-409C-BE32-E72D297353CC}">
              <c16:uniqueId val="{00000001-62A7-4E96-8C33-35283E7FC48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154.06</c:v>
                </c:pt>
                <c:pt idx="4">
                  <c:v>152.69</c:v>
                </c:pt>
              </c:numCache>
            </c:numRef>
          </c:val>
          <c:extLst>
            <c:ext xmlns:c16="http://schemas.microsoft.com/office/drawing/2014/chart" uri="{C3380CC4-5D6E-409C-BE32-E72D297353CC}">
              <c16:uniqueId val="{00000000-9963-4003-B772-CF67C5A5CDA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159.49</c:v>
                </c:pt>
                <c:pt idx="4">
                  <c:v>157.81</c:v>
                </c:pt>
              </c:numCache>
            </c:numRef>
          </c:val>
          <c:smooth val="0"/>
          <c:extLst>
            <c:ext xmlns:c16="http://schemas.microsoft.com/office/drawing/2014/chart" uri="{C3380CC4-5D6E-409C-BE32-E72D297353CC}">
              <c16:uniqueId val="{00000001-9963-4003-B772-CF67C5A5CDA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西条市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Bd1</v>
      </c>
      <c r="X8" s="65"/>
      <c r="Y8" s="65"/>
      <c r="Z8" s="65"/>
      <c r="AA8" s="65"/>
      <c r="AB8" s="65"/>
      <c r="AC8" s="65"/>
      <c r="AD8" s="66" t="str">
        <f>データ!$M$6</f>
        <v>非設置</v>
      </c>
      <c r="AE8" s="66"/>
      <c r="AF8" s="66"/>
      <c r="AG8" s="66"/>
      <c r="AH8" s="66"/>
      <c r="AI8" s="66"/>
      <c r="AJ8" s="66"/>
      <c r="AK8" s="3"/>
      <c r="AL8" s="45">
        <f>データ!S6</f>
        <v>106842</v>
      </c>
      <c r="AM8" s="45"/>
      <c r="AN8" s="45"/>
      <c r="AO8" s="45"/>
      <c r="AP8" s="45"/>
      <c r="AQ8" s="45"/>
      <c r="AR8" s="45"/>
      <c r="AS8" s="45"/>
      <c r="AT8" s="46">
        <f>データ!T6</f>
        <v>510.04</v>
      </c>
      <c r="AU8" s="46"/>
      <c r="AV8" s="46"/>
      <c r="AW8" s="46"/>
      <c r="AX8" s="46"/>
      <c r="AY8" s="46"/>
      <c r="AZ8" s="46"/>
      <c r="BA8" s="46"/>
      <c r="BB8" s="46">
        <f>データ!U6</f>
        <v>209.48</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51.88</v>
      </c>
      <c r="J10" s="46"/>
      <c r="K10" s="46"/>
      <c r="L10" s="46"/>
      <c r="M10" s="46"/>
      <c r="N10" s="46"/>
      <c r="O10" s="46"/>
      <c r="P10" s="46">
        <f>データ!P6</f>
        <v>60.09</v>
      </c>
      <c r="Q10" s="46"/>
      <c r="R10" s="46"/>
      <c r="S10" s="46"/>
      <c r="T10" s="46"/>
      <c r="U10" s="46"/>
      <c r="V10" s="46"/>
      <c r="W10" s="46">
        <f>データ!Q6</f>
        <v>72.75</v>
      </c>
      <c r="X10" s="46"/>
      <c r="Y10" s="46"/>
      <c r="Z10" s="46"/>
      <c r="AA10" s="46"/>
      <c r="AB10" s="46"/>
      <c r="AC10" s="46"/>
      <c r="AD10" s="45">
        <f>データ!R6</f>
        <v>1450</v>
      </c>
      <c r="AE10" s="45"/>
      <c r="AF10" s="45"/>
      <c r="AG10" s="45"/>
      <c r="AH10" s="45"/>
      <c r="AI10" s="45"/>
      <c r="AJ10" s="45"/>
      <c r="AK10" s="2"/>
      <c r="AL10" s="45">
        <f>データ!V6</f>
        <v>63858</v>
      </c>
      <c r="AM10" s="45"/>
      <c r="AN10" s="45"/>
      <c r="AO10" s="45"/>
      <c r="AP10" s="45"/>
      <c r="AQ10" s="45"/>
      <c r="AR10" s="45"/>
      <c r="AS10" s="45"/>
      <c r="AT10" s="46">
        <f>データ!W6</f>
        <v>18.3</v>
      </c>
      <c r="AU10" s="46"/>
      <c r="AV10" s="46"/>
      <c r="AW10" s="46"/>
      <c r="AX10" s="46"/>
      <c r="AY10" s="46"/>
      <c r="AZ10" s="46"/>
      <c r="BA10" s="46"/>
      <c r="BB10" s="46">
        <f>データ!X6</f>
        <v>3489.51</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1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5GM3rjUPP/1g88xS1oo6PvE3S40aD8ImI3N3/b31+pEs3qlboXxntIMThWY4BuHupBkpfw53nBnw5q7hnylgww==" saltValue="5XQ0GJLIax7n0GNX8Qz5u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382060</v>
      </c>
      <c r="D6" s="19">
        <f t="shared" si="3"/>
        <v>46</v>
      </c>
      <c r="E6" s="19">
        <f t="shared" si="3"/>
        <v>17</v>
      </c>
      <c r="F6" s="19">
        <f t="shared" si="3"/>
        <v>1</v>
      </c>
      <c r="G6" s="19">
        <f t="shared" si="3"/>
        <v>0</v>
      </c>
      <c r="H6" s="19" t="str">
        <f t="shared" si="3"/>
        <v>愛媛県　西条市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51.88</v>
      </c>
      <c r="P6" s="20">
        <f t="shared" si="3"/>
        <v>60.09</v>
      </c>
      <c r="Q6" s="20">
        <f t="shared" si="3"/>
        <v>72.75</v>
      </c>
      <c r="R6" s="20">
        <f t="shared" si="3"/>
        <v>1450</v>
      </c>
      <c r="S6" s="20">
        <f t="shared" si="3"/>
        <v>106842</v>
      </c>
      <c r="T6" s="20">
        <f t="shared" si="3"/>
        <v>510.04</v>
      </c>
      <c r="U6" s="20">
        <f t="shared" si="3"/>
        <v>209.48</v>
      </c>
      <c r="V6" s="20">
        <f t="shared" si="3"/>
        <v>63858</v>
      </c>
      <c r="W6" s="20">
        <f t="shared" si="3"/>
        <v>18.3</v>
      </c>
      <c r="X6" s="20">
        <f t="shared" si="3"/>
        <v>3489.51</v>
      </c>
      <c r="Y6" s="21" t="str">
        <f>IF(Y7="",NA(),Y7)</f>
        <v>-</v>
      </c>
      <c r="Z6" s="21" t="str">
        <f t="shared" ref="Z6:AH6" si="4">IF(Z7="",NA(),Z7)</f>
        <v>-</v>
      </c>
      <c r="AA6" s="21" t="str">
        <f t="shared" si="4"/>
        <v>-</v>
      </c>
      <c r="AB6" s="21">
        <f t="shared" si="4"/>
        <v>102.12</v>
      </c>
      <c r="AC6" s="21">
        <f t="shared" si="4"/>
        <v>98.87</v>
      </c>
      <c r="AD6" s="21" t="str">
        <f t="shared" si="4"/>
        <v>-</v>
      </c>
      <c r="AE6" s="21" t="str">
        <f t="shared" si="4"/>
        <v>-</v>
      </c>
      <c r="AF6" s="21" t="str">
        <f t="shared" si="4"/>
        <v>-</v>
      </c>
      <c r="AG6" s="21">
        <f t="shared" si="4"/>
        <v>107.85</v>
      </c>
      <c r="AH6" s="21">
        <f t="shared" si="4"/>
        <v>108.04</v>
      </c>
      <c r="AI6" s="20" t="str">
        <f>IF(AI7="","",IF(AI7="-","【-】","【"&amp;SUBSTITUTE(TEXT(AI7,"#,##0.00"),"-","△")&amp;"】"))</f>
        <v>【107.02】</v>
      </c>
      <c r="AJ6" s="21" t="str">
        <f>IF(AJ7="",NA(),AJ7)</f>
        <v>-</v>
      </c>
      <c r="AK6" s="21" t="str">
        <f t="shared" ref="AK6:AS6" si="5">IF(AK7="",NA(),AK7)</f>
        <v>-</v>
      </c>
      <c r="AL6" s="21" t="str">
        <f t="shared" si="5"/>
        <v>-</v>
      </c>
      <c r="AM6" s="21">
        <f t="shared" si="5"/>
        <v>17.95</v>
      </c>
      <c r="AN6" s="21">
        <f t="shared" si="5"/>
        <v>21.05</v>
      </c>
      <c r="AO6" s="21" t="str">
        <f t="shared" si="5"/>
        <v>-</v>
      </c>
      <c r="AP6" s="21" t="str">
        <f t="shared" si="5"/>
        <v>-</v>
      </c>
      <c r="AQ6" s="21" t="str">
        <f t="shared" si="5"/>
        <v>-</v>
      </c>
      <c r="AR6" s="21">
        <f t="shared" si="5"/>
        <v>4.72</v>
      </c>
      <c r="AS6" s="21">
        <f t="shared" si="5"/>
        <v>4.49</v>
      </c>
      <c r="AT6" s="20" t="str">
        <f>IF(AT7="","",IF(AT7="-","【-】","【"&amp;SUBSTITUTE(TEXT(AT7,"#,##0.00"),"-","△")&amp;"】"))</f>
        <v>【3.09】</v>
      </c>
      <c r="AU6" s="21" t="str">
        <f>IF(AU7="",NA(),AU7)</f>
        <v>-</v>
      </c>
      <c r="AV6" s="21" t="str">
        <f t="shared" ref="AV6:BD6" si="6">IF(AV7="",NA(),AV7)</f>
        <v>-</v>
      </c>
      <c r="AW6" s="21" t="str">
        <f t="shared" si="6"/>
        <v>-</v>
      </c>
      <c r="AX6" s="21">
        <f t="shared" si="6"/>
        <v>19.61</v>
      </c>
      <c r="AY6" s="21">
        <f t="shared" si="6"/>
        <v>24.08</v>
      </c>
      <c r="AZ6" s="21" t="str">
        <f t="shared" si="6"/>
        <v>-</v>
      </c>
      <c r="BA6" s="21" t="str">
        <f t="shared" si="6"/>
        <v>-</v>
      </c>
      <c r="BB6" s="21" t="str">
        <f t="shared" si="6"/>
        <v>-</v>
      </c>
      <c r="BC6" s="21">
        <f t="shared" si="6"/>
        <v>67.930000000000007</v>
      </c>
      <c r="BD6" s="21">
        <f t="shared" si="6"/>
        <v>68.53</v>
      </c>
      <c r="BE6" s="20" t="str">
        <f>IF(BE7="","",IF(BE7="-","【-】","【"&amp;SUBSTITUTE(TEXT(BE7,"#,##0.00"),"-","△")&amp;"】"))</f>
        <v>【71.39】</v>
      </c>
      <c r="BF6" s="21" t="str">
        <f>IF(BF7="",NA(),BF7)</f>
        <v>-</v>
      </c>
      <c r="BG6" s="21" t="str">
        <f t="shared" ref="BG6:BO6" si="7">IF(BG7="",NA(),BG7)</f>
        <v>-</v>
      </c>
      <c r="BH6" s="21" t="str">
        <f t="shared" si="7"/>
        <v>-</v>
      </c>
      <c r="BI6" s="21">
        <f t="shared" si="7"/>
        <v>2877.56</v>
      </c>
      <c r="BJ6" s="21">
        <f t="shared" si="7"/>
        <v>2793.5</v>
      </c>
      <c r="BK6" s="21" t="str">
        <f t="shared" si="7"/>
        <v>-</v>
      </c>
      <c r="BL6" s="21" t="str">
        <f t="shared" si="7"/>
        <v>-</v>
      </c>
      <c r="BM6" s="21" t="str">
        <f t="shared" si="7"/>
        <v>-</v>
      </c>
      <c r="BN6" s="21">
        <f t="shared" si="7"/>
        <v>857.88</v>
      </c>
      <c r="BO6" s="21">
        <f t="shared" si="7"/>
        <v>825.1</v>
      </c>
      <c r="BP6" s="20" t="str">
        <f>IF(BP7="","",IF(BP7="-","【-】","【"&amp;SUBSTITUTE(TEXT(BP7,"#,##0.00"),"-","△")&amp;"】"))</f>
        <v>【669.11】</v>
      </c>
      <c r="BQ6" s="21" t="str">
        <f>IF(BQ7="",NA(),BQ7)</f>
        <v>-</v>
      </c>
      <c r="BR6" s="21" t="str">
        <f t="shared" ref="BR6:BZ6" si="8">IF(BR7="",NA(),BR7)</f>
        <v>-</v>
      </c>
      <c r="BS6" s="21" t="str">
        <f t="shared" si="8"/>
        <v>-</v>
      </c>
      <c r="BT6" s="21">
        <f t="shared" si="8"/>
        <v>48.67</v>
      </c>
      <c r="BU6" s="21">
        <f t="shared" si="8"/>
        <v>49.15</v>
      </c>
      <c r="BV6" s="21" t="str">
        <f t="shared" si="8"/>
        <v>-</v>
      </c>
      <c r="BW6" s="21" t="str">
        <f t="shared" si="8"/>
        <v>-</v>
      </c>
      <c r="BX6" s="21" t="str">
        <f t="shared" si="8"/>
        <v>-</v>
      </c>
      <c r="BY6" s="21">
        <f t="shared" si="8"/>
        <v>94.97</v>
      </c>
      <c r="BZ6" s="21">
        <f t="shared" si="8"/>
        <v>97.07</v>
      </c>
      <c r="CA6" s="20" t="str">
        <f>IF(CA7="","",IF(CA7="-","【-】","【"&amp;SUBSTITUTE(TEXT(CA7,"#,##0.00"),"-","△")&amp;"】"))</f>
        <v>【99.73】</v>
      </c>
      <c r="CB6" s="21" t="str">
        <f>IF(CB7="",NA(),CB7)</f>
        <v>-</v>
      </c>
      <c r="CC6" s="21" t="str">
        <f t="shared" ref="CC6:CK6" si="9">IF(CC7="",NA(),CC7)</f>
        <v>-</v>
      </c>
      <c r="CD6" s="21" t="str">
        <f t="shared" si="9"/>
        <v>-</v>
      </c>
      <c r="CE6" s="21">
        <f t="shared" si="9"/>
        <v>154.06</v>
      </c>
      <c r="CF6" s="21">
        <f t="shared" si="9"/>
        <v>152.69</v>
      </c>
      <c r="CG6" s="21" t="str">
        <f t="shared" si="9"/>
        <v>-</v>
      </c>
      <c r="CH6" s="21" t="str">
        <f t="shared" si="9"/>
        <v>-</v>
      </c>
      <c r="CI6" s="21" t="str">
        <f t="shared" si="9"/>
        <v>-</v>
      </c>
      <c r="CJ6" s="21">
        <f t="shared" si="9"/>
        <v>159.49</v>
      </c>
      <c r="CK6" s="21">
        <f t="shared" si="9"/>
        <v>157.81</v>
      </c>
      <c r="CL6" s="20" t="str">
        <f>IF(CL7="","",IF(CL7="-","【-】","【"&amp;SUBSTITUTE(TEXT(CL7,"#,##0.00"),"-","△")&amp;"】"))</f>
        <v>【134.98】</v>
      </c>
      <c r="CM6" s="21" t="str">
        <f>IF(CM7="",NA(),CM7)</f>
        <v>-</v>
      </c>
      <c r="CN6" s="21" t="str">
        <f t="shared" ref="CN6:CV6" si="10">IF(CN7="",NA(),CN7)</f>
        <v>-</v>
      </c>
      <c r="CO6" s="21" t="str">
        <f t="shared" si="10"/>
        <v>-</v>
      </c>
      <c r="CP6" s="21">
        <f t="shared" si="10"/>
        <v>77.38</v>
      </c>
      <c r="CQ6" s="21">
        <f t="shared" si="10"/>
        <v>76.36</v>
      </c>
      <c r="CR6" s="21" t="str">
        <f t="shared" si="10"/>
        <v>-</v>
      </c>
      <c r="CS6" s="21" t="str">
        <f t="shared" si="10"/>
        <v>-</v>
      </c>
      <c r="CT6" s="21" t="str">
        <f t="shared" si="10"/>
        <v>-</v>
      </c>
      <c r="CU6" s="21">
        <f t="shared" si="10"/>
        <v>65.28</v>
      </c>
      <c r="CV6" s="21">
        <f t="shared" si="10"/>
        <v>64.92</v>
      </c>
      <c r="CW6" s="20" t="str">
        <f>IF(CW7="","",IF(CW7="-","【-】","【"&amp;SUBSTITUTE(TEXT(CW7,"#,##0.00"),"-","△")&amp;"】"))</f>
        <v>【59.99】</v>
      </c>
      <c r="CX6" s="21" t="str">
        <f>IF(CX7="",NA(),CX7)</f>
        <v>-</v>
      </c>
      <c r="CY6" s="21" t="str">
        <f t="shared" ref="CY6:DG6" si="11">IF(CY7="",NA(),CY7)</f>
        <v>-</v>
      </c>
      <c r="CZ6" s="21" t="str">
        <f t="shared" si="11"/>
        <v>-</v>
      </c>
      <c r="DA6" s="21">
        <f t="shared" si="11"/>
        <v>94.2</v>
      </c>
      <c r="DB6" s="21">
        <f t="shared" si="11"/>
        <v>94.55</v>
      </c>
      <c r="DC6" s="21" t="str">
        <f t="shared" si="11"/>
        <v>-</v>
      </c>
      <c r="DD6" s="21" t="str">
        <f t="shared" si="11"/>
        <v>-</v>
      </c>
      <c r="DE6" s="21" t="str">
        <f t="shared" si="11"/>
        <v>-</v>
      </c>
      <c r="DF6" s="21">
        <f t="shared" si="11"/>
        <v>92.72</v>
      </c>
      <c r="DG6" s="21">
        <f t="shared" si="11"/>
        <v>92.88</v>
      </c>
      <c r="DH6" s="20" t="str">
        <f>IF(DH7="","",IF(DH7="-","【-】","【"&amp;SUBSTITUTE(TEXT(DH7,"#,##0.00"),"-","△")&amp;"】"))</f>
        <v>【95.72】</v>
      </c>
      <c r="DI6" s="21" t="str">
        <f>IF(DI7="",NA(),DI7)</f>
        <v>-</v>
      </c>
      <c r="DJ6" s="21" t="str">
        <f t="shared" ref="DJ6:DR6" si="12">IF(DJ7="",NA(),DJ7)</f>
        <v>-</v>
      </c>
      <c r="DK6" s="21" t="str">
        <f t="shared" si="12"/>
        <v>-</v>
      </c>
      <c r="DL6" s="21">
        <f t="shared" si="12"/>
        <v>4.2300000000000004</v>
      </c>
      <c r="DM6" s="21">
        <f t="shared" si="12"/>
        <v>8.35</v>
      </c>
      <c r="DN6" s="21" t="str">
        <f t="shared" si="12"/>
        <v>-</v>
      </c>
      <c r="DO6" s="21" t="str">
        <f t="shared" si="12"/>
        <v>-</v>
      </c>
      <c r="DP6" s="21" t="str">
        <f t="shared" si="12"/>
        <v>-</v>
      </c>
      <c r="DQ6" s="21">
        <f t="shared" si="12"/>
        <v>23.79</v>
      </c>
      <c r="DR6" s="21">
        <f t="shared" si="12"/>
        <v>25.66</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1.22</v>
      </c>
      <c r="EC6" s="21">
        <f t="shared" si="13"/>
        <v>1.61</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0.09</v>
      </c>
      <c r="EN6" s="21">
        <f t="shared" si="14"/>
        <v>0.17</v>
      </c>
      <c r="EO6" s="20" t="str">
        <f>IF(EO7="","",IF(EO7="-","【-】","【"&amp;SUBSTITUTE(TEXT(EO7,"#,##0.00"),"-","△")&amp;"】"))</f>
        <v>【0.24】</v>
      </c>
    </row>
    <row r="7" spans="1:148" s="22" customFormat="1" x14ac:dyDescent="0.15">
      <c r="A7" s="14"/>
      <c r="B7" s="23">
        <v>2021</v>
      </c>
      <c r="C7" s="23">
        <v>382060</v>
      </c>
      <c r="D7" s="23">
        <v>46</v>
      </c>
      <c r="E7" s="23">
        <v>17</v>
      </c>
      <c r="F7" s="23">
        <v>1</v>
      </c>
      <c r="G7" s="23">
        <v>0</v>
      </c>
      <c r="H7" s="23" t="s">
        <v>96</v>
      </c>
      <c r="I7" s="23" t="s">
        <v>97</v>
      </c>
      <c r="J7" s="23" t="s">
        <v>98</v>
      </c>
      <c r="K7" s="23" t="s">
        <v>99</v>
      </c>
      <c r="L7" s="23" t="s">
        <v>100</v>
      </c>
      <c r="M7" s="23" t="s">
        <v>101</v>
      </c>
      <c r="N7" s="24" t="s">
        <v>102</v>
      </c>
      <c r="O7" s="24">
        <v>51.88</v>
      </c>
      <c r="P7" s="24">
        <v>60.09</v>
      </c>
      <c r="Q7" s="24">
        <v>72.75</v>
      </c>
      <c r="R7" s="24">
        <v>1450</v>
      </c>
      <c r="S7" s="24">
        <v>106842</v>
      </c>
      <c r="T7" s="24">
        <v>510.04</v>
      </c>
      <c r="U7" s="24">
        <v>209.48</v>
      </c>
      <c r="V7" s="24">
        <v>63858</v>
      </c>
      <c r="W7" s="24">
        <v>18.3</v>
      </c>
      <c r="X7" s="24">
        <v>3489.51</v>
      </c>
      <c r="Y7" s="24" t="s">
        <v>102</v>
      </c>
      <c r="Z7" s="24" t="s">
        <v>102</v>
      </c>
      <c r="AA7" s="24" t="s">
        <v>102</v>
      </c>
      <c r="AB7" s="24">
        <v>102.12</v>
      </c>
      <c r="AC7" s="24">
        <v>98.87</v>
      </c>
      <c r="AD7" s="24" t="s">
        <v>102</v>
      </c>
      <c r="AE7" s="24" t="s">
        <v>102</v>
      </c>
      <c r="AF7" s="24" t="s">
        <v>102</v>
      </c>
      <c r="AG7" s="24">
        <v>107.85</v>
      </c>
      <c r="AH7" s="24">
        <v>108.04</v>
      </c>
      <c r="AI7" s="24">
        <v>107.02</v>
      </c>
      <c r="AJ7" s="24" t="s">
        <v>102</v>
      </c>
      <c r="AK7" s="24" t="s">
        <v>102</v>
      </c>
      <c r="AL7" s="24" t="s">
        <v>102</v>
      </c>
      <c r="AM7" s="24">
        <v>17.95</v>
      </c>
      <c r="AN7" s="24">
        <v>21.05</v>
      </c>
      <c r="AO7" s="24" t="s">
        <v>102</v>
      </c>
      <c r="AP7" s="24" t="s">
        <v>102</v>
      </c>
      <c r="AQ7" s="24" t="s">
        <v>102</v>
      </c>
      <c r="AR7" s="24">
        <v>4.72</v>
      </c>
      <c r="AS7" s="24">
        <v>4.49</v>
      </c>
      <c r="AT7" s="24">
        <v>3.09</v>
      </c>
      <c r="AU7" s="24" t="s">
        <v>102</v>
      </c>
      <c r="AV7" s="24" t="s">
        <v>102</v>
      </c>
      <c r="AW7" s="24" t="s">
        <v>102</v>
      </c>
      <c r="AX7" s="24">
        <v>19.61</v>
      </c>
      <c r="AY7" s="24">
        <v>24.08</v>
      </c>
      <c r="AZ7" s="24" t="s">
        <v>102</v>
      </c>
      <c r="BA7" s="24" t="s">
        <v>102</v>
      </c>
      <c r="BB7" s="24" t="s">
        <v>102</v>
      </c>
      <c r="BC7" s="24">
        <v>67.930000000000007</v>
      </c>
      <c r="BD7" s="24">
        <v>68.53</v>
      </c>
      <c r="BE7" s="24">
        <v>71.39</v>
      </c>
      <c r="BF7" s="24" t="s">
        <v>102</v>
      </c>
      <c r="BG7" s="24" t="s">
        <v>102</v>
      </c>
      <c r="BH7" s="24" t="s">
        <v>102</v>
      </c>
      <c r="BI7" s="24">
        <v>2877.56</v>
      </c>
      <c r="BJ7" s="24">
        <v>2793.5</v>
      </c>
      <c r="BK7" s="24" t="s">
        <v>102</v>
      </c>
      <c r="BL7" s="24" t="s">
        <v>102</v>
      </c>
      <c r="BM7" s="24" t="s">
        <v>102</v>
      </c>
      <c r="BN7" s="24">
        <v>857.88</v>
      </c>
      <c r="BO7" s="24">
        <v>825.1</v>
      </c>
      <c r="BP7" s="24">
        <v>669.11</v>
      </c>
      <c r="BQ7" s="24" t="s">
        <v>102</v>
      </c>
      <c r="BR7" s="24" t="s">
        <v>102</v>
      </c>
      <c r="BS7" s="24" t="s">
        <v>102</v>
      </c>
      <c r="BT7" s="24">
        <v>48.67</v>
      </c>
      <c r="BU7" s="24">
        <v>49.15</v>
      </c>
      <c r="BV7" s="24" t="s">
        <v>102</v>
      </c>
      <c r="BW7" s="24" t="s">
        <v>102</v>
      </c>
      <c r="BX7" s="24" t="s">
        <v>102</v>
      </c>
      <c r="BY7" s="24">
        <v>94.97</v>
      </c>
      <c r="BZ7" s="24">
        <v>97.07</v>
      </c>
      <c r="CA7" s="24">
        <v>99.73</v>
      </c>
      <c r="CB7" s="24" t="s">
        <v>102</v>
      </c>
      <c r="CC7" s="24" t="s">
        <v>102</v>
      </c>
      <c r="CD7" s="24" t="s">
        <v>102</v>
      </c>
      <c r="CE7" s="24">
        <v>154.06</v>
      </c>
      <c r="CF7" s="24">
        <v>152.69</v>
      </c>
      <c r="CG7" s="24" t="s">
        <v>102</v>
      </c>
      <c r="CH7" s="24" t="s">
        <v>102</v>
      </c>
      <c r="CI7" s="24" t="s">
        <v>102</v>
      </c>
      <c r="CJ7" s="24">
        <v>159.49</v>
      </c>
      <c r="CK7" s="24">
        <v>157.81</v>
      </c>
      <c r="CL7" s="24">
        <v>134.97999999999999</v>
      </c>
      <c r="CM7" s="24" t="s">
        <v>102</v>
      </c>
      <c r="CN7" s="24" t="s">
        <v>102</v>
      </c>
      <c r="CO7" s="24" t="s">
        <v>102</v>
      </c>
      <c r="CP7" s="24">
        <v>77.38</v>
      </c>
      <c r="CQ7" s="24">
        <v>76.36</v>
      </c>
      <c r="CR7" s="24" t="s">
        <v>102</v>
      </c>
      <c r="CS7" s="24" t="s">
        <v>102</v>
      </c>
      <c r="CT7" s="24" t="s">
        <v>102</v>
      </c>
      <c r="CU7" s="24">
        <v>65.28</v>
      </c>
      <c r="CV7" s="24">
        <v>64.92</v>
      </c>
      <c r="CW7" s="24">
        <v>59.99</v>
      </c>
      <c r="CX7" s="24" t="s">
        <v>102</v>
      </c>
      <c r="CY7" s="24" t="s">
        <v>102</v>
      </c>
      <c r="CZ7" s="24" t="s">
        <v>102</v>
      </c>
      <c r="DA7" s="24">
        <v>94.2</v>
      </c>
      <c r="DB7" s="24">
        <v>94.55</v>
      </c>
      <c r="DC7" s="24" t="s">
        <v>102</v>
      </c>
      <c r="DD7" s="24" t="s">
        <v>102</v>
      </c>
      <c r="DE7" s="24" t="s">
        <v>102</v>
      </c>
      <c r="DF7" s="24">
        <v>92.72</v>
      </c>
      <c r="DG7" s="24">
        <v>92.88</v>
      </c>
      <c r="DH7" s="24">
        <v>95.72</v>
      </c>
      <c r="DI7" s="24" t="s">
        <v>102</v>
      </c>
      <c r="DJ7" s="24" t="s">
        <v>102</v>
      </c>
      <c r="DK7" s="24" t="s">
        <v>102</v>
      </c>
      <c r="DL7" s="24">
        <v>4.2300000000000004</v>
      </c>
      <c r="DM7" s="24">
        <v>8.35</v>
      </c>
      <c r="DN7" s="24" t="s">
        <v>102</v>
      </c>
      <c r="DO7" s="24" t="s">
        <v>102</v>
      </c>
      <c r="DP7" s="24" t="s">
        <v>102</v>
      </c>
      <c r="DQ7" s="24">
        <v>23.79</v>
      </c>
      <c r="DR7" s="24">
        <v>25.66</v>
      </c>
      <c r="DS7" s="24">
        <v>38.17</v>
      </c>
      <c r="DT7" s="24" t="s">
        <v>102</v>
      </c>
      <c r="DU7" s="24" t="s">
        <v>102</v>
      </c>
      <c r="DV7" s="24" t="s">
        <v>102</v>
      </c>
      <c r="DW7" s="24">
        <v>0</v>
      </c>
      <c r="DX7" s="24">
        <v>0</v>
      </c>
      <c r="DY7" s="24" t="s">
        <v>102</v>
      </c>
      <c r="DZ7" s="24" t="s">
        <v>102</v>
      </c>
      <c r="EA7" s="24" t="s">
        <v>102</v>
      </c>
      <c r="EB7" s="24">
        <v>1.22</v>
      </c>
      <c r="EC7" s="24">
        <v>1.61</v>
      </c>
      <c r="ED7" s="24">
        <v>6.54</v>
      </c>
      <c r="EE7" s="24" t="s">
        <v>102</v>
      </c>
      <c r="EF7" s="24" t="s">
        <v>102</v>
      </c>
      <c r="EG7" s="24" t="s">
        <v>102</v>
      </c>
      <c r="EH7" s="24">
        <v>0</v>
      </c>
      <c r="EI7" s="24">
        <v>0</v>
      </c>
      <c r="EJ7" s="24" t="s">
        <v>102</v>
      </c>
      <c r="EK7" s="24" t="s">
        <v>102</v>
      </c>
      <c r="EL7" s="24" t="s">
        <v>102</v>
      </c>
      <c r="EM7" s="24">
        <v>0.09</v>
      </c>
      <c r="EN7" s="24">
        <v>0.17</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2023-01-26T01:19:25Z</cp:lastPrinted>
  <dcterms:created xsi:type="dcterms:W3CDTF">2023-01-12T23:34:31Z</dcterms:created>
  <dcterms:modified xsi:type="dcterms:W3CDTF">2023-02-02T02:37:56Z</dcterms:modified>
  <cp:category/>
</cp:coreProperties>
</file>