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8 伊予市〇\"/>
    </mc:Choice>
  </mc:AlternateContent>
  <workbookProtection workbookAlgorithmName="SHA-512" workbookHashValue="3k6Avsmi2oP2Zr3a7ZpQDQiJCloKIBjdzpiBKQrZ/DeENmd2a8c0gnf6vpxL2EFjyOhCQ+NQhIZRN6Cbuhoisg==" workbookSaltValue="ivllX5/mzqUF9QmNlFy7l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AT8" i="4" s="1"/>
  <c r="S6" i="5"/>
  <c r="R6" i="5"/>
  <c r="AD10" i="4" s="1"/>
  <c r="Q6" i="5"/>
  <c r="P6" i="5"/>
  <c r="O6" i="5"/>
  <c r="N6" i="5"/>
  <c r="B10" i="4" s="1"/>
  <c r="M6" i="5"/>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E85" i="4"/>
  <c r="BB10" i="4"/>
  <c r="AT10" i="4"/>
  <c r="W10" i="4"/>
  <c r="P10" i="4"/>
  <c r="I10" i="4"/>
  <c r="BB8" i="4"/>
  <c r="AL8" i="4"/>
  <c r="AD8" i="4"/>
  <c r="P8" i="4"/>
  <c r="B6" i="4"/>
</calcChain>
</file>

<file path=xl/sharedStrings.xml><?xml version="1.0" encoding="utf-8"?>
<sst xmlns="http://schemas.openxmlformats.org/spreadsheetml/2006/main" count="297" uniqueCount="118">
  <si>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</si>
  <si>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</si>
  <si>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</si>
  <si>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</si>
  <si>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</si>
  <si>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</si>
  <si>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</si>
  <si>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</si>
  <si>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</si>
  <si>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</si>
  <si>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</si>
  <si>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</si>
  <si>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</si>
  <si>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</si>
  <si>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</si>
  <si>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</si>
  <si>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</si>
  <si>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</si>
  <si>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</si>
  <si>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</si>
  <si>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</si>
  <si>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</si>
  <si>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</si>
  <si>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</si>
  <si>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</si>
  <si>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</si>
  <si>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</si>
  <si>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</si>
  <si>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</si>
  <si>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</si>
  <si>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</si>
  <si>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</si>
  <si>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</si>
  <si>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</si>
  <si>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</si>
  <si>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</si>
  <si>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</si>
  <si>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</si>
  <si>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</si>
  <si>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</si>
  <si>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</si>
  <si>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</si>
  <si>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</si>
  <si>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</si>
  <si>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</si>
  <si>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</si>
  <si>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</si>
  <si>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</si>
  <si>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</si>
  <si>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</si>
  <si>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</si>
  <si>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</si>
  <si>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</si>
  <si>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</si>
  <si>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</si>
  <si>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</si>
  <si>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</si>
  <si>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</si>
  <si>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</si>
  <si>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</si>
  <si>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</si>
  <si>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</si>
  <si>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</si>
  <si>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</si>
  <si>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</si>
  <si>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</si>
  <si>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</si>
  <si>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</si>
  <si>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</si>
  <si>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</si>
  <si>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</si>
  <si>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</si>
  <si>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</si>
  <si>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</si>
  <si>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</si>
  <si>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</si>
  <si>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</si>
  <si>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</si>
  <si>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</si>
  <si>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</si>
  <si>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</si>
  <si>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</si>
  <si>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</si>
  <si>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</si>
  <si>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</si>
  <si>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</si>
  <si>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</si>
  <si>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</si>
  <si>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</si>
  <si>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</si>
  <si>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</si>
  <si>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</si>
  <si>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</si>
  <si>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</si>
  <si>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</si>
  <si>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</si>
  <si>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</si>
  <si>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</si>
  <si>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</si>
  <si>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</si>
  <si>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</si>
  <si>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</si>
  <si>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</si>
  <si>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</si>
  <si>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</si>
  <si>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</si>
  <si>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</si>
  <si>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</si>
  <si>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</si>
  <si>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</si>
  <si>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</si>
  <si>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</si>
  <si>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</si>
  <si>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</si>
  <si>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</si>
  <si>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減価償却費累計額は適正な固定資産の管理及び償却処理を行い、右肩上がりに上がっている。
　法定耐用年数を経過した管渠や更新が必要な管渠はまだ無く、管渠老朽化率及び管渠改善率はゼロのまま推移していく見込み。</t>
    <rPh sb="1" eb="3">
      <t>ゲンカ</t>
    </rPh>
    <rPh sb="3" eb="5">
      <t>ショウキャク</t>
    </rPh>
    <rPh sb="5" eb="6">
      <t>ヒ</t>
    </rPh>
    <rPh sb="6" eb="8">
      <t>ルイケイ</t>
    </rPh>
    <rPh sb="8" eb="9">
      <t>ガク</t>
    </rPh>
    <rPh sb="10" eb="12">
      <t>テキセイ</t>
    </rPh>
    <rPh sb="13" eb="15">
      <t>コテイ</t>
    </rPh>
    <rPh sb="15" eb="17">
      <t>シサン</t>
    </rPh>
    <rPh sb="18" eb="20">
      <t>カンリ</t>
    </rPh>
    <rPh sb="20" eb="21">
      <t>オヨ</t>
    </rPh>
    <rPh sb="22" eb="24">
      <t>ショウキャク</t>
    </rPh>
    <rPh sb="24" eb="26">
      <t>ショリ</t>
    </rPh>
    <rPh sb="27" eb="28">
      <t>オコナ</t>
    </rPh>
    <rPh sb="30" eb="32">
      <t>ミギカタ</t>
    </rPh>
    <rPh sb="32" eb="33">
      <t>ア</t>
    </rPh>
    <rPh sb="36" eb="37">
      <t>ア</t>
    </rPh>
    <rPh sb="45" eb="47">
      <t>ホウテイ</t>
    </rPh>
    <rPh sb="47" eb="49">
      <t>タイヨウ</t>
    </rPh>
    <rPh sb="49" eb="51">
      <t>ネンスウ</t>
    </rPh>
    <rPh sb="52" eb="54">
      <t>ケイカ</t>
    </rPh>
    <rPh sb="56" eb="58">
      <t>カンキョ</t>
    </rPh>
    <rPh sb="59" eb="61">
      <t>コウシン</t>
    </rPh>
    <rPh sb="62" eb="64">
      <t>ヒツヨウ</t>
    </rPh>
    <rPh sb="65" eb="67">
      <t>カンキョ</t>
    </rPh>
    <rPh sb="70" eb="71">
      <t>ナ</t>
    </rPh>
    <rPh sb="73" eb="75">
      <t>カンキョ</t>
    </rPh>
    <rPh sb="75" eb="78">
      <t>ロウキュウカ</t>
    </rPh>
    <rPh sb="78" eb="79">
      <t>リツ</t>
    </rPh>
    <rPh sb="79" eb="80">
      <t>オヨ</t>
    </rPh>
    <rPh sb="81" eb="83">
      <t>カンキョ</t>
    </rPh>
    <rPh sb="83" eb="85">
      <t>カイゼン</t>
    </rPh>
    <rPh sb="85" eb="86">
      <t>リツ</t>
    </rPh>
    <rPh sb="92" eb="94">
      <t>スイイ</t>
    </rPh>
    <rPh sb="98" eb="100">
      <t>ミコ</t>
    </rPh>
    <phoneticPr fontId="4"/>
  </si>
  <si>
    <t>　処理施設管理の包括的民間委託により経営の効率化は進んでいるが、下水道使用料は減少しており、更なる業務効率化が必要である。
　一般会計の補助を受けながら、企業債残高は順調に減少しており、数値は健全化していく見込み。今後も無理な借入に注意しながら、更新工事等の資金調達を計画的に行っていく。
　施設の老朽化については、令和３年度よりストックマネジメント計画策定が進行しており、適切な維持管理と必要に応じた更新及び修繕を行っていく。</t>
    <phoneticPr fontId="4"/>
  </si>
  <si>
    <t xml:space="preserve"> 経常収支比率や経費回収率は高い水準であるが、経常収益の多くを占めるのは一般会計からの補助金等であり、事業単体で効率性は十分ではないと言える。
　累積欠損金は、今後も黒字計上を推移していくと見込まれ、生じないと予想される。
　一般会計に依存しながらも年間５億円以上の企業債償還をしているため、流動比率は低いものの、企業債残高対事業規模比率は類似団体と比べ低くなっている。
　処理場施設が２系統処理であるのに対し、処理水量が少ないため半分は稼働していない状況であり、施設利用率は今後も低い水準で推移していくことが予想される。
　水洗化率は高く、汚水処理原価も類似団体平均値と比べ低く、比較的効率的な汚水処理が実施されていると言える。しかし、上述のとおり経営は一般会計に依存しており、更なる効率化及び水洗化の促進が必要である。</t>
    <rPh sb="1" eb="3">
      <t>ケイジョウ</t>
    </rPh>
    <rPh sb="3" eb="5">
      <t>シュウシ</t>
    </rPh>
    <rPh sb="5" eb="7">
      <t>ヒリツ</t>
    </rPh>
    <rPh sb="8" eb="10">
      <t>ケイヒ</t>
    </rPh>
    <rPh sb="10" eb="12">
      <t>カイシュウ</t>
    </rPh>
    <rPh sb="12" eb="13">
      <t>リツ</t>
    </rPh>
    <rPh sb="14" eb="15">
      <t>タカ</t>
    </rPh>
    <rPh sb="16" eb="18">
      <t>スイジュン</t>
    </rPh>
    <rPh sb="23" eb="25">
      <t>ケイジョウ</t>
    </rPh>
    <rPh sb="25" eb="27">
      <t>シュウエキ</t>
    </rPh>
    <rPh sb="28" eb="29">
      <t>オオ</t>
    </rPh>
    <rPh sb="31" eb="32">
      <t>シ</t>
    </rPh>
    <rPh sb="36" eb="38">
      <t>イッパン</t>
    </rPh>
    <rPh sb="38" eb="40">
      <t>カイケイ</t>
    </rPh>
    <rPh sb="43" eb="46">
      <t>ホジョキン</t>
    </rPh>
    <rPh sb="46" eb="47">
      <t>トウ</t>
    </rPh>
    <rPh sb="51" eb="53">
      <t>ジギョウ</t>
    </rPh>
    <rPh sb="53" eb="55">
      <t>タンタイ</t>
    </rPh>
    <rPh sb="56" eb="59">
      <t>コウリツセイ</t>
    </rPh>
    <rPh sb="60" eb="62">
      <t>ジュウブン</t>
    </rPh>
    <rPh sb="67" eb="68">
      <t>イ</t>
    </rPh>
    <rPh sb="73" eb="75">
      <t>ルイセキ</t>
    </rPh>
    <rPh sb="75" eb="77">
      <t>ケッソン</t>
    </rPh>
    <rPh sb="77" eb="78">
      <t>キン</t>
    </rPh>
    <rPh sb="80" eb="82">
      <t>コンゴ</t>
    </rPh>
    <rPh sb="83" eb="85">
      <t>クロジ</t>
    </rPh>
    <rPh sb="85" eb="87">
      <t>ケイジョウ</t>
    </rPh>
    <rPh sb="88" eb="90">
      <t>スイイ</t>
    </rPh>
    <rPh sb="95" eb="97">
      <t>ミコ</t>
    </rPh>
    <rPh sb="100" eb="101">
      <t>ショウ</t>
    </rPh>
    <rPh sb="105" eb="107">
      <t>ヨソウ</t>
    </rPh>
    <rPh sb="113" eb="115">
      <t>イッパン</t>
    </rPh>
    <rPh sb="115" eb="117">
      <t>カイケイ</t>
    </rPh>
    <rPh sb="118" eb="120">
      <t>イゾン</t>
    </rPh>
    <rPh sb="125" eb="127">
      <t>ネンカン</t>
    </rPh>
    <rPh sb="128" eb="129">
      <t>オク</t>
    </rPh>
    <rPh sb="129" eb="130">
      <t>エン</t>
    </rPh>
    <rPh sb="130" eb="132">
      <t>イジョウ</t>
    </rPh>
    <rPh sb="133" eb="135">
      <t>キギョウ</t>
    </rPh>
    <rPh sb="135" eb="136">
      <t>サイ</t>
    </rPh>
    <rPh sb="136" eb="138">
      <t>ショウカン</t>
    </rPh>
    <rPh sb="146" eb="148">
      <t>リュウドウ</t>
    </rPh>
    <rPh sb="148" eb="150">
      <t>ヒリツ</t>
    </rPh>
    <rPh sb="151" eb="152">
      <t>ヒク</t>
    </rPh>
    <rPh sb="157" eb="159">
      <t>キギョウ</t>
    </rPh>
    <rPh sb="159" eb="160">
      <t>サイ</t>
    </rPh>
    <rPh sb="160" eb="162">
      <t>ザンダカ</t>
    </rPh>
    <rPh sb="162" eb="163">
      <t>タイ</t>
    </rPh>
    <rPh sb="163" eb="165">
      <t>ジギョウ</t>
    </rPh>
    <rPh sb="165" eb="167">
      <t>キボ</t>
    </rPh>
    <rPh sb="167" eb="169">
      <t>ヒリツ</t>
    </rPh>
    <rPh sb="170" eb="172">
      <t>ルイジ</t>
    </rPh>
    <rPh sb="172" eb="174">
      <t>ダンタイ</t>
    </rPh>
    <rPh sb="175" eb="176">
      <t>クラ</t>
    </rPh>
    <rPh sb="177" eb="178">
      <t>ヒク</t>
    </rPh>
    <rPh sb="187" eb="190">
      <t>ショリジョウ</t>
    </rPh>
    <rPh sb="190" eb="192">
      <t>シセツ</t>
    </rPh>
    <rPh sb="194" eb="196">
      <t>ケイトウ</t>
    </rPh>
    <rPh sb="196" eb="198">
      <t>ショリ</t>
    </rPh>
    <rPh sb="203" eb="204">
      <t>タイ</t>
    </rPh>
    <rPh sb="206" eb="208">
      <t>ショリ</t>
    </rPh>
    <rPh sb="208" eb="210">
      <t>スイリョウ</t>
    </rPh>
    <rPh sb="211" eb="212">
      <t>スク</t>
    </rPh>
    <rPh sb="216" eb="218">
      <t>ハンブン</t>
    </rPh>
    <rPh sb="219" eb="221">
      <t>カドウ</t>
    </rPh>
    <rPh sb="226" eb="228">
      <t>ジョウキョウ</t>
    </rPh>
    <rPh sb="232" eb="234">
      <t>シセツ</t>
    </rPh>
    <rPh sb="234" eb="236">
      <t>リヨウ</t>
    </rPh>
    <rPh sb="236" eb="237">
      <t>リツ</t>
    </rPh>
    <rPh sb="238" eb="240">
      <t>コンゴ</t>
    </rPh>
    <rPh sb="241" eb="242">
      <t>ヒク</t>
    </rPh>
    <rPh sb="243" eb="245">
      <t>スイジュン</t>
    </rPh>
    <rPh sb="246" eb="248">
      <t>スイイ</t>
    </rPh>
    <rPh sb="255" eb="257">
      <t>ヨソウ</t>
    </rPh>
    <rPh sb="263" eb="266">
      <t>スイセンカ</t>
    </rPh>
    <rPh sb="266" eb="267">
      <t>リツ</t>
    </rPh>
    <rPh sb="268" eb="269">
      <t>タカ</t>
    </rPh>
    <rPh sb="271" eb="273">
      <t>オスイ</t>
    </rPh>
    <rPh sb="273" eb="275">
      <t>ショリ</t>
    </rPh>
    <rPh sb="275" eb="277">
      <t>ゲンカ</t>
    </rPh>
    <rPh sb="278" eb="280">
      <t>ルイジ</t>
    </rPh>
    <rPh sb="280" eb="282">
      <t>ダンタイ</t>
    </rPh>
    <rPh sb="282" eb="285">
      <t>ヘイキンチ</t>
    </rPh>
    <rPh sb="286" eb="287">
      <t>クラ</t>
    </rPh>
    <rPh sb="288" eb="289">
      <t>ヒク</t>
    </rPh>
    <rPh sb="291" eb="294">
      <t>ヒカクテキ</t>
    </rPh>
    <rPh sb="294" eb="297">
      <t>コウリツテキ</t>
    </rPh>
    <rPh sb="298" eb="300">
      <t>オスイ</t>
    </rPh>
    <rPh sb="300" eb="302">
      <t>ショリ</t>
    </rPh>
    <rPh sb="303" eb="305">
      <t>ジッシ</t>
    </rPh>
    <rPh sb="311" eb="312">
      <t>イ</t>
    </rPh>
    <rPh sb="319" eb="321">
      <t>ジョウジュツ</t>
    </rPh>
    <rPh sb="325" eb="327">
      <t>ケイエイ</t>
    </rPh>
    <rPh sb="328" eb="330">
      <t>イッパン</t>
    </rPh>
    <rPh sb="330" eb="332">
      <t>カイケイ</t>
    </rPh>
    <rPh sb="333" eb="335">
      <t>イゾン</t>
    </rPh>
    <rPh sb="340" eb="341">
      <t>サラ</t>
    </rPh>
    <rPh sb="343" eb="346">
      <t>コウリツカ</t>
    </rPh>
    <rPh sb="346" eb="347">
      <t>オヨ</t>
    </rPh>
    <rPh sb="348" eb="351">
      <t>スイセンカ</t>
    </rPh>
    <rPh sb="352" eb="354">
      <t>ソクシン</t>
    </rPh>
    <rPh sb="355" eb="35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</si>
</sst>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E6C-4D49-AA9F-5FFBFAFA47A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1.65</c:v>
                </c:pt>
                <c:pt idx="4">
                  <c:v>0.14000000000000001</c:v>
                </c:pt>
              </c:numCache>
            </c:numRef>
          </c:val>
          <c:smooth val="0"/>
          <c:extLst>
            <c:ext xmlns:c16="http://schemas.microsoft.com/office/drawing/2014/chart" uri="{C3380CC4-5D6E-409C-BE32-E72D297353CC}">
              <c16:uniqueId val="{00000001-DE6C-4D49-AA9F-5FFBFAFA47A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34.68</c:v>
                </c:pt>
                <c:pt idx="4">
                  <c:v>34.56</c:v>
                </c:pt>
              </c:numCache>
            </c:numRef>
          </c:val>
          <c:extLst>
            <c:ext xmlns:c16="http://schemas.microsoft.com/office/drawing/2014/chart" uri="{C3380CC4-5D6E-409C-BE32-E72D297353CC}">
              <c16:uniqueId val="{00000000-086F-443E-9777-5A387C2C398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50.53</c:v>
                </c:pt>
                <c:pt idx="4">
                  <c:v>51.42</c:v>
                </c:pt>
              </c:numCache>
            </c:numRef>
          </c:val>
          <c:smooth val="0"/>
          <c:extLst>
            <c:ext xmlns:c16="http://schemas.microsoft.com/office/drawing/2014/chart" uri="{C3380CC4-5D6E-409C-BE32-E72D297353CC}">
              <c16:uniqueId val="{00000001-086F-443E-9777-5A387C2C398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95.32</c:v>
                </c:pt>
                <c:pt idx="4">
                  <c:v>96.58</c:v>
                </c:pt>
              </c:numCache>
            </c:numRef>
          </c:val>
          <c:extLst>
            <c:ext xmlns:c16="http://schemas.microsoft.com/office/drawing/2014/chart" uri="{C3380CC4-5D6E-409C-BE32-E72D297353CC}">
              <c16:uniqueId val="{00000000-5483-4566-A634-3064CBE4656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82.08</c:v>
                </c:pt>
                <c:pt idx="4">
                  <c:v>81.34</c:v>
                </c:pt>
              </c:numCache>
            </c:numRef>
          </c:val>
          <c:smooth val="0"/>
          <c:extLst>
            <c:ext xmlns:c16="http://schemas.microsoft.com/office/drawing/2014/chart" uri="{C3380CC4-5D6E-409C-BE32-E72D297353CC}">
              <c16:uniqueId val="{00000001-5483-4566-A634-3064CBE4656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107.68</c:v>
                </c:pt>
                <c:pt idx="4">
                  <c:v>108.16</c:v>
                </c:pt>
              </c:numCache>
            </c:numRef>
          </c:val>
          <c:extLst>
            <c:ext xmlns:c16="http://schemas.microsoft.com/office/drawing/2014/chart" uri="{C3380CC4-5D6E-409C-BE32-E72D297353CC}">
              <c16:uniqueId val="{00000000-8FA3-4460-BF50-6AC8805A0C2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107.21</c:v>
                </c:pt>
                <c:pt idx="4">
                  <c:v>107.08</c:v>
                </c:pt>
              </c:numCache>
            </c:numRef>
          </c:val>
          <c:smooth val="0"/>
          <c:extLst>
            <c:ext xmlns:c16="http://schemas.microsoft.com/office/drawing/2014/chart" uri="{C3380CC4-5D6E-409C-BE32-E72D297353CC}">
              <c16:uniqueId val="{00000001-8FA3-4460-BF50-6AC8805A0C2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3.77</c:v>
                </c:pt>
                <c:pt idx="4">
                  <c:v>7.38</c:v>
                </c:pt>
              </c:numCache>
            </c:numRef>
          </c:val>
          <c:extLst>
            <c:ext xmlns:c16="http://schemas.microsoft.com/office/drawing/2014/chart" uri="{C3380CC4-5D6E-409C-BE32-E72D297353CC}">
              <c16:uniqueId val="{00000000-815E-468E-AE48-D9BB7F4BB9D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12.7</c:v>
                </c:pt>
                <c:pt idx="4">
                  <c:v>14.65</c:v>
                </c:pt>
              </c:numCache>
            </c:numRef>
          </c:val>
          <c:smooth val="0"/>
          <c:extLst>
            <c:ext xmlns:c16="http://schemas.microsoft.com/office/drawing/2014/chart" uri="{C3380CC4-5D6E-409C-BE32-E72D297353CC}">
              <c16:uniqueId val="{00000001-815E-468E-AE48-D9BB7F4BB9D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2E8-410B-8E87-70C1140C1E6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0.1</c:v>
                </c:pt>
              </c:numCache>
            </c:numRef>
          </c:val>
          <c:smooth val="0"/>
          <c:extLst>
            <c:ext xmlns:c16="http://schemas.microsoft.com/office/drawing/2014/chart" uri="{C3380CC4-5D6E-409C-BE32-E72D297353CC}">
              <c16:uniqueId val="{00000001-A2E8-410B-8E87-70C1140C1E6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5C9-40EE-91E2-4B1CA96EE2A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43.71</c:v>
                </c:pt>
                <c:pt idx="4">
                  <c:v>45.94</c:v>
                </c:pt>
              </c:numCache>
            </c:numRef>
          </c:val>
          <c:smooth val="0"/>
          <c:extLst>
            <c:ext xmlns:c16="http://schemas.microsoft.com/office/drawing/2014/chart" uri="{C3380CC4-5D6E-409C-BE32-E72D297353CC}">
              <c16:uniqueId val="{00000001-75C9-40EE-91E2-4B1CA96EE2A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22.44</c:v>
                </c:pt>
                <c:pt idx="4">
                  <c:v>35.200000000000003</c:v>
                </c:pt>
              </c:numCache>
            </c:numRef>
          </c:val>
          <c:extLst>
            <c:ext xmlns:c16="http://schemas.microsoft.com/office/drawing/2014/chart" uri="{C3380CC4-5D6E-409C-BE32-E72D297353CC}">
              <c16:uniqueId val="{00000000-F6EF-4875-B788-50B75632426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40.67</c:v>
                </c:pt>
                <c:pt idx="4">
                  <c:v>47.7</c:v>
                </c:pt>
              </c:numCache>
            </c:numRef>
          </c:val>
          <c:smooth val="0"/>
          <c:extLst>
            <c:ext xmlns:c16="http://schemas.microsoft.com/office/drawing/2014/chart" uri="{C3380CC4-5D6E-409C-BE32-E72D297353CC}">
              <c16:uniqueId val="{00000001-F6EF-4875-B788-50B75632426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383.68</c:v>
                </c:pt>
                <c:pt idx="4">
                  <c:v>196.82</c:v>
                </c:pt>
              </c:numCache>
            </c:numRef>
          </c:val>
          <c:extLst>
            <c:ext xmlns:c16="http://schemas.microsoft.com/office/drawing/2014/chart" uri="{C3380CC4-5D6E-409C-BE32-E72D297353CC}">
              <c16:uniqueId val="{00000000-CCDA-49F6-9509-ED441E0C8F9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1050.51</c:v>
                </c:pt>
                <c:pt idx="4">
                  <c:v>1102.01</c:v>
                </c:pt>
              </c:numCache>
            </c:numRef>
          </c:val>
          <c:smooth val="0"/>
          <c:extLst>
            <c:ext xmlns:c16="http://schemas.microsoft.com/office/drawing/2014/chart" uri="{C3380CC4-5D6E-409C-BE32-E72D297353CC}">
              <c16:uniqueId val="{00000001-CCDA-49F6-9509-ED441E0C8F9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100</c:v>
                </c:pt>
                <c:pt idx="4">
                  <c:v>106.34</c:v>
                </c:pt>
              </c:numCache>
            </c:numRef>
          </c:val>
          <c:extLst>
            <c:ext xmlns:c16="http://schemas.microsoft.com/office/drawing/2014/chart" uri="{C3380CC4-5D6E-409C-BE32-E72D297353CC}">
              <c16:uniqueId val="{00000000-D2B4-4D0C-9751-7BEDB6288CE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82.65</c:v>
                </c:pt>
                <c:pt idx="4">
                  <c:v>82.55</c:v>
                </c:pt>
              </c:numCache>
            </c:numRef>
          </c:val>
          <c:smooth val="0"/>
          <c:extLst>
            <c:ext xmlns:c16="http://schemas.microsoft.com/office/drawing/2014/chart" uri="{C3380CC4-5D6E-409C-BE32-E72D297353CC}">
              <c16:uniqueId val="{00000001-D2B4-4D0C-9751-7BEDB6288CE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151.81</c:v>
                </c:pt>
                <c:pt idx="4">
                  <c:v>143.16</c:v>
                </c:pt>
              </c:numCache>
            </c:numRef>
          </c:val>
          <c:extLst>
            <c:ext xmlns:c16="http://schemas.microsoft.com/office/drawing/2014/chart" uri="{C3380CC4-5D6E-409C-BE32-E72D297353CC}">
              <c16:uniqueId val="{00000000-7A76-490E-B852-7163C44B83B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186.3</c:v>
                </c:pt>
                <c:pt idx="4">
                  <c:v>188.38</c:v>
                </c:pt>
              </c:numCache>
            </c:numRef>
          </c:val>
          <c:smooth val="0"/>
          <c:extLst>
            <c:ext xmlns:c16="http://schemas.microsoft.com/office/drawing/2014/chart" uri="{C3380CC4-5D6E-409C-BE32-E72D297353CC}">
              <c16:uniqueId val="{00000001-7A76-490E-B852-7163C44B83B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愛媛県　伊予市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Cc2</v>
      </c>
      <c r="X8" s="65"/>
      <c r="Y8" s="65"/>
      <c r="Z8" s="65"/>
      <c r="AA8" s="65"/>
      <c r="AB8" s="65"/>
      <c r="AC8" s="65"/>
      <c r="AD8" s="66" t="str">
        <f>データ!$M$6</f>
        <v>非設置</v>
      </c>
      <c r="AE8" s="66"/>
      <c r="AF8" s="66"/>
      <c r="AG8" s="66"/>
      <c r="AH8" s="66"/>
      <c r="AI8" s="66"/>
      <c r="AJ8" s="66"/>
      <c r="AK8" s="3"/>
      <c r="AL8" s="45">
        <f>データ!S6</f>
        <v>36107</v>
      </c>
      <c r="AM8" s="45"/>
      <c r="AN8" s="45"/>
      <c r="AO8" s="45"/>
      <c r="AP8" s="45"/>
      <c r="AQ8" s="45"/>
      <c r="AR8" s="45"/>
      <c r="AS8" s="45"/>
      <c r="AT8" s="46">
        <f>データ!T6</f>
        <v>194.44</v>
      </c>
      <c r="AU8" s="46"/>
      <c r="AV8" s="46"/>
      <c r="AW8" s="46"/>
      <c r="AX8" s="46"/>
      <c r="AY8" s="46"/>
      <c r="AZ8" s="46"/>
      <c r="BA8" s="46"/>
      <c r="BB8" s="46">
        <f>データ!U6</f>
        <v>185.7</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66.81</v>
      </c>
      <c r="J10" s="46"/>
      <c r="K10" s="46"/>
      <c r="L10" s="46"/>
      <c r="M10" s="46"/>
      <c r="N10" s="46"/>
      <c r="O10" s="46"/>
      <c r="P10" s="46">
        <f>データ!P6</f>
        <v>49.74</v>
      </c>
      <c r="Q10" s="46"/>
      <c r="R10" s="46"/>
      <c r="S10" s="46"/>
      <c r="T10" s="46"/>
      <c r="U10" s="46"/>
      <c r="V10" s="46"/>
      <c r="W10" s="46">
        <f>データ!Q6</f>
        <v>97.62</v>
      </c>
      <c r="X10" s="46"/>
      <c r="Y10" s="46"/>
      <c r="Z10" s="46"/>
      <c r="AA10" s="46"/>
      <c r="AB10" s="46"/>
      <c r="AC10" s="46"/>
      <c r="AD10" s="45">
        <f>データ!R6</f>
        <v>2910</v>
      </c>
      <c r="AE10" s="45"/>
      <c r="AF10" s="45"/>
      <c r="AG10" s="45"/>
      <c r="AH10" s="45"/>
      <c r="AI10" s="45"/>
      <c r="AJ10" s="45"/>
      <c r="AK10" s="2"/>
      <c r="AL10" s="45">
        <f>データ!V6</f>
        <v>17885</v>
      </c>
      <c r="AM10" s="45"/>
      <c r="AN10" s="45"/>
      <c r="AO10" s="45"/>
      <c r="AP10" s="45"/>
      <c r="AQ10" s="45"/>
      <c r="AR10" s="45"/>
      <c r="AS10" s="45"/>
      <c r="AT10" s="46">
        <f>データ!W6</f>
        <v>3.86</v>
      </c>
      <c r="AU10" s="46"/>
      <c r="AV10" s="46"/>
      <c r="AW10" s="46"/>
      <c r="AX10" s="46"/>
      <c r="AY10" s="46"/>
      <c r="AZ10" s="46"/>
      <c r="BA10" s="46"/>
      <c r="BB10" s="46">
        <f>データ!X6</f>
        <v>4633.42</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117</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xvEg3cLvg8IMZ7G9WCkh4GHNj3HuoHPSWMeL9AapIAxfpTgiDoR2i1RLKJrWfa1csiHGS4YcREZZw9bVdPIZig==" saltValue="X++W/23ttOMPhVefI6fVJ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382108</v>
      </c>
      <c r="D6" s="19">
        <f t="shared" si="3"/>
        <v>46</v>
      </c>
      <c r="E6" s="19">
        <f t="shared" si="3"/>
        <v>17</v>
      </c>
      <c r="F6" s="19">
        <f t="shared" si="3"/>
        <v>1</v>
      </c>
      <c r="G6" s="19">
        <f t="shared" si="3"/>
        <v>0</v>
      </c>
      <c r="H6" s="19" t="str">
        <f t="shared" si="3"/>
        <v>愛媛県　伊予市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66.81</v>
      </c>
      <c r="P6" s="20">
        <f t="shared" si="3"/>
        <v>49.74</v>
      </c>
      <c r="Q6" s="20">
        <f t="shared" si="3"/>
        <v>97.62</v>
      </c>
      <c r="R6" s="20">
        <f t="shared" si="3"/>
        <v>2910</v>
      </c>
      <c r="S6" s="20">
        <f t="shared" si="3"/>
        <v>36107</v>
      </c>
      <c r="T6" s="20">
        <f t="shared" si="3"/>
        <v>194.44</v>
      </c>
      <c r="U6" s="20">
        <f t="shared" si="3"/>
        <v>185.7</v>
      </c>
      <c r="V6" s="20">
        <f t="shared" si="3"/>
        <v>17885</v>
      </c>
      <c r="W6" s="20">
        <f t="shared" si="3"/>
        <v>3.86</v>
      </c>
      <c r="X6" s="20">
        <f t="shared" si="3"/>
        <v>4633.42</v>
      </c>
      <c r="Y6" s="21" t="str">
        <f>IF(Y7="",NA(),Y7)</f>
        <v>-</v>
      </c>
      <c r="Z6" s="21" t="str">
        <f t="shared" ref="Z6:AH6" si="4">IF(Z7="",NA(),Z7)</f>
        <v>-</v>
      </c>
      <c r="AA6" s="21" t="str">
        <f t="shared" si="4"/>
        <v>-</v>
      </c>
      <c r="AB6" s="21">
        <f t="shared" si="4"/>
        <v>107.68</v>
      </c>
      <c r="AC6" s="21">
        <f t="shared" si="4"/>
        <v>108.16</v>
      </c>
      <c r="AD6" s="21" t="str">
        <f t="shared" si="4"/>
        <v>-</v>
      </c>
      <c r="AE6" s="21" t="str">
        <f t="shared" si="4"/>
        <v>-</v>
      </c>
      <c r="AF6" s="21" t="str">
        <f t="shared" si="4"/>
        <v>-</v>
      </c>
      <c r="AG6" s="21">
        <f t="shared" si="4"/>
        <v>107.21</v>
      </c>
      <c r="AH6" s="21">
        <f t="shared" si="4"/>
        <v>107.08</v>
      </c>
      <c r="AI6" s="20" t="str">
        <f>IF(AI7="","",IF(AI7="-","【-】","【"&amp;SUBSTITUTE(TEXT(AI7,"#,##0.00"),"-","△")&amp;"】"))</f>
        <v>【107.02】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43.71</v>
      </c>
      <c r="AS6" s="21">
        <f t="shared" si="5"/>
        <v>45.94</v>
      </c>
      <c r="AT6" s="20" t="str">
        <f>IF(AT7="","",IF(AT7="-","【-】","【"&amp;SUBSTITUTE(TEXT(AT7,"#,##0.00"),"-","△")&amp;"】"))</f>
        <v>【3.09】</v>
      </c>
      <c r="AU6" s="21" t="str">
        <f>IF(AU7="",NA(),AU7)</f>
        <v>-</v>
      </c>
      <c r="AV6" s="21" t="str">
        <f t="shared" ref="AV6:BD6" si="6">IF(AV7="",NA(),AV7)</f>
        <v>-</v>
      </c>
      <c r="AW6" s="21" t="str">
        <f t="shared" si="6"/>
        <v>-</v>
      </c>
      <c r="AX6" s="21">
        <f t="shared" si="6"/>
        <v>22.44</v>
      </c>
      <c r="AY6" s="21">
        <f t="shared" si="6"/>
        <v>35.200000000000003</v>
      </c>
      <c r="AZ6" s="21" t="str">
        <f t="shared" si="6"/>
        <v>-</v>
      </c>
      <c r="BA6" s="21" t="str">
        <f t="shared" si="6"/>
        <v>-</v>
      </c>
      <c r="BB6" s="21" t="str">
        <f t="shared" si="6"/>
        <v>-</v>
      </c>
      <c r="BC6" s="21">
        <f t="shared" si="6"/>
        <v>40.67</v>
      </c>
      <c r="BD6" s="21">
        <f t="shared" si="6"/>
        <v>47.7</v>
      </c>
      <c r="BE6" s="20" t="str">
        <f>IF(BE7="","",IF(BE7="-","【-】","【"&amp;SUBSTITUTE(TEXT(BE7,"#,##0.00"),"-","△")&amp;"】"))</f>
        <v>【71.39】</v>
      </c>
      <c r="BF6" s="21" t="str">
        <f>IF(BF7="",NA(),BF7)</f>
        <v>-</v>
      </c>
      <c r="BG6" s="21" t="str">
        <f t="shared" ref="BG6:BO6" si="7">IF(BG7="",NA(),BG7)</f>
        <v>-</v>
      </c>
      <c r="BH6" s="21" t="str">
        <f t="shared" si="7"/>
        <v>-</v>
      </c>
      <c r="BI6" s="21">
        <f t="shared" si="7"/>
        <v>383.68</v>
      </c>
      <c r="BJ6" s="21">
        <f t="shared" si="7"/>
        <v>196.82</v>
      </c>
      <c r="BK6" s="21" t="str">
        <f t="shared" si="7"/>
        <v>-</v>
      </c>
      <c r="BL6" s="21" t="str">
        <f t="shared" si="7"/>
        <v>-</v>
      </c>
      <c r="BM6" s="21" t="str">
        <f t="shared" si="7"/>
        <v>-</v>
      </c>
      <c r="BN6" s="21">
        <f t="shared" si="7"/>
        <v>1050.51</v>
      </c>
      <c r="BO6" s="21">
        <f t="shared" si="7"/>
        <v>1102.01</v>
      </c>
      <c r="BP6" s="20" t="str">
        <f>IF(BP7="","",IF(BP7="-","【-】","【"&amp;SUBSTITUTE(TEXT(BP7,"#,##0.00"),"-","△")&amp;"】"))</f>
        <v>【669.11】</v>
      </c>
      <c r="BQ6" s="21" t="str">
        <f>IF(BQ7="",NA(),BQ7)</f>
        <v>-</v>
      </c>
      <c r="BR6" s="21" t="str">
        <f t="shared" ref="BR6:BZ6" si="8">IF(BR7="",NA(),BR7)</f>
        <v>-</v>
      </c>
      <c r="BS6" s="21" t="str">
        <f t="shared" si="8"/>
        <v>-</v>
      </c>
      <c r="BT6" s="21">
        <f t="shared" si="8"/>
        <v>100</v>
      </c>
      <c r="BU6" s="21">
        <f t="shared" si="8"/>
        <v>106.34</v>
      </c>
      <c r="BV6" s="21" t="str">
        <f t="shared" si="8"/>
        <v>-</v>
      </c>
      <c r="BW6" s="21" t="str">
        <f t="shared" si="8"/>
        <v>-</v>
      </c>
      <c r="BX6" s="21" t="str">
        <f t="shared" si="8"/>
        <v>-</v>
      </c>
      <c r="BY6" s="21">
        <f t="shared" si="8"/>
        <v>82.65</v>
      </c>
      <c r="BZ6" s="21">
        <f t="shared" si="8"/>
        <v>82.55</v>
      </c>
      <c r="CA6" s="20" t="str">
        <f>IF(CA7="","",IF(CA7="-","【-】","【"&amp;SUBSTITUTE(TEXT(CA7,"#,##0.00"),"-","△")&amp;"】"))</f>
        <v>【99.73】</v>
      </c>
      <c r="CB6" s="21" t="str">
        <f>IF(CB7="",NA(),CB7)</f>
        <v>-</v>
      </c>
      <c r="CC6" s="21" t="str">
        <f t="shared" ref="CC6:CK6" si="9">IF(CC7="",NA(),CC7)</f>
        <v>-</v>
      </c>
      <c r="CD6" s="21" t="str">
        <f t="shared" si="9"/>
        <v>-</v>
      </c>
      <c r="CE6" s="21">
        <f t="shared" si="9"/>
        <v>151.81</v>
      </c>
      <c r="CF6" s="21">
        <f t="shared" si="9"/>
        <v>143.16</v>
      </c>
      <c r="CG6" s="21" t="str">
        <f t="shared" si="9"/>
        <v>-</v>
      </c>
      <c r="CH6" s="21" t="str">
        <f t="shared" si="9"/>
        <v>-</v>
      </c>
      <c r="CI6" s="21" t="str">
        <f t="shared" si="9"/>
        <v>-</v>
      </c>
      <c r="CJ6" s="21">
        <f t="shared" si="9"/>
        <v>186.3</v>
      </c>
      <c r="CK6" s="21">
        <f t="shared" si="9"/>
        <v>188.38</v>
      </c>
      <c r="CL6" s="20" t="str">
        <f>IF(CL7="","",IF(CL7="-","【-】","【"&amp;SUBSTITUTE(TEXT(CL7,"#,##0.00"),"-","△")&amp;"】"))</f>
        <v>【134.98】</v>
      </c>
      <c r="CM6" s="21" t="str">
        <f>IF(CM7="",NA(),CM7)</f>
        <v>-</v>
      </c>
      <c r="CN6" s="21" t="str">
        <f t="shared" ref="CN6:CV6" si="10">IF(CN7="",NA(),CN7)</f>
        <v>-</v>
      </c>
      <c r="CO6" s="21" t="str">
        <f t="shared" si="10"/>
        <v>-</v>
      </c>
      <c r="CP6" s="21">
        <f t="shared" si="10"/>
        <v>34.68</v>
      </c>
      <c r="CQ6" s="21">
        <f t="shared" si="10"/>
        <v>34.56</v>
      </c>
      <c r="CR6" s="21" t="str">
        <f t="shared" si="10"/>
        <v>-</v>
      </c>
      <c r="CS6" s="21" t="str">
        <f t="shared" si="10"/>
        <v>-</v>
      </c>
      <c r="CT6" s="21" t="str">
        <f t="shared" si="10"/>
        <v>-</v>
      </c>
      <c r="CU6" s="21">
        <f t="shared" si="10"/>
        <v>50.53</v>
      </c>
      <c r="CV6" s="21">
        <f t="shared" si="10"/>
        <v>51.42</v>
      </c>
      <c r="CW6" s="20" t="str">
        <f>IF(CW7="","",IF(CW7="-","【-】","【"&amp;SUBSTITUTE(TEXT(CW7,"#,##0.00"),"-","△")&amp;"】"))</f>
        <v>【59.99】</v>
      </c>
      <c r="CX6" s="21" t="str">
        <f>IF(CX7="",NA(),CX7)</f>
        <v>-</v>
      </c>
      <c r="CY6" s="21" t="str">
        <f t="shared" ref="CY6:DG6" si="11">IF(CY7="",NA(),CY7)</f>
        <v>-</v>
      </c>
      <c r="CZ6" s="21" t="str">
        <f t="shared" si="11"/>
        <v>-</v>
      </c>
      <c r="DA6" s="21">
        <f t="shared" si="11"/>
        <v>95.32</v>
      </c>
      <c r="DB6" s="21">
        <f t="shared" si="11"/>
        <v>96.58</v>
      </c>
      <c r="DC6" s="21" t="str">
        <f t="shared" si="11"/>
        <v>-</v>
      </c>
      <c r="DD6" s="21" t="str">
        <f t="shared" si="11"/>
        <v>-</v>
      </c>
      <c r="DE6" s="21" t="str">
        <f t="shared" si="11"/>
        <v>-</v>
      </c>
      <c r="DF6" s="21">
        <f t="shared" si="11"/>
        <v>82.08</v>
      </c>
      <c r="DG6" s="21">
        <f t="shared" si="11"/>
        <v>81.34</v>
      </c>
      <c r="DH6" s="20" t="str">
        <f>IF(DH7="","",IF(DH7="-","【-】","【"&amp;SUBSTITUTE(TEXT(DH7,"#,##0.00"),"-","△")&amp;"】"))</f>
        <v>【95.72】</v>
      </c>
      <c r="DI6" s="21" t="str">
        <f>IF(DI7="",NA(),DI7)</f>
        <v>-</v>
      </c>
      <c r="DJ6" s="21" t="str">
        <f t="shared" ref="DJ6:DR6" si="12">IF(DJ7="",NA(),DJ7)</f>
        <v>-</v>
      </c>
      <c r="DK6" s="21" t="str">
        <f t="shared" si="12"/>
        <v>-</v>
      </c>
      <c r="DL6" s="21">
        <f t="shared" si="12"/>
        <v>3.77</v>
      </c>
      <c r="DM6" s="21">
        <f t="shared" si="12"/>
        <v>7.38</v>
      </c>
      <c r="DN6" s="21" t="str">
        <f t="shared" si="12"/>
        <v>-</v>
      </c>
      <c r="DO6" s="21" t="str">
        <f t="shared" si="12"/>
        <v>-</v>
      </c>
      <c r="DP6" s="21" t="str">
        <f t="shared" si="12"/>
        <v>-</v>
      </c>
      <c r="DQ6" s="21">
        <f t="shared" si="12"/>
        <v>12.7</v>
      </c>
      <c r="DR6" s="21">
        <f t="shared" si="12"/>
        <v>14.65</v>
      </c>
      <c r="DS6" s="20" t="str">
        <f>IF(DS7="","",IF(DS7="-","【-】","【"&amp;SUBSTITUTE(TEXT(DS7,"#,##0.00"),"-","△")&amp;"】"))</f>
        <v>【38.17】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0.1</v>
      </c>
      <c r="ED6" s="20" t="str">
        <f>IF(ED7="","",IF(ED7="-","【-】","【"&amp;SUBSTITUTE(TEXT(ED7,"#,##0.00"),"-","△")&amp;"】"))</f>
        <v>【6.54】</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1.65</v>
      </c>
      <c r="EN6" s="21">
        <f t="shared" si="14"/>
        <v>0.14000000000000001</v>
      </c>
      <c r="EO6" s="20" t="str">
        <f>IF(EO7="","",IF(EO7="-","【-】","【"&amp;SUBSTITUTE(TEXT(EO7,"#,##0.00"),"-","△")&amp;"】"))</f>
        <v>【0.24】</v>
      </c>
    </row>
    <row r="7" spans="1:148" s="22" customFormat="1" x14ac:dyDescent="0.15">
      <c r="A7" s="14"/>
      <c r="B7" s="23">
        <v>2021</v>
      </c>
      <c r="C7" s="23">
        <v>382108</v>
      </c>
      <c r="D7" s="23">
        <v>46</v>
      </c>
      <c r="E7" s="23">
        <v>17</v>
      </c>
      <c r="F7" s="23">
        <v>1</v>
      </c>
      <c r="G7" s="23">
        <v>0</v>
      </c>
      <c r="H7" s="23" t="s">
        <v>96</v>
      </c>
      <c r="I7" s="23" t="s">
        <v>97</v>
      </c>
      <c r="J7" s="23" t="s">
        <v>98</v>
      </c>
      <c r="K7" s="23" t="s">
        <v>99</v>
      </c>
      <c r="L7" s="23" t="s">
        <v>100</v>
      </c>
      <c r="M7" s="23" t="s">
        <v>101</v>
      </c>
      <c r="N7" s="24" t="s">
        <v>102</v>
      </c>
      <c r="O7" s="24">
        <v>66.81</v>
      </c>
      <c r="P7" s="24">
        <v>49.74</v>
      </c>
      <c r="Q7" s="24">
        <v>97.62</v>
      </c>
      <c r="R7" s="24">
        <v>2910</v>
      </c>
      <c r="S7" s="24">
        <v>36107</v>
      </c>
      <c r="T7" s="24">
        <v>194.44</v>
      </c>
      <c r="U7" s="24">
        <v>185.7</v>
      </c>
      <c r="V7" s="24">
        <v>17885</v>
      </c>
      <c r="W7" s="24">
        <v>3.86</v>
      </c>
      <c r="X7" s="24">
        <v>4633.42</v>
      </c>
      <c r="Y7" s="24" t="s">
        <v>102</v>
      </c>
      <c r="Z7" s="24" t="s">
        <v>102</v>
      </c>
      <c r="AA7" s="24" t="s">
        <v>102</v>
      </c>
      <c r="AB7" s="24">
        <v>107.68</v>
      </c>
      <c r="AC7" s="24">
        <v>108.16</v>
      </c>
      <c r="AD7" s="24" t="s">
        <v>102</v>
      </c>
      <c r="AE7" s="24" t="s">
        <v>102</v>
      </c>
      <c r="AF7" s="24" t="s">
        <v>102</v>
      </c>
      <c r="AG7" s="24">
        <v>107.21</v>
      </c>
      <c r="AH7" s="24">
        <v>107.08</v>
      </c>
      <c r="AI7" s="24">
        <v>107.02</v>
      </c>
      <c r="AJ7" s="24" t="s">
        <v>102</v>
      </c>
      <c r="AK7" s="24" t="s">
        <v>102</v>
      </c>
      <c r="AL7" s="24" t="s">
        <v>102</v>
      </c>
      <c r="AM7" s="24">
        <v>0</v>
      </c>
      <c r="AN7" s="24">
        <v>0</v>
      </c>
      <c r="AO7" s="24" t="s">
        <v>102</v>
      </c>
      <c r="AP7" s="24" t="s">
        <v>102</v>
      </c>
      <c r="AQ7" s="24" t="s">
        <v>102</v>
      </c>
      <c r="AR7" s="24">
        <v>43.71</v>
      </c>
      <c r="AS7" s="24">
        <v>45.94</v>
      </c>
      <c r="AT7" s="24">
        <v>3.09</v>
      </c>
      <c r="AU7" s="24" t="s">
        <v>102</v>
      </c>
      <c r="AV7" s="24" t="s">
        <v>102</v>
      </c>
      <c r="AW7" s="24" t="s">
        <v>102</v>
      </c>
      <c r="AX7" s="24">
        <v>22.44</v>
      </c>
      <c r="AY7" s="24">
        <v>35.200000000000003</v>
      </c>
      <c r="AZ7" s="24" t="s">
        <v>102</v>
      </c>
      <c r="BA7" s="24" t="s">
        <v>102</v>
      </c>
      <c r="BB7" s="24" t="s">
        <v>102</v>
      </c>
      <c r="BC7" s="24">
        <v>40.67</v>
      </c>
      <c r="BD7" s="24">
        <v>47.7</v>
      </c>
      <c r="BE7" s="24">
        <v>71.39</v>
      </c>
      <c r="BF7" s="24" t="s">
        <v>102</v>
      </c>
      <c r="BG7" s="24" t="s">
        <v>102</v>
      </c>
      <c r="BH7" s="24" t="s">
        <v>102</v>
      </c>
      <c r="BI7" s="24">
        <v>383.68</v>
      </c>
      <c r="BJ7" s="24">
        <v>196.82</v>
      </c>
      <c r="BK7" s="24" t="s">
        <v>102</v>
      </c>
      <c r="BL7" s="24" t="s">
        <v>102</v>
      </c>
      <c r="BM7" s="24" t="s">
        <v>102</v>
      </c>
      <c r="BN7" s="24">
        <v>1050.51</v>
      </c>
      <c r="BO7" s="24">
        <v>1102.01</v>
      </c>
      <c r="BP7" s="24">
        <v>669.11</v>
      </c>
      <c r="BQ7" s="24" t="s">
        <v>102</v>
      </c>
      <c r="BR7" s="24" t="s">
        <v>102</v>
      </c>
      <c r="BS7" s="24" t="s">
        <v>102</v>
      </c>
      <c r="BT7" s="24">
        <v>100</v>
      </c>
      <c r="BU7" s="24">
        <v>106.34</v>
      </c>
      <c r="BV7" s="24" t="s">
        <v>102</v>
      </c>
      <c r="BW7" s="24" t="s">
        <v>102</v>
      </c>
      <c r="BX7" s="24" t="s">
        <v>102</v>
      </c>
      <c r="BY7" s="24">
        <v>82.65</v>
      </c>
      <c r="BZ7" s="24">
        <v>82.55</v>
      </c>
      <c r="CA7" s="24">
        <v>99.73</v>
      </c>
      <c r="CB7" s="24" t="s">
        <v>102</v>
      </c>
      <c r="CC7" s="24" t="s">
        <v>102</v>
      </c>
      <c r="CD7" s="24" t="s">
        <v>102</v>
      </c>
      <c r="CE7" s="24">
        <v>151.81</v>
      </c>
      <c r="CF7" s="24">
        <v>143.16</v>
      </c>
      <c r="CG7" s="24" t="s">
        <v>102</v>
      </c>
      <c r="CH7" s="24" t="s">
        <v>102</v>
      </c>
      <c r="CI7" s="24" t="s">
        <v>102</v>
      </c>
      <c r="CJ7" s="24">
        <v>186.3</v>
      </c>
      <c r="CK7" s="24">
        <v>188.38</v>
      </c>
      <c r="CL7" s="24">
        <v>134.97999999999999</v>
      </c>
      <c r="CM7" s="24" t="s">
        <v>102</v>
      </c>
      <c r="CN7" s="24" t="s">
        <v>102</v>
      </c>
      <c r="CO7" s="24" t="s">
        <v>102</v>
      </c>
      <c r="CP7" s="24">
        <v>34.68</v>
      </c>
      <c r="CQ7" s="24">
        <v>34.56</v>
      </c>
      <c r="CR7" s="24" t="s">
        <v>102</v>
      </c>
      <c r="CS7" s="24" t="s">
        <v>102</v>
      </c>
      <c r="CT7" s="24" t="s">
        <v>102</v>
      </c>
      <c r="CU7" s="24">
        <v>50.53</v>
      </c>
      <c r="CV7" s="24">
        <v>51.42</v>
      </c>
      <c r="CW7" s="24">
        <v>59.99</v>
      </c>
      <c r="CX7" s="24" t="s">
        <v>102</v>
      </c>
      <c r="CY7" s="24" t="s">
        <v>102</v>
      </c>
      <c r="CZ7" s="24" t="s">
        <v>102</v>
      </c>
      <c r="DA7" s="24">
        <v>95.32</v>
      </c>
      <c r="DB7" s="24">
        <v>96.58</v>
      </c>
      <c r="DC7" s="24" t="s">
        <v>102</v>
      </c>
      <c r="DD7" s="24" t="s">
        <v>102</v>
      </c>
      <c r="DE7" s="24" t="s">
        <v>102</v>
      </c>
      <c r="DF7" s="24">
        <v>82.08</v>
      </c>
      <c r="DG7" s="24">
        <v>81.34</v>
      </c>
      <c r="DH7" s="24">
        <v>95.72</v>
      </c>
      <c r="DI7" s="24" t="s">
        <v>102</v>
      </c>
      <c r="DJ7" s="24" t="s">
        <v>102</v>
      </c>
      <c r="DK7" s="24" t="s">
        <v>102</v>
      </c>
      <c r="DL7" s="24">
        <v>3.77</v>
      </c>
      <c r="DM7" s="24">
        <v>7.38</v>
      </c>
      <c r="DN7" s="24" t="s">
        <v>102</v>
      </c>
      <c r="DO7" s="24" t="s">
        <v>102</v>
      </c>
      <c r="DP7" s="24" t="s">
        <v>102</v>
      </c>
      <c r="DQ7" s="24">
        <v>12.7</v>
      </c>
      <c r="DR7" s="24">
        <v>14.65</v>
      </c>
      <c r="DS7" s="24">
        <v>38.17</v>
      </c>
      <c r="DT7" s="24" t="s">
        <v>102</v>
      </c>
      <c r="DU7" s="24" t="s">
        <v>102</v>
      </c>
      <c r="DV7" s="24" t="s">
        <v>102</v>
      </c>
      <c r="DW7" s="24">
        <v>0</v>
      </c>
      <c r="DX7" s="24">
        <v>0</v>
      </c>
      <c r="DY7" s="24" t="s">
        <v>102</v>
      </c>
      <c r="DZ7" s="24" t="s">
        <v>102</v>
      </c>
      <c r="EA7" s="24" t="s">
        <v>102</v>
      </c>
      <c r="EB7" s="24">
        <v>0</v>
      </c>
      <c r="EC7" s="24">
        <v>0.1</v>
      </c>
      <c r="ED7" s="24">
        <v>6.54</v>
      </c>
      <c r="EE7" s="24" t="s">
        <v>102</v>
      </c>
      <c r="EF7" s="24" t="s">
        <v>102</v>
      </c>
      <c r="EG7" s="24" t="s">
        <v>102</v>
      </c>
      <c r="EH7" s="24">
        <v>0</v>
      </c>
      <c r="EI7" s="24">
        <v>0</v>
      </c>
      <c r="EJ7" s="24" t="s">
        <v>102</v>
      </c>
      <c r="EK7" s="24" t="s">
        <v>102</v>
      </c>
      <c r="EL7" s="24" t="s">
        <v>102</v>
      </c>
      <c r="EM7" s="24">
        <v>1.65</v>
      </c>
      <c r="EN7" s="24">
        <v>0.14000000000000001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2023-01-26T07:13:49Z</cp:lastPrinted>
  <dcterms:created xsi:type="dcterms:W3CDTF">2023-01-12T23:34:33Z</dcterms:created>
  <dcterms:modified xsi:type="dcterms:W3CDTF">2023-02-16T07:17:05Z</dcterms:modified>
  <cp:category/>
</cp:coreProperties>
</file>