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08 伊予市〇\"/>
    </mc:Choice>
  </mc:AlternateContent>
  <workbookProtection workbookAlgorithmName="SHA-512" workbookHashValue="rXN4/hZOYY9UUAN6vuPA5IjmBTT4b7L7yI0JYQg3oYDXbl1RPGfGKEtwI/6a1W0gWVWqPlDk1aWHKg8uduHzhA==" workbookSaltValue="kIFhuEHcpMUZ+m72OdG15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AL8" i="4"/>
  <c r="P8" i="4"/>
  <c r="I8" i="4"/>
</calcChain>
</file>

<file path=xl/sharedStrings.xml><?xml version="1.0" encoding="utf-8"?>
<sst xmlns="http://schemas.openxmlformats.org/spreadsheetml/2006/main" count="236" uniqueCount="122">
  <si>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</si>
  <si>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</si>
  <si>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</si>
  <si>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</si>
  <si>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</si>
  <si>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</si>
  <si>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</si>
  <si>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</si>
  <si>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</si>
  <si>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</si>
  <si>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</si>
  <si>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</si>
  <si>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</si>
  <si>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</si>
  <si>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</si>
  <si>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</si>
  <si>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</si>
  <si>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</si>
  <si>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</si>
  <si>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</si>
  <si>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</si>
  <si>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</si>
  <si>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</si>
  <si>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</si>
  <si>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</si>
  <si>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</si>
  <si>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</si>
  <si>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</si>
  <si>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</si>
  <si>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</si>
  <si>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</si>
  <si>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</si>
  <si>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</si>
  <si>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</si>
  <si>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</si>
  <si>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</si>
  <si>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</si>
  <si>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</si>
  <si>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</si>
  <si>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</si>
  <si>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</si>
  <si>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</si>
  <si>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</si>
  <si>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</si>
  <si>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</si>
  <si>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</si>
  <si>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</si>
  <si>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</si>
  <si>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</si>
  <si>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</si>
  <si>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</si>
  <si>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</si>
  <si>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</si>
  <si>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</si>
  <si>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</si>
  <si>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</si>
  <si>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</si>
  <si>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</si>
  <si>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</si>
  <si>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</si>
  <si>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</si>
  <si>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</si>
  <si>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</si>
  <si>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</si>
  <si>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</si>
  <si>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</si>
  <si>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</si>
  <si>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</si>
  <si>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</si>
  <si>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</si>
  <si>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</si>
  <si>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</si>
  <si>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</si>
  <si>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</si>
  <si>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</si>
  <si>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</si>
  <si>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</si>
  <si>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</si>
  <si>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</si>
  <si>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</si>
  <si>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</si>
  <si>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</si>
  <si>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</si>
  <si>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</si>
  <si>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</si>
  <si>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</si>
  <si>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</si>
  <si>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</si>
  <si>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</si>
  <si>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</si>
  <si>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</si>
  <si>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</si>
  <si>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</si>
  <si>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</si>
  <si>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</si>
  <si>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</si>
  <si>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</si>
  <si>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</si>
  <si>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</si>
  <si>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伊予市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</si>
  <si>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</si>
  <si>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</si>
  <si>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</si>
  <si>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</si>
  <si>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</si>
  <si>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</si>
  <si>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</si>
  <si>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</si>
  <si>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</si>
  <si>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</si>
  <si>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</si>
  <si>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</si>
  <si>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</si>
  <si>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</si>
  <si>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</si>
  <si>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</si>
  <si>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</si>
  <si>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</si>
  <si>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</si>
  <si>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収益的収支比率については、収入がほぼ一定であるため、費用の増減によって変動があり、地方債元金償還の増加による減少の影響がでています。本来、料金収入で会計全体を賄う独立採算による経営が基本と考えますが、本市の農山村地域で事業実施のため、現状の料金収入のみで運営することは困難な状況であり、一般会計からの繰入金に頼らざるを得ない状況です。　
　また、汚水処理原価については、類似団体平均値と比較して同水準になり、農業集落排水施設にかかる修繕費等の維持管理費が急激に増大することなく安定的に稼働していることが要因であると考えられます。
　以上のことから、今後も経営状況の改善に向けた取り組みは重要な課題であり、引き続き、維持管理費等の節減に努めて参りたいと思います。</t>
    <rPh sb="1" eb="4">
      <t>シュウエキテキ</t>
    </rPh>
    <rPh sb="4" eb="6">
      <t>シュウシ</t>
    </rPh>
    <rPh sb="6" eb="8">
      <t>ヒリツ</t>
    </rPh>
    <rPh sb="14" eb="16">
      <t>シュウニュウ</t>
    </rPh>
    <rPh sb="19" eb="21">
      <t>イッテイ</t>
    </rPh>
    <rPh sb="27" eb="29">
      <t>ヒヨウ</t>
    </rPh>
    <rPh sb="30" eb="32">
      <t>ゾウゲン</t>
    </rPh>
    <rPh sb="36" eb="38">
      <t>ヘンドウ</t>
    </rPh>
    <rPh sb="42" eb="45">
      <t>チホウサイ</t>
    </rPh>
    <rPh sb="45" eb="47">
      <t>ガンキン</t>
    </rPh>
    <rPh sb="47" eb="49">
      <t>ショウカン</t>
    </rPh>
    <rPh sb="50" eb="52">
      <t>ゾウカ</t>
    </rPh>
    <rPh sb="55" eb="57">
      <t>ゲンショウ</t>
    </rPh>
    <rPh sb="58" eb="60">
      <t>エイキョウ</t>
    </rPh>
    <rPh sb="67" eb="69">
      <t>ホンライ</t>
    </rPh>
    <rPh sb="70" eb="72">
      <t>リョウキン</t>
    </rPh>
    <rPh sb="72" eb="74">
      <t>シュウニュウ</t>
    </rPh>
    <rPh sb="75" eb="77">
      <t>カイケイ</t>
    </rPh>
    <rPh sb="77" eb="79">
      <t>ゼンタイ</t>
    </rPh>
    <rPh sb="80" eb="81">
      <t>マカナ</t>
    </rPh>
    <rPh sb="82" eb="84">
      <t>ドクリツ</t>
    </rPh>
    <rPh sb="84" eb="86">
      <t>サイサン</t>
    </rPh>
    <rPh sb="89" eb="91">
      <t>ケイエイ</t>
    </rPh>
    <rPh sb="92" eb="94">
      <t>キホン</t>
    </rPh>
    <rPh sb="95" eb="96">
      <t>カンガ</t>
    </rPh>
    <rPh sb="104" eb="107">
      <t>ノウサンソン</t>
    </rPh>
    <rPh sb="107" eb="109">
      <t>チイキ</t>
    </rPh>
    <rPh sb="110" eb="112">
      <t>ジギョウ</t>
    </rPh>
    <rPh sb="112" eb="114">
      <t>ジッシ</t>
    </rPh>
    <rPh sb="118" eb="120">
      <t>ゲンジョウ</t>
    </rPh>
    <rPh sb="121" eb="123">
      <t>リョウキン</t>
    </rPh>
    <rPh sb="123" eb="125">
      <t>シュウニュウ</t>
    </rPh>
    <rPh sb="128" eb="130">
      <t>ウンエイ</t>
    </rPh>
    <rPh sb="135" eb="137">
      <t>コンナン</t>
    </rPh>
    <rPh sb="138" eb="140">
      <t>ジョウキョウ</t>
    </rPh>
    <rPh sb="144" eb="146">
      <t>イッパン</t>
    </rPh>
    <rPh sb="146" eb="148">
      <t>カイケイ</t>
    </rPh>
    <rPh sb="151" eb="153">
      <t>クリイレ</t>
    </rPh>
    <rPh sb="153" eb="154">
      <t>キン</t>
    </rPh>
    <rPh sb="155" eb="156">
      <t>タヨ</t>
    </rPh>
    <rPh sb="160" eb="161">
      <t>エ</t>
    </rPh>
    <rPh sb="163" eb="165">
      <t>ジョウキョウ</t>
    </rPh>
    <rPh sb="174" eb="176">
      <t>オスイ</t>
    </rPh>
    <rPh sb="176" eb="178">
      <t>ショリ</t>
    </rPh>
    <rPh sb="178" eb="180">
      <t>ゲンカ</t>
    </rPh>
    <rPh sb="186" eb="188">
      <t>ルイジ</t>
    </rPh>
    <rPh sb="188" eb="190">
      <t>ダンタイ</t>
    </rPh>
    <rPh sb="190" eb="193">
      <t>ヘイキンチ</t>
    </rPh>
    <rPh sb="194" eb="196">
      <t>ヒカク</t>
    </rPh>
    <rPh sb="205" eb="211">
      <t>ノウ</t>
    </rPh>
    <rPh sb="211" eb="213">
      <t>シセツ</t>
    </rPh>
    <rPh sb="217" eb="219">
      <t>シュウゼン</t>
    </rPh>
    <rPh sb="219" eb="220">
      <t>ヒ</t>
    </rPh>
    <rPh sb="220" eb="221">
      <t>トウ</t>
    </rPh>
    <rPh sb="222" eb="224">
      <t>イジ</t>
    </rPh>
    <rPh sb="224" eb="226">
      <t>カンリ</t>
    </rPh>
    <rPh sb="226" eb="227">
      <t>ヒ</t>
    </rPh>
    <rPh sb="228" eb="230">
      <t>キュウゲキ</t>
    </rPh>
    <rPh sb="231" eb="233">
      <t>ゾウダイ</t>
    </rPh>
    <rPh sb="239" eb="242">
      <t>アンテイテキ</t>
    </rPh>
    <rPh sb="243" eb="245">
      <t>カドウ</t>
    </rPh>
    <rPh sb="252" eb="254">
      <t>ヨウイン</t>
    </rPh>
    <rPh sb="258" eb="259">
      <t>カンガ</t>
    </rPh>
    <rPh sb="267" eb="269">
      <t>イジョウ</t>
    </rPh>
    <rPh sb="275" eb="277">
      <t>コンゴ</t>
    </rPh>
    <rPh sb="278" eb="280">
      <t>ケイエイ</t>
    </rPh>
    <rPh sb="280" eb="282">
      <t>ジョウキョウ</t>
    </rPh>
    <rPh sb="283" eb="285">
      <t>カイゼン</t>
    </rPh>
    <rPh sb="286" eb="287">
      <t>ム</t>
    </rPh>
    <rPh sb="289" eb="290">
      <t>ト</t>
    </rPh>
    <rPh sb="291" eb="292">
      <t>ク</t>
    </rPh>
    <rPh sb="294" eb="296">
      <t>ジュウヨウ</t>
    </rPh>
    <rPh sb="297" eb="299">
      <t>カダイ</t>
    </rPh>
    <rPh sb="303" eb="304">
      <t>ヒ</t>
    </rPh>
    <rPh sb="305" eb="306">
      <t>ツヅ</t>
    </rPh>
    <rPh sb="308" eb="310">
      <t>イジ</t>
    </rPh>
    <rPh sb="310" eb="313">
      <t>カンリヒ</t>
    </rPh>
    <rPh sb="313" eb="314">
      <t>トウ</t>
    </rPh>
    <rPh sb="315" eb="317">
      <t>セツゲン</t>
    </rPh>
    <rPh sb="318" eb="319">
      <t>ツト</t>
    </rPh>
    <rPh sb="321" eb="322">
      <t>マイ</t>
    </rPh>
    <rPh sb="326" eb="327">
      <t>オモ</t>
    </rPh>
    <phoneticPr fontId="4"/>
  </si>
  <si>
    <t>　平成10年からの供用開始事業であり、約25年程度経過しております。電気、機械設備等の更新時期を控えておりますが、運転に支障が出ないように日常のメンテナンスを実施しております。管渠については老朽化による不具合等はまだありませんが、今後も維持管理業者と協力し、不具合等の早期発見・迅速対応できるよう努める必要があります。
　</t>
    <rPh sb="1" eb="3">
      <t>ヘイセイ</t>
    </rPh>
    <rPh sb="5" eb="6">
      <t>ネン</t>
    </rPh>
    <rPh sb="9" eb="11">
      <t>キョウヨウ</t>
    </rPh>
    <rPh sb="11" eb="13">
      <t>カイシ</t>
    </rPh>
    <rPh sb="13" eb="15">
      <t>ジギョウ</t>
    </rPh>
    <rPh sb="19" eb="20">
      <t>ヤク</t>
    </rPh>
    <rPh sb="22" eb="23">
      <t>ネン</t>
    </rPh>
    <rPh sb="23" eb="25">
      <t>テイド</t>
    </rPh>
    <rPh sb="25" eb="27">
      <t>ケイカ</t>
    </rPh>
    <rPh sb="34" eb="36">
      <t>デンキ</t>
    </rPh>
    <rPh sb="37" eb="39">
      <t>キカイ</t>
    </rPh>
    <rPh sb="39" eb="41">
      <t>セツビ</t>
    </rPh>
    <rPh sb="41" eb="42">
      <t>トウ</t>
    </rPh>
    <rPh sb="43" eb="45">
      <t>コウシン</t>
    </rPh>
    <rPh sb="45" eb="47">
      <t>ジキ</t>
    </rPh>
    <rPh sb="48" eb="49">
      <t>ヒカ</t>
    </rPh>
    <rPh sb="57" eb="59">
      <t>ウンテン</t>
    </rPh>
    <rPh sb="60" eb="62">
      <t>シショウ</t>
    </rPh>
    <rPh sb="63" eb="64">
      <t>デ</t>
    </rPh>
    <rPh sb="69" eb="71">
      <t>ニチジョウ</t>
    </rPh>
    <rPh sb="79" eb="81">
      <t>ジッシ</t>
    </rPh>
    <rPh sb="88" eb="90">
      <t>カンキョ</t>
    </rPh>
    <rPh sb="95" eb="98">
      <t>ロウキュウカ</t>
    </rPh>
    <rPh sb="101" eb="104">
      <t>フグアイ</t>
    </rPh>
    <rPh sb="104" eb="105">
      <t>トウ</t>
    </rPh>
    <rPh sb="115" eb="117">
      <t>コンゴ</t>
    </rPh>
    <rPh sb="118" eb="120">
      <t>イジ</t>
    </rPh>
    <rPh sb="120" eb="122">
      <t>カンリ</t>
    </rPh>
    <rPh sb="122" eb="124">
      <t>ギョウシャ</t>
    </rPh>
    <rPh sb="125" eb="127">
      <t>キョウリョク</t>
    </rPh>
    <rPh sb="129" eb="132">
      <t>フグアイ</t>
    </rPh>
    <rPh sb="132" eb="133">
      <t>トウ</t>
    </rPh>
    <rPh sb="134" eb="136">
      <t>ソウキ</t>
    </rPh>
    <rPh sb="136" eb="138">
      <t>ハッケン</t>
    </rPh>
    <rPh sb="139" eb="141">
      <t>ジンソク</t>
    </rPh>
    <rPh sb="141" eb="143">
      <t>タイオウ</t>
    </rPh>
    <phoneticPr fontId="4"/>
  </si>
  <si>
    <t>　農業集落排水事業は、本市の公共下水道や特定環境保全公共下水道と共に住宅地域で行われている汚水の集合処理事業です。
　令和6年度からは、地方公営企業法適用事業となり、適正な資産管理や健全な事業運営がより一層求められます。中長期的な視点に基づく経営戦略を強化し、財政マネジメントの向上に取り組んで参ります。</t>
    <rPh sb="1" eb="7">
      <t>ノウ</t>
    </rPh>
    <rPh sb="7" eb="9">
      <t>ジギョウ</t>
    </rPh>
    <rPh sb="11" eb="13">
      <t>ホンシ</t>
    </rPh>
    <rPh sb="14" eb="16">
      <t>コウキョウ</t>
    </rPh>
    <rPh sb="16" eb="19">
      <t>ゲスイドウ</t>
    </rPh>
    <rPh sb="20" eb="22">
      <t>トクテイ</t>
    </rPh>
    <rPh sb="22" eb="24">
      <t>カンキョウ</t>
    </rPh>
    <rPh sb="24" eb="26">
      <t>ホゼン</t>
    </rPh>
    <rPh sb="26" eb="28">
      <t>コウキョウ</t>
    </rPh>
    <rPh sb="28" eb="30">
      <t>ゲスイ</t>
    </rPh>
    <rPh sb="30" eb="31">
      <t>ドウ</t>
    </rPh>
    <rPh sb="32" eb="33">
      <t>トモ</t>
    </rPh>
    <rPh sb="34" eb="36">
      <t>ジュウタク</t>
    </rPh>
    <rPh sb="36" eb="38">
      <t>チイキ</t>
    </rPh>
    <rPh sb="39" eb="40">
      <t>オコナ</t>
    </rPh>
    <rPh sb="45" eb="47">
      <t>オスイ</t>
    </rPh>
    <rPh sb="48" eb="50">
      <t>シュウゴウ</t>
    </rPh>
    <rPh sb="50" eb="52">
      <t>ショリ</t>
    </rPh>
    <rPh sb="52" eb="54">
      <t>ジギョウ</t>
    </rPh>
    <rPh sb="147" eb="148">
      <t>マイ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</si>
</sst>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B7D-4AE7-B076-839D6A15B71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FB7D-4AE7-B076-839D6A15B71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52.26</c:v>
                </c:pt>
                <c:pt idx="1">
                  <c:v>50.69</c:v>
                </c:pt>
                <c:pt idx="2">
                  <c:v>48.43</c:v>
                </c:pt>
                <c:pt idx="3">
                  <c:v>56.28</c:v>
                </c:pt>
                <c:pt idx="4">
                  <c:v>57.74</c:v>
                </c:pt>
              </c:numCache>
            </c:numRef>
          </c:val>
          <c:extLst>
            <c:ext xmlns:c16="http://schemas.microsoft.com/office/drawing/2014/chart" uri="{C3380CC4-5D6E-409C-BE32-E72D297353CC}">
              <c16:uniqueId val="{00000000-DFE6-4BFC-98D9-C108DD8F8A3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DFE6-4BFC-98D9-C108DD8F8A3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86.61</c:v>
                </c:pt>
                <c:pt idx="1">
                  <c:v>84.95</c:v>
                </c:pt>
                <c:pt idx="2">
                  <c:v>84.78</c:v>
                </c:pt>
                <c:pt idx="3">
                  <c:v>85.78</c:v>
                </c:pt>
                <c:pt idx="4">
                  <c:v>86.59</c:v>
                </c:pt>
              </c:numCache>
            </c:numRef>
          </c:val>
          <c:extLst>
            <c:ext xmlns:c16="http://schemas.microsoft.com/office/drawing/2014/chart" uri="{C3380CC4-5D6E-409C-BE32-E72D297353CC}">
              <c16:uniqueId val="{00000000-6E9B-469E-8A9F-B010DE6F111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6E9B-469E-8A9F-B010DE6F111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62.44</c:v>
                </c:pt>
                <c:pt idx="1">
                  <c:v>61.05</c:v>
                </c:pt>
                <c:pt idx="2">
                  <c:v>60.98</c:v>
                </c:pt>
                <c:pt idx="3">
                  <c:v>59.22</c:v>
                </c:pt>
                <c:pt idx="4">
                  <c:v>59.74</c:v>
                </c:pt>
              </c:numCache>
            </c:numRef>
          </c:val>
          <c:extLst>
            <c:ext xmlns:c16="http://schemas.microsoft.com/office/drawing/2014/chart" uri="{C3380CC4-5D6E-409C-BE32-E72D297353CC}">
              <c16:uniqueId val="{00000000-83FD-4031-AE1D-CBAE602FB47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3FD-4031-AE1D-CBAE602FB47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339-44F5-974B-95CC657C2B1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339-44F5-974B-95CC657C2B1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BC0-476E-AF1A-8E4D79FDDE7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BC0-476E-AF1A-8E4D79FDDE7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09E-4D73-95D8-44955917200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09E-4D73-95D8-44955917200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6D7-4B72-8F73-C03BD367551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6D7-4B72-8F73-C03BD367551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formatCode="#,##0.00;&quot;△&quot;#,##0.00;&quot;-&quot;">
                  <c:v>1172.43</c:v>
                </c:pt>
                <c:pt idx="1">
                  <c:v>0</c:v>
                </c:pt>
                <c:pt idx="2">
                  <c:v>0</c:v>
                </c:pt>
                <c:pt idx="3">
                  <c:v>0</c:v>
                </c:pt>
                <c:pt idx="4">
                  <c:v>0</c:v>
                </c:pt>
              </c:numCache>
            </c:numRef>
          </c:val>
          <c:extLst>
            <c:ext xmlns:c16="http://schemas.microsoft.com/office/drawing/2014/chart" uri="{C3380CC4-5D6E-409C-BE32-E72D297353CC}">
              <c16:uniqueId val="{00000000-4BF8-46FC-AFFF-F869612559B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4BF8-46FC-AFFF-F869612559B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36.18</c:v>
                </c:pt>
                <c:pt idx="1">
                  <c:v>64.540000000000006</c:v>
                </c:pt>
                <c:pt idx="2">
                  <c:v>67.349999999999994</c:v>
                </c:pt>
                <c:pt idx="3">
                  <c:v>69.540000000000006</c:v>
                </c:pt>
                <c:pt idx="4">
                  <c:v>64.61</c:v>
                </c:pt>
              </c:numCache>
            </c:numRef>
          </c:val>
          <c:extLst>
            <c:ext xmlns:c16="http://schemas.microsoft.com/office/drawing/2014/chart" uri="{C3380CC4-5D6E-409C-BE32-E72D297353CC}">
              <c16:uniqueId val="{00000000-5136-4873-950E-C178F94742B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5136-4873-950E-C178F94742B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458.21</c:v>
                </c:pt>
                <c:pt idx="1">
                  <c:v>258.74</c:v>
                </c:pt>
                <c:pt idx="2">
                  <c:v>271.98</c:v>
                </c:pt>
                <c:pt idx="3">
                  <c:v>263.72000000000003</c:v>
                </c:pt>
                <c:pt idx="4">
                  <c:v>288.02</c:v>
                </c:pt>
              </c:numCache>
            </c:numRef>
          </c:val>
          <c:extLst>
            <c:ext xmlns:c16="http://schemas.microsoft.com/office/drawing/2014/chart" uri="{C3380CC4-5D6E-409C-BE32-E72D297353CC}">
              <c16:uniqueId val="{00000000-C3D2-4205-9080-3DD7408704D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C3D2-4205-9080-3DD7408704D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愛媛県　伊予市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45">
        <f>データ!S6</f>
        <v>36107</v>
      </c>
      <c r="AM8" s="45"/>
      <c r="AN8" s="45"/>
      <c r="AO8" s="45"/>
      <c r="AP8" s="45"/>
      <c r="AQ8" s="45"/>
      <c r="AR8" s="45"/>
      <c r="AS8" s="45"/>
      <c r="AT8" s="46">
        <f>データ!T6</f>
        <v>194.44</v>
      </c>
      <c r="AU8" s="46"/>
      <c r="AV8" s="46"/>
      <c r="AW8" s="46"/>
      <c r="AX8" s="46"/>
      <c r="AY8" s="46"/>
      <c r="AZ8" s="46"/>
      <c r="BA8" s="46"/>
      <c r="BB8" s="46">
        <f>データ!U6</f>
        <v>185.7</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5.6</v>
      </c>
      <c r="Q10" s="46"/>
      <c r="R10" s="46"/>
      <c r="S10" s="46"/>
      <c r="T10" s="46"/>
      <c r="U10" s="46"/>
      <c r="V10" s="46"/>
      <c r="W10" s="46">
        <f>データ!Q6</f>
        <v>92.42</v>
      </c>
      <c r="X10" s="46"/>
      <c r="Y10" s="46"/>
      <c r="Z10" s="46"/>
      <c r="AA10" s="46"/>
      <c r="AB10" s="46"/>
      <c r="AC10" s="46"/>
      <c r="AD10" s="45">
        <f>データ!R6</f>
        <v>2910</v>
      </c>
      <c r="AE10" s="45"/>
      <c r="AF10" s="45"/>
      <c r="AG10" s="45"/>
      <c r="AH10" s="45"/>
      <c r="AI10" s="45"/>
      <c r="AJ10" s="45"/>
      <c r="AK10" s="2"/>
      <c r="AL10" s="45">
        <f>データ!V6</f>
        <v>2013</v>
      </c>
      <c r="AM10" s="45"/>
      <c r="AN10" s="45"/>
      <c r="AO10" s="45"/>
      <c r="AP10" s="45"/>
      <c r="AQ10" s="45"/>
      <c r="AR10" s="45"/>
      <c r="AS10" s="45"/>
      <c r="AT10" s="46">
        <f>データ!W6</f>
        <v>1.1200000000000001</v>
      </c>
      <c r="AU10" s="46"/>
      <c r="AV10" s="46"/>
      <c r="AW10" s="46"/>
      <c r="AX10" s="46"/>
      <c r="AY10" s="46"/>
      <c r="AZ10" s="46"/>
      <c r="BA10" s="46"/>
      <c r="BB10" s="46">
        <f>データ!X6</f>
        <v>1797.32</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119</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120</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0" t="s">
        <v>121</v>
      </c>
      <c r="BM66" s="81"/>
      <c r="BN66" s="81"/>
      <c r="BO66" s="81"/>
      <c r="BP66" s="81"/>
      <c r="BQ66" s="81"/>
      <c r="BR66" s="81"/>
      <c r="BS66" s="81"/>
      <c r="BT66" s="81"/>
      <c r="BU66" s="81"/>
      <c r="BV66" s="81"/>
      <c r="BW66" s="81"/>
      <c r="BX66" s="81"/>
      <c r="BY66" s="81"/>
      <c r="BZ66" s="8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0"/>
      <c r="BM67" s="81"/>
      <c r="BN67" s="81"/>
      <c r="BO67" s="81"/>
      <c r="BP67" s="81"/>
      <c r="BQ67" s="81"/>
      <c r="BR67" s="81"/>
      <c r="BS67" s="81"/>
      <c r="BT67" s="81"/>
      <c r="BU67" s="81"/>
      <c r="BV67" s="81"/>
      <c r="BW67" s="81"/>
      <c r="BX67" s="81"/>
      <c r="BY67" s="81"/>
      <c r="BZ67" s="8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0"/>
      <c r="BM68" s="81"/>
      <c r="BN68" s="81"/>
      <c r="BO68" s="81"/>
      <c r="BP68" s="81"/>
      <c r="BQ68" s="81"/>
      <c r="BR68" s="81"/>
      <c r="BS68" s="81"/>
      <c r="BT68" s="81"/>
      <c r="BU68" s="81"/>
      <c r="BV68" s="81"/>
      <c r="BW68" s="81"/>
      <c r="BX68" s="81"/>
      <c r="BY68" s="81"/>
      <c r="BZ68" s="8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0"/>
      <c r="BM69" s="81"/>
      <c r="BN69" s="81"/>
      <c r="BO69" s="81"/>
      <c r="BP69" s="81"/>
      <c r="BQ69" s="81"/>
      <c r="BR69" s="81"/>
      <c r="BS69" s="81"/>
      <c r="BT69" s="81"/>
      <c r="BU69" s="81"/>
      <c r="BV69" s="81"/>
      <c r="BW69" s="81"/>
      <c r="BX69" s="81"/>
      <c r="BY69" s="81"/>
      <c r="BZ69" s="8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0"/>
      <c r="BM70" s="81"/>
      <c r="BN70" s="81"/>
      <c r="BO70" s="81"/>
      <c r="BP70" s="81"/>
      <c r="BQ70" s="81"/>
      <c r="BR70" s="81"/>
      <c r="BS70" s="81"/>
      <c r="BT70" s="81"/>
      <c r="BU70" s="81"/>
      <c r="BV70" s="81"/>
      <c r="BW70" s="81"/>
      <c r="BX70" s="81"/>
      <c r="BY70" s="81"/>
      <c r="BZ70" s="8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0"/>
      <c r="BM71" s="81"/>
      <c r="BN71" s="81"/>
      <c r="BO71" s="81"/>
      <c r="BP71" s="81"/>
      <c r="BQ71" s="81"/>
      <c r="BR71" s="81"/>
      <c r="BS71" s="81"/>
      <c r="BT71" s="81"/>
      <c r="BU71" s="81"/>
      <c r="BV71" s="81"/>
      <c r="BW71" s="81"/>
      <c r="BX71" s="81"/>
      <c r="BY71" s="81"/>
      <c r="BZ71" s="8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0"/>
      <c r="BM72" s="81"/>
      <c r="BN72" s="81"/>
      <c r="BO72" s="81"/>
      <c r="BP72" s="81"/>
      <c r="BQ72" s="81"/>
      <c r="BR72" s="81"/>
      <c r="BS72" s="81"/>
      <c r="BT72" s="81"/>
      <c r="BU72" s="81"/>
      <c r="BV72" s="81"/>
      <c r="BW72" s="81"/>
      <c r="BX72" s="81"/>
      <c r="BY72" s="81"/>
      <c r="BZ72" s="8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0"/>
      <c r="BM73" s="81"/>
      <c r="BN73" s="81"/>
      <c r="BO73" s="81"/>
      <c r="BP73" s="81"/>
      <c r="BQ73" s="81"/>
      <c r="BR73" s="81"/>
      <c r="BS73" s="81"/>
      <c r="BT73" s="81"/>
      <c r="BU73" s="81"/>
      <c r="BV73" s="81"/>
      <c r="BW73" s="81"/>
      <c r="BX73" s="81"/>
      <c r="BY73" s="81"/>
      <c r="BZ73" s="8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0"/>
      <c r="BM74" s="81"/>
      <c r="BN74" s="81"/>
      <c r="BO74" s="81"/>
      <c r="BP74" s="81"/>
      <c r="BQ74" s="81"/>
      <c r="BR74" s="81"/>
      <c r="BS74" s="81"/>
      <c r="BT74" s="81"/>
      <c r="BU74" s="81"/>
      <c r="BV74" s="81"/>
      <c r="BW74" s="81"/>
      <c r="BX74" s="81"/>
      <c r="BY74" s="81"/>
      <c r="BZ74" s="8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0"/>
      <c r="BM75" s="81"/>
      <c r="BN75" s="81"/>
      <c r="BO75" s="81"/>
      <c r="BP75" s="81"/>
      <c r="BQ75" s="81"/>
      <c r="BR75" s="81"/>
      <c r="BS75" s="81"/>
      <c r="BT75" s="81"/>
      <c r="BU75" s="81"/>
      <c r="BV75" s="81"/>
      <c r="BW75" s="81"/>
      <c r="BX75" s="81"/>
      <c r="BY75" s="81"/>
      <c r="BZ75" s="8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0"/>
      <c r="BM76" s="81"/>
      <c r="BN76" s="81"/>
      <c r="BO76" s="81"/>
      <c r="BP76" s="81"/>
      <c r="BQ76" s="81"/>
      <c r="BR76" s="81"/>
      <c r="BS76" s="81"/>
      <c r="BT76" s="81"/>
      <c r="BU76" s="81"/>
      <c r="BV76" s="81"/>
      <c r="BW76" s="81"/>
      <c r="BX76" s="81"/>
      <c r="BY76" s="81"/>
      <c r="BZ76" s="8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0"/>
      <c r="BM77" s="81"/>
      <c r="BN77" s="81"/>
      <c r="BO77" s="81"/>
      <c r="BP77" s="81"/>
      <c r="BQ77" s="81"/>
      <c r="BR77" s="81"/>
      <c r="BS77" s="81"/>
      <c r="BT77" s="81"/>
      <c r="BU77" s="81"/>
      <c r="BV77" s="81"/>
      <c r="BW77" s="81"/>
      <c r="BX77" s="81"/>
      <c r="BY77" s="81"/>
      <c r="BZ77" s="8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0"/>
      <c r="BM78" s="81"/>
      <c r="BN78" s="81"/>
      <c r="BO78" s="81"/>
      <c r="BP78" s="81"/>
      <c r="BQ78" s="81"/>
      <c r="BR78" s="81"/>
      <c r="BS78" s="81"/>
      <c r="BT78" s="81"/>
      <c r="BU78" s="81"/>
      <c r="BV78" s="81"/>
      <c r="BW78" s="81"/>
      <c r="BX78" s="81"/>
      <c r="BY78" s="81"/>
      <c r="BZ78" s="8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0"/>
      <c r="BM79" s="81"/>
      <c r="BN79" s="81"/>
      <c r="BO79" s="81"/>
      <c r="BP79" s="81"/>
      <c r="BQ79" s="81"/>
      <c r="BR79" s="81"/>
      <c r="BS79" s="81"/>
      <c r="BT79" s="81"/>
      <c r="BU79" s="81"/>
      <c r="BV79" s="81"/>
      <c r="BW79" s="81"/>
      <c r="BX79" s="81"/>
      <c r="BY79" s="81"/>
      <c r="BZ79" s="8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0"/>
      <c r="BM80" s="81"/>
      <c r="BN80" s="81"/>
      <c r="BO80" s="81"/>
      <c r="BP80" s="81"/>
      <c r="BQ80" s="81"/>
      <c r="BR80" s="81"/>
      <c r="BS80" s="81"/>
      <c r="BT80" s="81"/>
      <c r="BU80" s="81"/>
      <c r="BV80" s="81"/>
      <c r="BW80" s="81"/>
      <c r="BX80" s="81"/>
      <c r="BY80" s="81"/>
      <c r="BZ80" s="8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0"/>
      <c r="BM81" s="81"/>
      <c r="BN81" s="81"/>
      <c r="BO81" s="81"/>
      <c r="BP81" s="81"/>
      <c r="BQ81" s="81"/>
      <c r="BR81" s="81"/>
      <c r="BS81" s="81"/>
      <c r="BT81" s="81"/>
      <c r="BU81" s="81"/>
      <c r="BV81" s="81"/>
      <c r="BW81" s="81"/>
      <c r="BX81" s="81"/>
      <c r="BY81" s="81"/>
      <c r="BZ81" s="8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3"/>
      <c r="BM82" s="84"/>
      <c r="BN82" s="84"/>
      <c r="BO82" s="84"/>
      <c r="BP82" s="84"/>
      <c r="BQ82" s="84"/>
      <c r="BR82" s="84"/>
      <c r="BS82" s="84"/>
      <c r="BT82" s="84"/>
      <c r="BU82" s="84"/>
      <c r="BV82" s="84"/>
      <c r="BW82" s="84"/>
      <c r="BX82" s="84"/>
      <c r="BY82" s="84"/>
      <c r="BZ82" s="85"/>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【786.37】</v>
      </c>
      <c r="I86" s="12" t="str">
        <f>データ!CA6</f>
        <v>【60.65】</v>
      </c>
      <c r="J86" s="12" t="str">
        <f>データ!CL6</f>
        <v>【256.97】</v>
      </c>
      <c r="K86" s="12" t="str">
        <f>データ!CW6</f>
        <v>【61.14】</v>
      </c>
      <c r="L86" s="12" t="str">
        <f>データ!DH6</f>
        <v>【86.91】</v>
      </c>
      <c r="M86" s="12" t="s">
        <v>45</v>
      </c>
      <c r="N86" s="12" t="s">
        <v>45</v>
      </c>
      <c r="O86" s="12" t="str">
        <f>データ!EO6</f>
        <v>【0.03】</v>
      </c>
    </row>
  </sheetData>
  <sheetProtection algorithmName="SHA-512" hashValue="oQfVX9/ET9Rw9fTcC20NhEjmstgmOVfQSFEWDIaBgfAji1uaamqdeb6bhzntFdx25dWqVLxEsOwWeIpa9EgNoA==" saltValue="c5HtGq/OkHJO3WEEg6JTO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3" t="s">
        <v>55</v>
      </c>
      <c r="I3" s="74"/>
      <c r="J3" s="74"/>
      <c r="K3" s="74"/>
      <c r="L3" s="74"/>
      <c r="M3" s="74"/>
      <c r="N3" s="74"/>
      <c r="O3" s="74"/>
      <c r="P3" s="74"/>
      <c r="Q3" s="74"/>
      <c r="R3" s="74"/>
      <c r="S3" s="74"/>
      <c r="T3" s="74"/>
      <c r="U3" s="74"/>
      <c r="V3" s="74"/>
      <c r="W3" s="74"/>
      <c r="X3" s="75"/>
      <c r="Y3" s="79"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57</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58</v>
      </c>
      <c r="B4" s="16"/>
      <c r="C4" s="16"/>
      <c r="D4" s="16"/>
      <c r="E4" s="16"/>
      <c r="F4" s="16"/>
      <c r="G4" s="16"/>
      <c r="H4" s="76"/>
      <c r="I4" s="77"/>
      <c r="J4" s="77"/>
      <c r="K4" s="77"/>
      <c r="L4" s="77"/>
      <c r="M4" s="77"/>
      <c r="N4" s="77"/>
      <c r="O4" s="77"/>
      <c r="P4" s="77"/>
      <c r="Q4" s="77"/>
      <c r="R4" s="77"/>
      <c r="S4" s="77"/>
      <c r="T4" s="77"/>
      <c r="U4" s="77"/>
      <c r="V4" s="77"/>
      <c r="W4" s="77"/>
      <c r="X4" s="78"/>
      <c r="Y4" s="72" t="s">
        <v>59</v>
      </c>
      <c r="Z4" s="72"/>
      <c r="AA4" s="72"/>
      <c r="AB4" s="72"/>
      <c r="AC4" s="72"/>
      <c r="AD4" s="72"/>
      <c r="AE4" s="72"/>
      <c r="AF4" s="72"/>
      <c r="AG4" s="72"/>
      <c r="AH4" s="72"/>
      <c r="AI4" s="72"/>
      <c r="AJ4" s="72" t="s">
        <v>60</v>
      </c>
      <c r="AK4" s="72"/>
      <c r="AL4" s="72"/>
      <c r="AM4" s="72"/>
      <c r="AN4" s="72"/>
      <c r="AO4" s="72"/>
      <c r="AP4" s="72"/>
      <c r="AQ4" s="72"/>
      <c r="AR4" s="72"/>
      <c r="AS4" s="72"/>
      <c r="AT4" s="72"/>
      <c r="AU4" s="72" t="s">
        <v>61</v>
      </c>
      <c r="AV4" s="72"/>
      <c r="AW4" s="72"/>
      <c r="AX4" s="72"/>
      <c r="AY4" s="72"/>
      <c r="AZ4" s="72"/>
      <c r="BA4" s="72"/>
      <c r="BB4" s="72"/>
      <c r="BC4" s="72"/>
      <c r="BD4" s="72"/>
      <c r="BE4" s="72"/>
      <c r="BF4" s="72" t="s">
        <v>62</v>
      </c>
      <c r="BG4" s="72"/>
      <c r="BH4" s="72"/>
      <c r="BI4" s="72"/>
      <c r="BJ4" s="72"/>
      <c r="BK4" s="72"/>
      <c r="BL4" s="72"/>
      <c r="BM4" s="72"/>
      <c r="BN4" s="72"/>
      <c r="BO4" s="72"/>
      <c r="BP4" s="72"/>
      <c r="BQ4" s="72" t="s">
        <v>63</v>
      </c>
      <c r="BR4" s="72"/>
      <c r="BS4" s="72"/>
      <c r="BT4" s="72"/>
      <c r="BU4" s="72"/>
      <c r="BV4" s="72"/>
      <c r="BW4" s="72"/>
      <c r="BX4" s="72"/>
      <c r="BY4" s="72"/>
      <c r="BZ4" s="72"/>
      <c r="CA4" s="72"/>
      <c r="CB4" s="72" t="s">
        <v>64</v>
      </c>
      <c r="CC4" s="72"/>
      <c r="CD4" s="72"/>
      <c r="CE4" s="72"/>
      <c r="CF4" s="72"/>
      <c r="CG4" s="72"/>
      <c r="CH4" s="72"/>
      <c r="CI4" s="72"/>
      <c r="CJ4" s="72"/>
      <c r="CK4" s="72"/>
      <c r="CL4" s="72"/>
      <c r="CM4" s="72" t="s">
        <v>65</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2021</v>
      </c>
      <c r="C6" s="19">
        <f t="shared" ref="C6:X6" si="3">C7</f>
        <v>382108</v>
      </c>
      <c r="D6" s="19">
        <f t="shared" si="3"/>
        <v>47</v>
      </c>
      <c r="E6" s="19">
        <f t="shared" si="3"/>
        <v>17</v>
      </c>
      <c r="F6" s="19">
        <f t="shared" si="3"/>
        <v>5</v>
      </c>
      <c r="G6" s="19">
        <f t="shared" si="3"/>
        <v>0</v>
      </c>
      <c r="H6" s="19" t="str">
        <f t="shared" si="3"/>
        <v>愛媛県　伊予市</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5.6</v>
      </c>
      <c r="Q6" s="20">
        <f t="shared" si="3"/>
        <v>92.42</v>
      </c>
      <c r="R6" s="20">
        <f t="shared" si="3"/>
        <v>2910</v>
      </c>
      <c r="S6" s="20">
        <f t="shared" si="3"/>
        <v>36107</v>
      </c>
      <c r="T6" s="20">
        <f t="shared" si="3"/>
        <v>194.44</v>
      </c>
      <c r="U6" s="20">
        <f t="shared" si="3"/>
        <v>185.7</v>
      </c>
      <c r="V6" s="20">
        <f t="shared" si="3"/>
        <v>2013</v>
      </c>
      <c r="W6" s="20">
        <f t="shared" si="3"/>
        <v>1.1200000000000001</v>
      </c>
      <c r="X6" s="20">
        <f t="shared" si="3"/>
        <v>1797.32</v>
      </c>
      <c r="Y6" s="21">
        <f>IF(Y7="",NA(),Y7)</f>
        <v>62.44</v>
      </c>
      <c r="Z6" s="21">
        <f t="shared" ref="Z6:AH6" si="4">IF(Z7="",NA(),Z7)</f>
        <v>61.05</v>
      </c>
      <c r="AA6" s="21">
        <f t="shared" si="4"/>
        <v>60.98</v>
      </c>
      <c r="AB6" s="21">
        <f t="shared" si="4"/>
        <v>59.22</v>
      </c>
      <c r="AC6" s="21">
        <f t="shared" si="4"/>
        <v>59.74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1172.43</v>
      </c>
      <c r="BG6" s="20">
        <f t="shared" ref="BG6:BO6" si="7">IF(BG7="",NA(),BG7)</f>
        <v>0</v>
      </c>
      <c r="BH6" s="20">
        <f t="shared" si="7"/>
        <v>0</v>
      </c>
      <c r="BI6" s="20">
        <f t="shared" si="7"/>
        <v>0</v>
      </c>
      <c r="BJ6" s="20">
        <f t="shared" si="7"/>
        <v>0</v>
      </c>
      <c r="BK6" s="21">
        <f t="shared" si="7"/>
        <v>855.8</v>
      </c>
      <c r="BL6" s="21">
        <f t="shared" si="7"/>
        <v>789.46</v>
      </c>
      <c r="BM6" s="21">
        <f t="shared" si="7"/>
        <v>826.83</v>
      </c>
      <c r="BN6" s="21">
        <f t="shared" si="7"/>
        <v>867.83</v>
      </c>
      <c r="BO6" s="21">
        <f t="shared" si="7"/>
        <v>791.76</v>
      </c>
      <c r="BP6" s="20" t="str">
        <f>IF(BP7="","",IF(BP7="-","【-】","【"&amp;SUBSTITUTE(TEXT(BP7,"#,##0.00"),"-","△")&amp;"】"))</f>
        <v>【786.37】</v>
      </c>
      <c r="BQ6" s="21">
        <f>IF(BQ7="",NA(),BQ7)</f>
        <v>36.18</v>
      </c>
      <c r="BR6" s="21">
        <f t="shared" ref="BR6:BZ6" si="8">IF(BR7="",NA(),BR7)</f>
        <v>64.540000000000006</v>
      </c>
      <c r="BS6" s="21">
        <f t="shared" si="8"/>
        <v>67.349999999999994</v>
      </c>
      <c r="BT6" s="21">
        <f t="shared" si="8"/>
        <v>69.540000000000006</v>
      </c>
      <c r="BU6" s="21">
        <f t="shared" si="8"/>
        <v>64.61</v>
      </c>
      <c r="BV6" s="21">
        <f t="shared" si="8"/>
        <v>59.8</v>
      </c>
      <c r="BW6" s="21">
        <f t="shared" si="8"/>
        <v>57.77</v>
      </c>
      <c r="BX6" s="21">
        <f t="shared" si="8"/>
        <v>57.31</v>
      </c>
      <c r="BY6" s="21">
        <f t="shared" si="8"/>
        <v>57.08</v>
      </c>
      <c r="BZ6" s="21">
        <f t="shared" si="8"/>
        <v>56.26</v>
      </c>
      <c r="CA6" s="20" t="str">
        <f>IF(CA7="","",IF(CA7="-","【-】","【"&amp;SUBSTITUTE(TEXT(CA7,"#,##0.00"),"-","△")&amp;"】"))</f>
        <v>【60.65】</v>
      </c>
      <c r="CB6" s="21">
        <f>IF(CB7="",NA(),CB7)</f>
        <v>458.21</v>
      </c>
      <c r="CC6" s="21">
        <f t="shared" ref="CC6:CK6" si="9">IF(CC7="",NA(),CC7)</f>
        <v>258.74</v>
      </c>
      <c r="CD6" s="21">
        <f t="shared" si="9"/>
        <v>271.98</v>
      </c>
      <c r="CE6" s="21">
        <f t="shared" si="9"/>
        <v>263.72000000000003</v>
      </c>
      <c r="CF6" s="21">
        <f t="shared" si="9"/>
        <v>288.02</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52.26</v>
      </c>
      <c r="CN6" s="21">
        <f t="shared" ref="CN6:CV6" si="10">IF(CN7="",NA(),CN7)</f>
        <v>50.69</v>
      </c>
      <c r="CO6" s="21">
        <f t="shared" si="10"/>
        <v>48.43</v>
      </c>
      <c r="CP6" s="21">
        <f t="shared" si="10"/>
        <v>56.28</v>
      </c>
      <c r="CQ6" s="21">
        <f t="shared" si="10"/>
        <v>57.74</v>
      </c>
      <c r="CR6" s="21">
        <f t="shared" si="10"/>
        <v>51.75</v>
      </c>
      <c r="CS6" s="21">
        <f t="shared" si="10"/>
        <v>50.68</v>
      </c>
      <c r="CT6" s="21">
        <f t="shared" si="10"/>
        <v>50.14</v>
      </c>
      <c r="CU6" s="21">
        <f t="shared" si="10"/>
        <v>54.83</v>
      </c>
      <c r="CV6" s="21">
        <f t="shared" si="10"/>
        <v>66.53</v>
      </c>
      <c r="CW6" s="20" t="str">
        <f>IF(CW7="","",IF(CW7="-","【-】","【"&amp;SUBSTITUTE(TEXT(CW7,"#,##0.00"),"-","△")&amp;"】"))</f>
        <v>【61.14】</v>
      </c>
      <c r="CX6" s="21">
        <f>IF(CX7="",NA(),CX7)</f>
        <v>86.61</v>
      </c>
      <c r="CY6" s="21">
        <f t="shared" ref="CY6:DG6" si="11">IF(CY7="",NA(),CY7)</f>
        <v>84.95</v>
      </c>
      <c r="CZ6" s="21">
        <f t="shared" si="11"/>
        <v>84.78</v>
      </c>
      <c r="DA6" s="21">
        <f t="shared" si="11"/>
        <v>85.78</v>
      </c>
      <c r="DB6" s="21">
        <f t="shared" si="11"/>
        <v>86.59</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x14ac:dyDescent="0.15">
      <c r="A7" s="14"/>
      <c r="B7" s="23">
        <v>2021</v>
      </c>
      <c r="C7" s="23">
        <v>382108</v>
      </c>
      <c r="D7" s="23">
        <v>47</v>
      </c>
      <c r="E7" s="23">
        <v>17</v>
      </c>
      <c r="F7" s="23">
        <v>5</v>
      </c>
      <c r="G7" s="23">
        <v>0</v>
      </c>
      <c r="H7" s="23" t="s">
        <v>99</v>
      </c>
      <c r="I7" s="23" t="s">
        <v>100</v>
      </c>
      <c r="J7" s="23" t="s">
        <v>101</v>
      </c>
      <c r="K7" s="23" t="s">
        <v>102</v>
      </c>
      <c r="L7" s="23" t="s">
        <v>103</v>
      </c>
      <c r="M7" s="23" t="s">
        <v>104</v>
      </c>
      <c r="N7" s="24" t="s">
        <v>105</v>
      </c>
      <c r="O7" s="24" t="s">
        <v>106</v>
      </c>
      <c r="P7" s="24">
        <v>5.6</v>
      </c>
      <c r="Q7" s="24">
        <v>92.42</v>
      </c>
      <c r="R7" s="24">
        <v>2910</v>
      </c>
      <c r="S7" s="24">
        <v>36107</v>
      </c>
      <c r="T7" s="24">
        <v>194.44</v>
      </c>
      <c r="U7" s="24">
        <v>185.7</v>
      </c>
      <c r="V7" s="24">
        <v>2013</v>
      </c>
      <c r="W7" s="24">
        <v>1.1200000000000001</v>
      </c>
      <c r="X7" s="24">
        <v>1797.32</v>
      </c>
      <c r="Y7" s="24">
        <v>62.44</v>
      </c>
      <c r="Z7" s="24">
        <v>61.05</v>
      </c>
      <c r="AA7" s="24">
        <v>60.98</v>
      </c>
      <c r="AB7" s="24">
        <v>59.22</v>
      </c>
      <c r="AC7" s="24">
        <v>59.74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1172.43</v>
      </c>
      <c r="BG7" s="24">
        <v>0</v>
      </c>
      <c r="BH7" s="24">
        <v>0</v>
      </c>
      <c r="BI7" s="24">
        <v>0</v>
      </c>
      <c r="BJ7" s="24">
        <v>0</v>
      </c>
      <c r="BK7" s="24">
        <v>855.8</v>
      </c>
      <c r="BL7" s="24">
        <v>789.46</v>
      </c>
      <c r="BM7" s="24">
        <v>826.83</v>
      </c>
      <c r="BN7" s="24">
        <v>867.83</v>
      </c>
      <c r="BO7" s="24">
        <v>791.76</v>
      </c>
      <c r="BP7" s="24">
        <v>786.37</v>
      </c>
      <c r="BQ7" s="24">
        <v>36.18</v>
      </c>
      <c r="BR7" s="24">
        <v>64.540000000000006</v>
      </c>
      <c r="BS7" s="24">
        <v>67.349999999999994</v>
      </c>
      <c r="BT7" s="24">
        <v>69.540000000000006</v>
      </c>
      <c r="BU7" s="24">
        <v>64.61</v>
      </c>
      <c r="BV7" s="24">
        <v>59.8</v>
      </c>
      <c r="BW7" s="24">
        <v>57.77</v>
      </c>
      <c r="BX7" s="24">
        <v>57.31</v>
      </c>
      <c r="BY7" s="24">
        <v>57.08</v>
      </c>
      <c r="BZ7" s="24">
        <v>56.26</v>
      </c>
      <c r="CA7" s="24">
        <v>60.65</v>
      </c>
      <c r="CB7" s="24">
        <v>458.21</v>
      </c>
      <c r="CC7" s="24">
        <v>258.74</v>
      </c>
      <c r="CD7" s="24">
        <v>271.98</v>
      </c>
      <c r="CE7" s="24">
        <v>263.72000000000003</v>
      </c>
      <c r="CF7" s="24">
        <v>288.02</v>
      </c>
      <c r="CG7" s="24">
        <v>263.76</v>
      </c>
      <c r="CH7" s="24">
        <v>274.35000000000002</v>
      </c>
      <c r="CI7" s="24">
        <v>273.52</v>
      </c>
      <c r="CJ7" s="24">
        <v>274.99</v>
      </c>
      <c r="CK7" s="24">
        <v>282.08999999999997</v>
      </c>
      <c r="CL7" s="24">
        <v>256.97000000000003</v>
      </c>
      <c r="CM7" s="24">
        <v>52.26</v>
      </c>
      <c r="CN7" s="24">
        <v>50.69</v>
      </c>
      <c r="CO7" s="24">
        <v>48.43</v>
      </c>
      <c r="CP7" s="24">
        <v>56.28</v>
      </c>
      <c r="CQ7" s="24">
        <v>57.74</v>
      </c>
      <c r="CR7" s="24">
        <v>51.75</v>
      </c>
      <c r="CS7" s="24">
        <v>50.68</v>
      </c>
      <c r="CT7" s="24">
        <v>50.14</v>
      </c>
      <c r="CU7" s="24">
        <v>54.83</v>
      </c>
      <c r="CV7" s="24">
        <v>66.53</v>
      </c>
      <c r="CW7" s="24">
        <v>61.14</v>
      </c>
      <c r="CX7" s="24">
        <v>86.61</v>
      </c>
      <c r="CY7" s="24">
        <v>84.95</v>
      </c>
      <c r="CZ7" s="24">
        <v>84.78</v>
      </c>
      <c r="DA7" s="24">
        <v>85.78</v>
      </c>
      <c r="DB7" s="24">
        <v>86.59</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0.25</v>
      </c>
      <c r="EN7" s="24">
        <v>0.05</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112</v>
      </c>
    </row>
    <row r="12" spans="1:145" x14ac:dyDescent="0.15">
      <c r="B12">
        <v>1</v>
      </c>
      <c r="C12">
        <v>1</v>
      </c>
      <c r="D12">
        <v>1</v>
      </c>
      <c r="E12">
        <v>2</v>
      </c>
      <c r="F12">
        <v>3</v>
      </c>
      <c r="G12" t="s">
        <v>113</v>
      </c>
    </row>
    <row r="13" spans="1:145" x14ac:dyDescent="0.15">
      <c r="B13" t="s">
        <v>114</v>
      </c>
      <c r="C13" t="s">
        <v>114</v>
      </c>
      <c r="D13" t="s">
        <v>115</v>
      </c>
      <c r="E13" t="s">
        <v>116</v>
      </c>
      <c r="F13" t="s">
        <v>117</v>
      </c>
      <c r="G13" t="s">
        <v>118</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2023-01-13T00:19:23Z</cp:lastPrinted>
  <dcterms:created xsi:type="dcterms:W3CDTF">2022-12-01T02:00:16Z</dcterms:created>
  <dcterms:modified xsi:type="dcterms:W3CDTF">2023-02-16T08:48:46Z</dcterms:modified>
  <cp:category/>
</cp:coreProperties>
</file>