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9 四国中央市\"/>
    </mc:Choice>
  </mc:AlternateContent>
  <workbookProtection workbookAlgorithmName="SHA-512" workbookHashValue="HXvV08BxW7/69niFZZqTR/knnlwfj+EHglnqQMz7gJf70plwE0OACbzsR8+y3FNGr+rAuCEFdz7/QT3/indkOA==" workbookSaltValue="8V/hHy7TADkeAQk/CijnL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<sst xmlns="http://schemas.openxmlformats.org/spreadsheetml/2006/main" count="228" uniqueCount="113">
  <si>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</si>
  <si>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</si>
  <si>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</si>
  <si>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</si>
  <si>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</si>
  <si>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</si>
  <si>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</si>
  <si>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</si>
  <si>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</si>
  <si>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</si>
  <si>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</si>
  <si>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</si>
  <si>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</si>
  <si>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</si>
  <si>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</si>
  <si>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</si>
  <si>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</si>
  <si>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</si>
  <si>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</si>
  <si>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</si>
  <si>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</si>
  <si>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</si>
  <si>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</si>
  <si>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</si>
  <si>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</si>
  <si>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</si>
  <si>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</si>
  <si>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</si>
  <si>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</si>
  <si>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</si>
  <si>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</si>
  <si>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</si>
  <si>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</si>
  <si>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</si>
  <si>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</si>
  <si>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</si>
  <si>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</si>
  <si>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</si>
  <si>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</si>
  <si>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</si>
  <si>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</si>
  <si>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</si>
  <si>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</si>
  <si>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</si>
  <si>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</si>
  <si>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</si>
  <si>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</si>
  <si>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</si>
  <si>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</si>
  <si>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</si>
  <si>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</si>
  <si>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</si>
  <si>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</si>
  <si>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</si>
  <si>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</si>
  <si>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</si>
  <si>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</si>
  <si>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</si>
  <si>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</si>
  <si>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</si>
  <si>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</si>
  <si>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</si>
  <si>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</si>
  <si>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</si>
  <si>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</si>
  <si>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</si>
  <si>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</si>
  <si>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</si>
  <si>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</si>
  <si>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</si>
  <si>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</si>
  <si>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</si>
  <si>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</si>
  <si>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</si>
  <si>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</si>
  <si>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</si>
  <si>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</si>
  <si>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</si>
  <si>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</si>
  <si>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</si>
  <si>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</si>
  <si>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</si>
  <si>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</si>
  <si>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</si>
  <si>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</si>
  <si>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</si>
  <si>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</si>
  <si>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</si>
  <si>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</si>
  <si>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</si>
  <si>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</si>
  <si>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</si>
  <si>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</si>
  <si>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</si>
  <si>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</si>
  <si>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</si>
  <si>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</si>
  <si>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</si>
  <si>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</si>
  <si>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</si>
  <si>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</si>
  <si>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</si>
  <si>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</si>
  <si>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</si>
  <si>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</si>
  <si>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</si>
  <si>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</si>
  <si>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</si>
  <si>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</si>
  <si>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</si>
  <si>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「①経常収支比率」は、類似団体平均値を下回ってはいるが、「⑤料金回収率」とともに100％を上回っており経営に必要な経費を水道料金等で賄えている状況といえる。
　しかしながら、令和元年度に浄水場更新事業が完了し、その事業における財源の大半が企業債であることから「④企業債残高対給水収益比率」は非常に高い数値となっている。
　「③流動比率」は、ここ数年改善して今年度は類似団体平均値を上回っており、短期的な債務に対する支払能力は向上している。
　「⑥給水原価」は、配水管耐震工事や浄水場更新工事の実施に伴い類似団体よりも高く費用がかかっている。今後も減価償却費が影響し、給水原価は類似団体より高いものと考えられる。
　「⑦施設利用率」は、以前は類似団体平均値を下回っていたが、浄水場更新においてダウンサイジングを実施した結果、数値は改善されている。
　「⑧有収率」は、現在実施している高水圧地域の解消に向けた事業により、毎年改善されてきており、今年度は類似団体平均値を上回っている。引き続き高水圧地域の調整と漏水調査の強化により、漏水による無効水量の減少に努めていきたい。
</t>
    <phoneticPr fontId="4"/>
  </si>
  <si>
    <t xml:space="preserve">　「①有形固定資産減価償却率」は、資産の老朽化度合を示す指標であり、令和元年度の浄水場更新事業完了以降は類似団体の平均値と比較すると低くなった。
　「②管路経年化率」は、法定耐用年数を経過した管路の割合について示しており、類似団体と比較しても低いが耐用年数を経過した管は今後増加傾向にある。
　「③管路更新率」は、年度によりバラつきがあるが、類似団体と比較すると本市は更新率が低く、今なお多くの老朽管を抱えている状況である。
　水道施設の大半を占める管路について、アセットマネジメントに基づき、更新の優先順位づけや平準化を図り、効率的に更新を進めていく必要がある。
</t>
    <phoneticPr fontId="4"/>
  </si>
  <si>
    <t xml:space="preserve">　本市水道事業においては、法定耐用年数に近づいた資産が多く存在しており、令和元年度に主要施設である浄水場の更新が完了したが、その他にも場外施設や管路の更新が課題となっている。
　今後、更新投資の財源確保については企業債に頼らざるを得ない状況であり、現時点では安定している経営状況ではあるが、給水人口の減少や節水機器の普及等による有収水量の減少に伴い、水道料金収入の減少が想定される。
　これらの課題を解決すべく、「四国中央市水道事業経営戦略」に基づいた水道料金の見直しを検討し、中長期的な視野に立った設備投資を行い、持続可能な事業運営に取り組んでいきたいと考えている。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</si>
</sst>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0.24</c:v>
                </c:pt>
                <c:pt idx="1">
                  <c:v>0.45</c:v>
                </c:pt>
                <c:pt idx="2">
                  <c:v>0.18</c:v>
                </c:pt>
                <c:pt idx="3">
                  <c:v>0.19</c:v>
                </c:pt>
                <c:pt idx="4">
                  <c:v>0.13</c:v>
                </c:pt>
              </c:numCache>
            </c:numRef>
          </c:val>
          <c:extLst>
            <c:ext xmlns:c16="http://schemas.microsoft.com/office/drawing/2014/chart" uri="{C3380CC4-5D6E-409C-BE32-E72D297353CC}">
              <c16:uniqueId val="{00000000-1399-4091-BAAD-3FBD480BC1F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1399-4091-BAAD-3FBD480BC1F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51.02</c:v>
                </c:pt>
                <c:pt idx="1">
                  <c:v>46.72</c:v>
                </c:pt>
                <c:pt idx="2">
                  <c:v>68.7</c:v>
                </c:pt>
                <c:pt idx="3">
                  <c:v>68.25</c:v>
                </c:pt>
                <c:pt idx="4">
                  <c:v>65.69</c:v>
                </c:pt>
              </c:numCache>
            </c:numRef>
          </c:val>
          <c:extLst>
            <c:ext xmlns:c16="http://schemas.microsoft.com/office/drawing/2014/chart" uri="{C3380CC4-5D6E-409C-BE32-E72D297353CC}">
              <c16:uniqueId val="{00000000-E6AD-4B5F-B0D3-1DCD52C256C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E6AD-4B5F-B0D3-1DCD52C256C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83.34</c:v>
                </c:pt>
                <c:pt idx="1">
                  <c:v>86.15</c:v>
                </c:pt>
                <c:pt idx="2">
                  <c:v>86.54</c:v>
                </c:pt>
                <c:pt idx="3">
                  <c:v>86.85</c:v>
                </c:pt>
                <c:pt idx="4">
                  <c:v>88.54</c:v>
                </c:pt>
              </c:numCache>
            </c:numRef>
          </c:val>
          <c:extLst>
            <c:ext xmlns:c16="http://schemas.microsoft.com/office/drawing/2014/chart" uri="{C3380CC4-5D6E-409C-BE32-E72D297353CC}">
              <c16:uniqueId val="{00000000-D7C5-44C1-A254-BD25D6D0443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D7C5-44C1-A254-BD25D6D0443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106.45</c:v>
                </c:pt>
                <c:pt idx="1">
                  <c:v>108.5</c:v>
                </c:pt>
                <c:pt idx="2">
                  <c:v>106.13</c:v>
                </c:pt>
                <c:pt idx="3">
                  <c:v>106.78</c:v>
                </c:pt>
                <c:pt idx="4">
                  <c:v>108.08</c:v>
                </c:pt>
              </c:numCache>
            </c:numRef>
          </c:val>
          <c:extLst>
            <c:ext xmlns:c16="http://schemas.microsoft.com/office/drawing/2014/chart" uri="{C3380CC4-5D6E-409C-BE32-E72D297353CC}">
              <c16:uniqueId val="{00000000-5D1D-497A-83F7-07350C99C53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5D1D-497A-83F7-07350C99C53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55.48</c:v>
                </c:pt>
                <c:pt idx="1">
                  <c:v>54.73</c:v>
                </c:pt>
                <c:pt idx="2">
                  <c:v>39.909999999999997</c:v>
                </c:pt>
                <c:pt idx="3">
                  <c:v>41.07</c:v>
                </c:pt>
                <c:pt idx="4">
                  <c:v>43.17</c:v>
                </c:pt>
              </c:numCache>
            </c:numRef>
          </c:val>
          <c:extLst>
            <c:ext xmlns:c16="http://schemas.microsoft.com/office/drawing/2014/chart" uri="{C3380CC4-5D6E-409C-BE32-E72D297353CC}">
              <c16:uniqueId val="{00000000-ED3D-4D2E-A373-7506013A5D9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ED3D-4D2E-A373-7506013A5D9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12.45</c:v>
                </c:pt>
                <c:pt idx="1">
                  <c:v>13.52</c:v>
                </c:pt>
                <c:pt idx="2">
                  <c:v>14.73</c:v>
                </c:pt>
                <c:pt idx="3">
                  <c:v>12.51</c:v>
                </c:pt>
                <c:pt idx="4">
                  <c:v>16.309999999999999</c:v>
                </c:pt>
              </c:numCache>
            </c:numRef>
          </c:val>
          <c:extLst>
            <c:ext xmlns:c16="http://schemas.microsoft.com/office/drawing/2014/chart" uri="{C3380CC4-5D6E-409C-BE32-E72D297353CC}">
              <c16:uniqueId val="{00000000-F6CC-43F7-9978-F2B328C0A1F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F6CC-43F7-9978-F2B328C0A1F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3D-4AE4-AD4F-7E08E515718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213D-4AE4-AD4F-7E08E515718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188.9</c:v>
                </c:pt>
                <c:pt idx="1">
                  <c:v>238.78</c:v>
                </c:pt>
                <c:pt idx="2">
                  <c:v>137.59</c:v>
                </c:pt>
                <c:pt idx="3">
                  <c:v>289.05</c:v>
                </c:pt>
                <c:pt idx="4">
                  <c:v>358.08</c:v>
                </c:pt>
              </c:numCache>
            </c:numRef>
          </c:val>
          <c:extLst>
            <c:ext xmlns:c16="http://schemas.microsoft.com/office/drawing/2014/chart" uri="{C3380CC4-5D6E-409C-BE32-E72D297353CC}">
              <c16:uniqueId val="{00000000-F1F3-4653-B8D9-A7D9061FB65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F1F3-4653-B8D9-A7D9061FB65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545.86</c:v>
                </c:pt>
                <c:pt idx="1">
                  <c:v>615.79</c:v>
                </c:pt>
                <c:pt idx="2">
                  <c:v>745.29</c:v>
                </c:pt>
                <c:pt idx="3">
                  <c:v>754.79</c:v>
                </c:pt>
                <c:pt idx="4">
                  <c:v>750.37</c:v>
                </c:pt>
              </c:numCache>
            </c:numRef>
          </c:val>
          <c:extLst>
            <c:ext xmlns:c16="http://schemas.microsoft.com/office/drawing/2014/chart" uri="{C3380CC4-5D6E-409C-BE32-E72D297353CC}">
              <c16:uniqueId val="{00000000-BC47-4046-B9F9-797CB2A042C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BC47-4046-B9F9-797CB2A042C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103.12</c:v>
                </c:pt>
                <c:pt idx="1">
                  <c:v>104.92</c:v>
                </c:pt>
                <c:pt idx="2">
                  <c:v>102.73</c:v>
                </c:pt>
                <c:pt idx="3">
                  <c:v>102.29</c:v>
                </c:pt>
                <c:pt idx="4">
                  <c:v>105.15</c:v>
                </c:pt>
              </c:numCache>
            </c:numRef>
          </c:val>
          <c:extLst>
            <c:ext xmlns:c16="http://schemas.microsoft.com/office/drawing/2014/chart" uri="{C3380CC4-5D6E-409C-BE32-E72D297353CC}">
              <c16:uniqueId val="{00000000-C06F-454F-A163-2C6505E8A16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C06F-454F-A163-2C6505E8A16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180.27</c:v>
                </c:pt>
                <c:pt idx="1">
                  <c:v>177.61</c:v>
                </c:pt>
                <c:pt idx="2">
                  <c:v>181.67</c:v>
                </c:pt>
                <c:pt idx="3">
                  <c:v>174.6</c:v>
                </c:pt>
                <c:pt idx="4">
                  <c:v>171.13</c:v>
                </c:pt>
              </c:numCache>
            </c:numRef>
          </c:val>
          <c:extLst>
            <c:ext xmlns:c16="http://schemas.microsoft.com/office/drawing/2014/chart" uri="{C3380CC4-5D6E-409C-BE32-E72D297353CC}">
              <c16:uniqueId val="{00000000-523B-4877-92DE-400445273D8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523B-4877-92DE-400445273D8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11" sqref="BL11:B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四国中央市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非設置</v>
      </c>
      <c r="AE8" s="44"/>
      <c r="AF8" s="44"/>
      <c r="AG8" s="44"/>
      <c r="AH8" s="44"/>
      <c r="AI8" s="44"/>
      <c r="AJ8" s="44"/>
      <c r="AK8" s="2"/>
      <c r="AL8" s="45">
        <f>データ!$R$6</f>
        <v>84404</v>
      </c>
      <c r="AM8" s="45"/>
      <c r="AN8" s="45"/>
      <c r="AO8" s="45"/>
      <c r="AP8" s="45"/>
      <c r="AQ8" s="45"/>
      <c r="AR8" s="45"/>
      <c r="AS8" s="45"/>
      <c r="AT8" s="46">
        <f>データ!$S$6</f>
        <v>421.24</v>
      </c>
      <c r="AU8" s="47"/>
      <c r="AV8" s="47"/>
      <c r="AW8" s="47"/>
      <c r="AX8" s="47"/>
      <c r="AY8" s="47"/>
      <c r="AZ8" s="47"/>
      <c r="BA8" s="47"/>
      <c r="BB8" s="48">
        <f>データ!$T$6</f>
        <v>200.37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56.41</v>
      </c>
      <c r="J10" s="47"/>
      <c r="K10" s="47"/>
      <c r="L10" s="47"/>
      <c r="M10" s="47"/>
      <c r="N10" s="47"/>
      <c r="O10" s="81"/>
      <c r="P10" s="48">
        <f>データ!$P$6</f>
        <v>97.93</v>
      </c>
      <c r="Q10" s="48"/>
      <c r="R10" s="48"/>
      <c r="S10" s="48"/>
      <c r="T10" s="48"/>
      <c r="U10" s="48"/>
      <c r="V10" s="48"/>
      <c r="W10" s="45">
        <f>データ!$Q$6</f>
        <v>3300</v>
      </c>
      <c r="X10" s="45"/>
      <c r="Y10" s="45"/>
      <c r="Z10" s="45"/>
      <c r="AA10" s="45"/>
      <c r="AB10" s="45"/>
      <c r="AC10" s="45"/>
      <c r="AD10" s="2"/>
      <c r="AE10" s="2"/>
      <c r="AF10" s="2"/>
      <c r="AG10" s="2"/>
      <c r="AH10" s="2"/>
      <c r="AI10" s="2"/>
      <c r="AJ10" s="2"/>
      <c r="AK10" s="2"/>
      <c r="AL10" s="45">
        <f>データ!$U$6</f>
        <v>82206</v>
      </c>
      <c r="AM10" s="45"/>
      <c r="AN10" s="45"/>
      <c r="AO10" s="45"/>
      <c r="AP10" s="45"/>
      <c r="AQ10" s="45"/>
      <c r="AR10" s="45"/>
      <c r="AS10" s="45"/>
      <c r="AT10" s="46">
        <f>データ!$V$6</f>
        <v>71.489999999999995</v>
      </c>
      <c r="AU10" s="47"/>
      <c r="AV10" s="47"/>
      <c r="AW10" s="47"/>
      <c r="AX10" s="47"/>
      <c r="AY10" s="47"/>
      <c r="AZ10" s="47"/>
      <c r="BA10" s="47"/>
      <c r="BB10" s="48">
        <f>データ!$W$6</f>
        <v>1149.9000000000001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UB+gqbX9zjkuaqadUn5dZjJMKf0RvxxCuxn50Uroqc8vf9BKjOvXlSxmhzntdE5tmnOBpht+IzGEz3pOG045rQ==" saltValue="5TDlXygmm4Q9O/y36NkIk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382132</v>
      </c>
      <c r="D6" s="20">
        <f t="shared" si="3"/>
        <v>46</v>
      </c>
      <c r="E6" s="20">
        <f t="shared" si="3"/>
        <v>1</v>
      </c>
      <c r="F6" s="20">
        <f t="shared" si="3"/>
        <v>0</v>
      </c>
      <c r="G6" s="20">
        <f t="shared" si="3"/>
        <v>1</v>
      </c>
      <c r="H6" s="20" t="str">
        <f t="shared" si="3"/>
        <v>愛媛県　四国中央市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56.41</v>
      </c>
      <c r="P6" s="21">
        <f t="shared" si="3"/>
        <v>97.93</v>
      </c>
      <c r="Q6" s="21">
        <f t="shared" si="3"/>
        <v>3300</v>
      </c>
      <c r="R6" s="21">
        <f t="shared" si="3"/>
        <v>84404</v>
      </c>
      <c r="S6" s="21">
        <f t="shared" si="3"/>
        <v>421.24</v>
      </c>
      <c r="T6" s="21">
        <f t="shared" si="3"/>
        <v>200.37</v>
      </c>
      <c r="U6" s="21">
        <f t="shared" si="3"/>
        <v>82206</v>
      </c>
      <c r="V6" s="21">
        <f t="shared" si="3"/>
        <v>71.489999999999995</v>
      </c>
      <c r="W6" s="21">
        <f t="shared" si="3"/>
        <v>1149.9000000000001</v>
      </c>
      <c r="X6" s="22">
        <f>IF(X7="",NA(),X7)</f>
        <v>106.45</v>
      </c>
      <c r="Y6" s="22">
        <f t="shared" ref="Y6:AG6" si="4">IF(Y7="",NA(),Y7)</f>
        <v>108.5</v>
      </c>
      <c r="Z6" s="22">
        <f t="shared" si="4"/>
        <v>106.13</v>
      </c>
      <c r="AA6" s="22">
        <f t="shared" si="4"/>
        <v>106.78</v>
      </c>
      <c r="AB6" s="22">
        <f t="shared" si="4"/>
        <v>108.08</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188.9</v>
      </c>
      <c r="AU6" s="22">
        <f t="shared" ref="AU6:BC6" si="6">IF(AU7="",NA(),AU7)</f>
        <v>238.78</v>
      </c>
      <c r="AV6" s="22">
        <f t="shared" si="6"/>
        <v>137.59</v>
      </c>
      <c r="AW6" s="22">
        <f t="shared" si="6"/>
        <v>289.05</v>
      </c>
      <c r="AX6" s="22">
        <f t="shared" si="6"/>
        <v>358.08</v>
      </c>
      <c r="AY6" s="22">
        <f t="shared" si="6"/>
        <v>355.5</v>
      </c>
      <c r="AZ6" s="22">
        <f t="shared" si="6"/>
        <v>349.83</v>
      </c>
      <c r="BA6" s="22">
        <f t="shared" si="6"/>
        <v>360.86</v>
      </c>
      <c r="BB6" s="22">
        <f t="shared" si="6"/>
        <v>350.79</v>
      </c>
      <c r="BC6" s="22">
        <f t="shared" si="6"/>
        <v>354.57</v>
      </c>
      <c r="BD6" s="21" t="str">
        <f>IF(BD7="","",IF(BD7="-","【-】","【"&amp;SUBSTITUTE(TEXT(BD7,"#,##0.00"),"-","△")&amp;"】"))</f>
        <v>【261.51】</v>
      </c>
      <c r="BE6" s="22">
        <f>IF(BE7="",NA(),BE7)</f>
        <v>545.86</v>
      </c>
      <c r="BF6" s="22">
        <f t="shared" ref="BF6:BN6" si="7">IF(BF7="",NA(),BF7)</f>
        <v>615.79</v>
      </c>
      <c r="BG6" s="22">
        <f t="shared" si="7"/>
        <v>745.29</v>
      </c>
      <c r="BH6" s="22">
        <f t="shared" si="7"/>
        <v>754.79</v>
      </c>
      <c r="BI6" s="22">
        <f t="shared" si="7"/>
        <v>750.37</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103.12</v>
      </c>
      <c r="BQ6" s="22">
        <f t="shared" ref="BQ6:BY6" si="8">IF(BQ7="",NA(),BQ7)</f>
        <v>104.92</v>
      </c>
      <c r="BR6" s="22">
        <f t="shared" si="8"/>
        <v>102.73</v>
      </c>
      <c r="BS6" s="22">
        <f t="shared" si="8"/>
        <v>102.29</v>
      </c>
      <c r="BT6" s="22">
        <f t="shared" si="8"/>
        <v>105.15</v>
      </c>
      <c r="BU6" s="22">
        <f t="shared" si="8"/>
        <v>104.57</v>
      </c>
      <c r="BV6" s="22">
        <f t="shared" si="8"/>
        <v>103.54</v>
      </c>
      <c r="BW6" s="22">
        <f t="shared" si="8"/>
        <v>103.32</v>
      </c>
      <c r="BX6" s="22">
        <f t="shared" si="8"/>
        <v>100.85</v>
      </c>
      <c r="BY6" s="22">
        <f t="shared" si="8"/>
        <v>103.79</v>
      </c>
      <c r="BZ6" s="21" t="str">
        <f>IF(BZ7="","",IF(BZ7="-","【-】","【"&amp;SUBSTITUTE(TEXT(BZ7,"#,##0.00"),"-","△")&amp;"】"))</f>
        <v>【102.35】</v>
      </c>
      <c r="CA6" s="22">
        <f>IF(CA7="",NA(),CA7)</f>
        <v>180.27</v>
      </c>
      <c r="CB6" s="22">
        <f t="shared" ref="CB6:CJ6" si="9">IF(CB7="",NA(),CB7)</f>
        <v>177.61</v>
      </c>
      <c r="CC6" s="22">
        <f t="shared" si="9"/>
        <v>181.67</v>
      </c>
      <c r="CD6" s="22">
        <f t="shared" si="9"/>
        <v>174.6</v>
      </c>
      <c r="CE6" s="22">
        <f t="shared" si="9"/>
        <v>171.13</v>
      </c>
      <c r="CF6" s="22">
        <f t="shared" si="9"/>
        <v>165.47</v>
      </c>
      <c r="CG6" s="22">
        <f t="shared" si="9"/>
        <v>167.46</v>
      </c>
      <c r="CH6" s="22">
        <f t="shared" si="9"/>
        <v>168.56</v>
      </c>
      <c r="CI6" s="22">
        <f t="shared" si="9"/>
        <v>167.1</v>
      </c>
      <c r="CJ6" s="22">
        <f t="shared" si="9"/>
        <v>167.86</v>
      </c>
      <c r="CK6" s="21" t="str">
        <f>IF(CK7="","",IF(CK7="-","【-】","【"&amp;SUBSTITUTE(TEXT(CK7,"#,##0.00"),"-","△")&amp;"】"))</f>
        <v>【167.74】</v>
      </c>
      <c r="CL6" s="22">
        <f>IF(CL7="",NA(),CL7)</f>
        <v>51.02</v>
      </c>
      <c r="CM6" s="22">
        <f t="shared" ref="CM6:CU6" si="10">IF(CM7="",NA(),CM7)</f>
        <v>46.72</v>
      </c>
      <c r="CN6" s="22">
        <f t="shared" si="10"/>
        <v>68.7</v>
      </c>
      <c r="CO6" s="22">
        <f t="shared" si="10"/>
        <v>68.25</v>
      </c>
      <c r="CP6" s="22">
        <f t="shared" si="10"/>
        <v>65.69</v>
      </c>
      <c r="CQ6" s="22">
        <f t="shared" si="10"/>
        <v>59.74</v>
      </c>
      <c r="CR6" s="22">
        <f t="shared" si="10"/>
        <v>59.46</v>
      </c>
      <c r="CS6" s="22">
        <f t="shared" si="10"/>
        <v>59.51</v>
      </c>
      <c r="CT6" s="22">
        <f t="shared" si="10"/>
        <v>59.91</v>
      </c>
      <c r="CU6" s="22">
        <f t="shared" si="10"/>
        <v>59.4</v>
      </c>
      <c r="CV6" s="21" t="str">
        <f>IF(CV7="","",IF(CV7="-","【-】","【"&amp;SUBSTITUTE(TEXT(CV7,"#,##0.00"),"-","△")&amp;"】"))</f>
        <v>【60.29】</v>
      </c>
      <c r="CW6" s="22">
        <f>IF(CW7="",NA(),CW7)</f>
        <v>83.34</v>
      </c>
      <c r="CX6" s="22">
        <f t="shared" ref="CX6:DF6" si="11">IF(CX7="",NA(),CX7)</f>
        <v>86.15</v>
      </c>
      <c r="CY6" s="22">
        <f t="shared" si="11"/>
        <v>86.54</v>
      </c>
      <c r="CZ6" s="22">
        <f t="shared" si="11"/>
        <v>86.85</v>
      </c>
      <c r="DA6" s="22">
        <f t="shared" si="11"/>
        <v>88.54</v>
      </c>
      <c r="DB6" s="22">
        <f t="shared" si="11"/>
        <v>87.28</v>
      </c>
      <c r="DC6" s="22">
        <f t="shared" si="11"/>
        <v>87.41</v>
      </c>
      <c r="DD6" s="22">
        <f t="shared" si="11"/>
        <v>87.08</v>
      </c>
      <c r="DE6" s="22">
        <f t="shared" si="11"/>
        <v>87.26</v>
      </c>
      <c r="DF6" s="22">
        <f t="shared" si="11"/>
        <v>87.57</v>
      </c>
      <c r="DG6" s="21" t="str">
        <f>IF(DG7="","",IF(DG7="-","【-】","【"&amp;SUBSTITUTE(TEXT(DG7,"#,##0.00"),"-","△")&amp;"】"))</f>
        <v>【90.12】</v>
      </c>
      <c r="DH6" s="22">
        <f>IF(DH7="",NA(),DH7)</f>
        <v>55.48</v>
      </c>
      <c r="DI6" s="22">
        <f t="shared" ref="DI6:DQ6" si="12">IF(DI7="",NA(),DI7)</f>
        <v>54.73</v>
      </c>
      <c r="DJ6" s="22">
        <f t="shared" si="12"/>
        <v>39.909999999999997</v>
      </c>
      <c r="DK6" s="22">
        <f t="shared" si="12"/>
        <v>41.07</v>
      </c>
      <c r="DL6" s="22">
        <f t="shared" si="12"/>
        <v>43.17</v>
      </c>
      <c r="DM6" s="22">
        <f t="shared" si="12"/>
        <v>46.94</v>
      </c>
      <c r="DN6" s="22">
        <f t="shared" si="12"/>
        <v>47.62</v>
      </c>
      <c r="DO6" s="22">
        <f t="shared" si="12"/>
        <v>48.55</v>
      </c>
      <c r="DP6" s="22">
        <f t="shared" si="12"/>
        <v>49.2</v>
      </c>
      <c r="DQ6" s="22">
        <f t="shared" si="12"/>
        <v>50.01</v>
      </c>
      <c r="DR6" s="21" t="str">
        <f>IF(DR7="","",IF(DR7="-","【-】","【"&amp;SUBSTITUTE(TEXT(DR7,"#,##0.00"),"-","△")&amp;"】"))</f>
        <v>【50.88】</v>
      </c>
      <c r="DS6" s="22">
        <f>IF(DS7="",NA(),DS7)</f>
        <v>12.45</v>
      </c>
      <c r="DT6" s="22">
        <f t="shared" ref="DT6:EB6" si="13">IF(DT7="",NA(),DT7)</f>
        <v>13.52</v>
      </c>
      <c r="DU6" s="22">
        <f t="shared" si="13"/>
        <v>14.73</v>
      </c>
      <c r="DV6" s="22">
        <f t="shared" si="13"/>
        <v>12.51</v>
      </c>
      <c r="DW6" s="22">
        <f t="shared" si="13"/>
        <v>16.309999999999999</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0.24</v>
      </c>
      <c r="EE6" s="22">
        <f t="shared" ref="EE6:EM6" si="14">IF(EE7="",NA(),EE7)</f>
        <v>0.45</v>
      </c>
      <c r="EF6" s="22">
        <f t="shared" si="14"/>
        <v>0.18</v>
      </c>
      <c r="EG6" s="22">
        <f t="shared" si="14"/>
        <v>0.19</v>
      </c>
      <c r="EH6" s="22">
        <f t="shared" si="14"/>
        <v>0.13</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15">
      <c r="A7" s="15"/>
      <c r="B7" s="24">
        <v>2021</v>
      </c>
      <c r="C7" s="24">
        <v>382132</v>
      </c>
      <c r="D7" s="24">
        <v>46</v>
      </c>
      <c r="E7" s="24">
        <v>1</v>
      </c>
      <c r="F7" s="24">
        <v>0</v>
      </c>
      <c r="G7" s="24">
        <v>1</v>
      </c>
      <c r="H7" s="24" t="s">
        <v>93</v>
      </c>
      <c r="I7" s="24" t="s">
        <v>94</v>
      </c>
      <c r="J7" s="24" t="s">
        <v>95</v>
      </c>
      <c r="K7" s="24" t="s">
        <v>96</v>
      </c>
      <c r="L7" s="24" t="s">
        <v>97</v>
      </c>
      <c r="M7" s="24" t="s">
        <v>98</v>
      </c>
      <c r="N7" s="25" t="s">
        <v>99</v>
      </c>
      <c r="O7" s="25">
        <v>56.41</v>
      </c>
      <c r="P7" s="25">
        <v>97.93</v>
      </c>
      <c r="Q7" s="25">
        <v>3300</v>
      </c>
      <c r="R7" s="25">
        <v>84404</v>
      </c>
      <c r="S7" s="25">
        <v>421.24</v>
      </c>
      <c r="T7" s="25">
        <v>200.37</v>
      </c>
      <c r="U7" s="25">
        <v>82206</v>
      </c>
      <c r="V7" s="25">
        <v>71.489999999999995</v>
      </c>
      <c r="W7" s="25">
        <v>1149.9000000000001</v>
      </c>
      <c r="X7" s="25">
        <v>106.45</v>
      </c>
      <c r="Y7" s="25">
        <v>108.5</v>
      </c>
      <c r="Z7" s="25">
        <v>106.13</v>
      </c>
      <c r="AA7" s="25">
        <v>106.78</v>
      </c>
      <c r="AB7" s="25">
        <v>108.08</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188.9</v>
      </c>
      <c r="AU7" s="25">
        <v>238.78</v>
      </c>
      <c r="AV7" s="25">
        <v>137.59</v>
      </c>
      <c r="AW7" s="25">
        <v>289.05</v>
      </c>
      <c r="AX7" s="25">
        <v>358.08</v>
      </c>
      <c r="AY7" s="25">
        <v>355.5</v>
      </c>
      <c r="AZ7" s="25">
        <v>349.83</v>
      </c>
      <c r="BA7" s="25">
        <v>360.86</v>
      </c>
      <c r="BB7" s="25">
        <v>350.79</v>
      </c>
      <c r="BC7" s="25">
        <v>354.57</v>
      </c>
      <c r="BD7" s="25">
        <v>261.51</v>
      </c>
      <c r="BE7" s="25">
        <v>545.86</v>
      </c>
      <c r="BF7" s="25">
        <v>615.79</v>
      </c>
      <c r="BG7" s="25">
        <v>745.29</v>
      </c>
      <c r="BH7" s="25">
        <v>754.79</v>
      </c>
      <c r="BI7" s="25">
        <v>750.37</v>
      </c>
      <c r="BJ7" s="25">
        <v>312.58</v>
      </c>
      <c r="BK7" s="25">
        <v>314.87</v>
      </c>
      <c r="BL7" s="25">
        <v>309.27999999999997</v>
      </c>
      <c r="BM7" s="25">
        <v>322.92</v>
      </c>
      <c r="BN7" s="25">
        <v>303.45999999999998</v>
      </c>
      <c r="BO7" s="25">
        <v>265.16000000000003</v>
      </c>
      <c r="BP7" s="25">
        <v>103.12</v>
      </c>
      <c r="BQ7" s="25">
        <v>104.92</v>
      </c>
      <c r="BR7" s="25">
        <v>102.73</v>
      </c>
      <c r="BS7" s="25">
        <v>102.29</v>
      </c>
      <c r="BT7" s="25">
        <v>105.15</v>
      </c>
      <c r="BU7" s="25">
        <v>104.57</v>
      </c>
      <c r="BV7" s="25">
        <v>103.54</v>
      </c>
      <c r="BW7" s="25">
        <v>103.32</v>
      </c>
      <c r="BX7" s="25">
        <v>100.85</v>
      </c>
      <c r="BY7" s="25">
        <v>103.79</v>
      </c>
      <c r="BZ7" s="25">
        <v>102.35</v>
      </c>
      <c r="CA7" s="25">
        <v>180.27</v>
      </c>
      <c r="CB7" s="25">
        <v>177.61</v>
      </c>
      <c r="CC7" s="25">
        <v>181.67</v>
      </c>
      <c r="CD7" s="25">
        <v>174.6</v>
      </c>
      <c r="CE7" s="25">
        <v>171.13</v>
      </c>
      <c r="CF7" s="25">
        <v>165.47</v>
      </c>
      <c r="CG7" s="25">
        <v>167.46</v>
      </c>
      <c r="CH7" s="25">
        <v>168.56</v>
      </c>
      <c r="CI7" s="25">
        <v>167.1</v>
      </c>
      <c r="CJ7" s="25">
        <v>167.86</v>
      </c>
      <c r="CK7" s="25">
        <v>167.74</v>
      </c>
      <c r="CL7" s="25">
        <v>51.02</v>
      </c>
      <c r="CM7" s="25">
        <v>46.72</v>
      </c>
      <c r="CN7" s="25">
        <v>68.7</v>
      </c>
      <c r="CO7" s="25">
        <v>68.25</v>
      </c>
      <c r="CP7" s="25">
        <v>65.69</v>
      </c>
      <c r="CQ7" s="25">
        <v>59.74</v>
      </c>
      <c r="CR7" s="25">
        <v>59.46</v>
      </c>
      <c r="CS7" s="25">
        <v>59.51</v>
      </c>
      <c r="CT7" s="25">
        <v>59.91</v>
      </c>
      <c r="CU7" s="25">
        <v>59.4</v>
      </c>
      <c r="CV7" s="25">
        <v>60.29</v>
      </c>
      <c r="CW7" s="25">
        <v>83.34</v>
      </c>
      <c r="CX7" s="25">
        <v>86.15</v>
      </c>
      <c r="CY7" s="25">
        <v>86.54</v>
      </c>
      <c r="CZ7" s="25">
        <v>86.85</v>
      </c>
      <c r="DA7" s="25">
        <v>88.54</v>
      </c>
      <c r="DB7" s="25">
        <v>87.28</v>
      </c>
      <c r="DC7" s="25">
        <v>87.41</v>
      </c>
      <c r="DD7" s="25">
        <v>87.08</v>
      </c>
      <c r="DE7" s="25">
        <v>87.26</v>
      </c>
      <c r="DF7" s="25">
        <v>87.57</v>
      </c>
      <c r="DG7" s="25">
        <v>90.12</v>
      </c>
      <c r="DH7" s="25">
        <v>55.48</v>
      </c>
      <c r="DI7" s="25">
        <v>54.73</v>
      </c>
      <c r="DJ7" s="25">
        <v>39.909999999999997</v>
      </c>
      <c r="DK7" s="25">
        <v>41.07</v>
      </c>
      <c r="DL7" s="25">
        <v>43.17</v>
      </c>
      <c r="DM7" s="25">
        <v>46.94</v>
      </c>
      <c r="DN7" s="25">
        <v>47.62</v>
      </c>
      <c r="DO7" s="25">
        <v>48.55</v>
      </c>
      <c r="DP7" s="25">
        <v>49.2</v>
      </c>
      <c r="DQ7" s="25">
        <v>50.01</v>
      </c>
      <c r="DR7" s="25">
        <v>50.88</v>
      </c>
      <c r="DS7" s="25">
        <v>12.45</v>
      </c>
      <c r="DT7" s="25">
        <v>13.52</v>
      </c>
      <c r="DU7" s="25">
        <v>14.73</v>
      </c>
      <c r="DV7" s="25">
        <v>12.51</v>
      </c>
      <c r="DW7" s="25">
        <v>16.309999999999999</v>
      </c>
      <c r="DX7" s="25">
        <v>14.48</v>
      </c>
      <c r="DY7" s="25">
        <v>16.27</v>
      </c>
      <c r="DZ7" s="25">
        <v>17.11</v>
      </c>
      <c r="EA7" s="25">
        <v>18.329999999999998</v>
      </c>
      <c r="EB7" s="25">
        <v>20.27</v>
      </c>
      <c r="EC7" s="25">
        <v>22.3</v>
      </c>
      <c r="ED7" s="25">
        <v>0.24</v>
      </c>
      <c r="EE7" s="25">
        <v>0.45</v>
      </c>
      <c r="EF7" s="25">
        <v>0.18</v>
      </c>
      <c r="EG7" s="25">
        <v>0.19</v>
      </c>
      <c r="EH7" s="25">
        <v>0.13</v>
      </c>
      <c r="EI7" s="25">
        <v>0.75</v>
      </c>
      <c r="EJ7" s="25">
        <v>0.63</v>
      </c>
      <c r="EK7" s="25">
        <v>0.63</v>
      </c>
      <c r="EL7" s="25">
        <v>0.6</v>
      </c>
      <c r="EM7" s="25">
        <v>0.56000000000000005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2023-01-19T08:23:42Z</cp:lastPrinted>
  <dcterms:created xsi:type="dcterms:W3CDTF">2022-12-01T01:04:32Z</dcterms:created>
  <dcterms:modified xsi:type="dcterms:W3CDTF">2023-02-13T08:42:02Z</dcterms:modified>
  <cp:category/>
</cp:coreProperties>
</file>