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〇\"/>
    </mc:Choice>
  </mc:AlternateContent>
  <workbookProtection workbookAlgorithmName="SHA-512" workbookHashValue="qzqDY1WhYcv5MbBJ9K0ul8At3q/WAR1w9P3OGxac1plJZyVwfJESY4MFdZ6ZdbS0Y7gy3Ru2WYMzIvNTXgVE0w==" workbookSaltValue="l4+OyNd27t/wO4CVwZvRN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<sst xmlns="http://schemas.openxmlformats.org/spreadsheetml/2006/main" count="253" uniqueCount="116">
  <si>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</si>
  <si>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</si>
  <si>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</si>
  <si>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</si>
  <si>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</si>
  <si>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</si>
  <si>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</si>
  <si>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</si>
  <si>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</si>
  <si>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</si>
  <si>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</si>
  <si>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</si>
  <si>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</si>
  <si>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</si>
  <si>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</si>
  <si>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</si>
  <si>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</si>
  <si>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</si>
  <si>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</si>
  <si>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</si>
  <si>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</si>
  <si>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</si>
  <si>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</si>
  <si>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</si>
  <si>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</si>
  <si>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</si>
  <si>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</si>
  <si>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</si>
  <si>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</si>
  <si>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</si>
  <si>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</si>
  <si>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</si>
  <si>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</si>
  <si>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</si>
  <si>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</si>
  <si>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</si>
  <si>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</si>
  <si>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</si>
  <si>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</si>
  <si>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</si>
  <si>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</si>
  <si>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</si>
  <si>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</si>
  <si>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</si>
  <si>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</si>
  <si>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</si>
  <si>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</si>
  <si>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</si>
  <si>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</si>
  <si>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</si>
  <si>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</si>
  <si>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</si>
  <si>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</si>
  <si>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</si>
  <si>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</si>
  <si>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</si>
  <si>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</si>
  <si>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</si>
  <si>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</si>
  <si>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</si>
  <si>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</si>
  <si>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</si>
  <si>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</si>
  <si>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</si>
  <si>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</si>
  <si>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</si>
  <si>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</si>
  <si>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</si>
  <si>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</si>
  <si>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</si>
  <si>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</si>
  <si>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</si>
  <si>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</si>
  <si>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</si>
  <si>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</si>
  <si>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</si>
  <si>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</si>
  <si>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</si>
  <si>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</si>
  <si>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</si>
  <si>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</si>
  <si>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</si>
  <si>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</si>
  <si>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</si>
  <si>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</si>
  <si>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</si>
  <si>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</si>
  <si>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</si>
  <si>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</si>
  <si>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</si>
  <si>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</si>
  <si>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</si>
  <si>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</si>
  <si>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</si>
  <si>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</si>
  <si>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</si>
  <si>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</si>
  <si>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</si>
  <si>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</si>
  <si>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</si>
  <si>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</si>
  <si>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</si>
  <si>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</si>
  <si>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</si>
  <si>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</si>
  <si>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</si>
  <si>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</si>
  <si>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</si>
  <si>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</si>
  <si>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</si>
  <si>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</si>
  <si>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</si>
  <si>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</si>
  <si>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類似団体平均に比べ低水準であるが、これは企業会計に移行して日が浅いためであり、年を経るごとに減価償却が進み当該指標が上昇していることから老朽化していることを示している。
　管渠老朽化率は、一部に法定耐用年数を経過した管渠が現れ老朽化が始まったことを表している。
　管渠改善率は類似団体平均を下回っており、かつ極めて低い水準にある。これは、まだ管渠の本格的な更新時期を迎えていない一方で、未普及地域への普及を進めることで分母である下水道布設延長が増加するためで、そのため小幅な改善率で推移している。当市の下水道事業はまもなく管渠の改築・更新時期を迎えることから、今後はストックマネジメント計画に基づき改築を進めていく予定であり、将来的には管渠改善率は上昇するものと考えられる。</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20" eb="21">
      <t>クラ</t>
    </rPh>
    <rPh sb="22" eb="25">
      <t>テイスイジュン</t>
    </rPh>
    <rPh sb="33" eb="35">
      <t>キギョウ</t>
    </rPh>
    <rPh sb="35" eb="37">
      <t>カイケイ</t>
    </rPh>
    <rPh sb="38" eb="40">
      <t>イコウ</t>
    </rPh>
    <rPh sb="42" eb="43">
      <t>ヒ</t>
    </rPh>
    <rPh sb="44" eb="45">
      <t>アサ</t>
    </rPh>
    <rPh sb="52" eb="53">
      <t>トシ</t>
    </rPh>
    <rPh sb="54" eb="55">
      <t>ヘ</t>
    </rPh>
    <rPh sb="59" eb="63">
      <t>ゲンカショウキャク</t>
    </rPh>
    <rPh sb="64" eb="65">
      <t>スス</t>
    </rPh>
    <rPh sb="66" eb="70">
      <t>トウガイシヒョウ</t>
    </rPh>
    <rPh sb="71" eb="73">
      <t>ジョウショウ</t>
    </rPh>
    <rPh sb="99" eb="101">
      <t>カンキョ</t>
    </rPh>
    <rPh sb="101" eb="103">
      <t>ロウキュウ</t>
    </rPh>
    <rPh sb="103" eb="104">
      <t>カ</t>
    </rPh>
    <rPh sb="104" eb="105">
      <t>リツ</t>
    </rPh>
    <rPh sb="107" eb="109">
      <t>イチブ</t>
    </rPh>
    <rPh sb="110" eb="112">
      <t>ホウテイ</t>
    </rPh>
    <rPh sb="112" eb="114">
      <t>タイヨウ</t>
    </rPh>
    <rPh sb="114" eb="116">
      <t>ネンスウ</t>
    </rPh>
    <rPh sb="117" eb="119">
      <t>ケイカ</t>
    </rPh>
    <rPh sb="121" eb="123">
      <t>カンキョ</t>
    </rPh>
    <rPh sb="124" eb="125">
      <t>アラワ</t>
    </rPh>
    <rPh sb="126" eb="129">
      <t>ロウキュウカ</t>
    </rPh>
    <rPh sb="130" eb="131">
      <t>ハジ</t>
    </rPh>
    <rPh sb="137" eb="138">
      <t>アラワ</t>
    </rPh>
    <rPh sb="151" eb="155">
      <t>ルイジダンタイ</t>
    </rPh>
    <rPh sb="155" eb="157">
      <t>ヘイキン</t>
    </rPh>
    <rPh sb="202" eb="204">
      <t>イッポウ</t>
    </rPh>
    <rPh sb="206" eb="209">
      <t>ミフキュウ</t>
    </rPh>
    <rPh sb="209" eb="211">
      <t>チイキ</t>
    </rPh>
    <rPh sb="213" eb="215">
      <t>フキュウ</t>
    </rPh>
    <rPh sb="216" eb="217">
      <t>スス</t>
    </rPh>
    <rPh sb="222" eb="224">
      <t>ブンボ</t>
    </rPh>
    <rPh sb="227" eb="230">
      <t>ゲスイドウ</t>
    </rPh>
    <rPh sb="230" eb="232">
      <t>フセツ</t>
    </rPh>
    <rPh sb="232" eb="234">
      <t>エンチョウ</t>
    </rPh>
    <rPh sb="235" eb="237">
      <t>ゾウカ</t>
    </rPh>
    <rPh sb="293" eb="295">
      <t>コンゴ</t>
    </rPh>
    <rPh sb="320" eb="322">
      <t>ヨテイ</t>
    </rPh>
    <phoneticPr fontId="4"/>
  </si>
  <si>
    <t>　下水道使用料は、人口減少や節水機器の普及などにより減少傾向が続くと予想される。処理費用の減少などもあり、経費回収率は昨年度よりわずかに改善したものの、なお100％を下回っており、使用料で回収すべき経費を十分に賄えていない。今後は、下水道施設の耐用年数が順次到来し、老朽化による更新費用や維持管理費の増大が予想されるところであり、前述の要因で下水道使用料の収入増も期待できないことから、昨年度策定した経営戦略を基に、投資を抑制し維持管理費の平準化を図りつつ、適正な使用料水準について検討を進める必要がある。</t>
    <rPh sb="1" eb="4">
      <t>ゲスイドウ</t>
    </rPh>
    <rPh sb="4" eb="7">
      <t>シヨウリョウ</t>
    </rPh>
    <rPh sb="9" eb="13">
      <t>ジンコウゲンショウ</t>
    </rPh>
    <rPh sb="14" eb="18">
      <t>セッスイキキ</t>
    </rPh>
    <rPh sb="19" eb="21">
      <t>フキュウ</t>
    </rPh>
    <rPh sb="26" eb="28">
      <t>ゲンショウ</t>
    </rPh>
    <rPh sb="28" eb="30">
      <t>ケイコウ</t>
    </rPh>
    <rPh sb="31" eb="32">
      <t>ツヅ</t>
    </rPh>
    <rPh sb="34" eb="36">
      <t>ヨソウ</t>
    </rPh>
    <rPh sb="40" eb="42">
      <t>ショリ</t>
    </rPh>
    <rPh sb="42" eb="44">
      <t>ヒヨウ</t>
    </rPh>
    <rPh sb="45" eb="47">
      <t>ゲンショウ</t>
    </rPh>
    <rPh sb="53" eb="55">
      <t>ケイヒ</t>
    </rPh>
    <rPh sb="55" eb="58">
      <t>カイシュウリツ</t>
    </rPh>
    <rPh sb="59" eb="62">
      <t>サクネンド</t>
    </rPh>
    <rPh sb="68" eb="70">
      <t>カイゼン</t>
    </rPh>
    <rPh sb="83" eb="85">
      <t>シタマワ</t>
    </rPh>
    <rPh sb="90" eb="93">
      <t>シヨウリョウ</t>
    </rPh>
    <rPh sb="94" eb="96">
      <t>カイシュウ</t>
    </rPh>
    <rPh sb="99" eb="101">
      <t>ケイヒ</t>
    </rPh>
    <rPh sb="102" eb="104">
      <t>ジュウブン</t>
    </rPh>
    <rPh sb="105" eb="106">
      <t>マカナ</t>
    </rPh>
    <rPh sb="112" eb="114">
      <t>コンゴ</t>
    </rPh>
    <rPh sb="116" eb="119">
      <t>ゲスイドウ</t>
    </rPh>
    <rPh sb="119" eb="121">
      <t>シセツ</t>
    </rPh>
    <rPh sb="122" eb="126">
      <t>タイヨウネンスウ</t>
    </rPh>
    <rPh sb="127" eb="129">
      <t>ジュンジ</t>
    </rPh>
    <rPh sb="129" eb="131">
      <t>トウライ</t>
    </rPh>
    <rPh sb="133" eb="136">
      <t>ロウキュウカ</t>
    </rPh>
    <rPh sb="139" eb="143">
      <t>コウシンヒヨウ</t>
    </rPh>
    <rPh sb="144" eb="149">
      <t>イジカンリヒ</t>
    </rPh>
    <rPh sb="150" eb="152">
      <t>ゾウダイ</t>
    </rPh>
    <rPh sb="153" eb="155">
      <t>ヨソウ</t>
    </rPh>
    <rPh sb="171" eb="174">
      <t>ゲスイドウ</t>
    </rPh>
    <rPh sb="174" eb="177">
      <t>シヨウリョウ</t>
    </rPh>
    <rPh sb="178" eb="180">
      <t>シュウニュウ</t>
    </rPh>
    <rPh sb="180" eb="181">
      <t>ゾウ</t>
    </rPh>
    <rPh sb="182" eb="184">
      <t>キタイ</t>
    </rPh>
    <rPh sb="196" eb="198">
      <t>サクテイ</t>
    </rPh>
    <rPh sb="200" eb="202">
      <t>ケイエイ</t>
    </rPh>
    <rPh sb="202" eb="204">
      <t>センリャク</t>
    </rPh>
    <rPh sb="205" eb="206">
      <t>モト</t>
    </rPh>
    <rPh sb="208" eb="210">
      <t>トウシ</t>
    </rPh>
    <rPh sb="211" eb="213">
      <t>ヨクセイ</t>
    </rPh>
    <rPh sb="214" eb="219">
      <t>イジカンリヒ</t>
    </rPh>
    <rPh sb="220" eb="223">
      <t>ヘイジュンカ</t>
    </rPh>
    <rPh sb="224" eb="225">
      <t>ハカ</t>
    </rPh>
    <rPh sb="229" eb="231">
      <t>テキセイ</t>
    </rPh>
    <rPh sb="232" eb="235">
      <t>シヨウリョウ</t>
    </rPh>
    <rPh sb="235" eb="237">
      <t>スイジュン</t>
    </rPh>
    <rPh sb="241" eb="243">
      <t>ケントウ</t>
    </rPh>
    <rPh sb="244" eb="245">
      <t>スス</t>
    </rPh>
    <rPh sb="247" eb="249">
      <t>ヒツヨウ</t>
    </rPh>
    <phoneticPr fontId="4"/>
  </si>
  <si>
    <t>　経常収支比率は単年度収支が黒字となる100％を上回っている。令和3年度は減価償却費や支払利息の減少等分母である経常費用が減少したものの、分子である経常収益の多くを占める使用料収入や長期前受金戻入も減少したことで微減となったが、使用料収入が減少傾向にあることから当該指標について今後の動向を注視していく必要がある。
　累積欠損金は発生しておらず、健全な経営であるといえる。
　流動比率は極めて低水準であるが、流動負債の大半を占める企業債の償還がピークを越え減少に転じたことや、現金預金の増加などにより、今後は改善が見込まれるものである。
　企業債残高対事業規模比率は、企業債残高の減少により低下している。
　経費回収率は汚水処理費の減少により改善しているが、なお100％には達しておらず、今後も更なる経費節減に努めるとともに、適正な使用料水準の検討を行う必要がある。
　汚水処理原価は資本費に係る汚水処理費が減少したことなどにより低下したが、依然として使用料単価を上回っており、今後の有収水量の推移や汚水処理費の増嵩抑制を注視していく必要がある。
　施設利用率は類似団体の平均値を上回っており、効率良く施設を利用していると言える。
　水洗化率は類似団体の平均値を上回っており普及が進んでいるが、今後も普及を促進し、100％に近づけるように取り組む必要がある。</t>
    <rPh sb="1" eb="3">
      <t>ケイジョウ</t>
    </rPh>
    <rPh sb="31" eb="33">
      <t>レイワ</t>
    </rPh>
    <rPh sb="34" eb="36">
      <t>ネンド</t>
    </rPh>
    <rPh sb="37" eb="42">
      <t>ゲンカショウキャクヒ</t>
    </rPh>
    <rPh sb="43" eb="47">
      <t>シハライリソク</t>
    </rPh>
    <rPh sb="48" eb="50">
      <t>ゲンショウ</t>
    </rPh>
    <rPh sb="50" eb="51">
      <t>トウ</t>
    </rPh>
    <rPh sb="61" eb="63">
      <t>ゲンショウ</t>
    </rPh>
    <rPh sb="99" eb="101">
      <t>ゲンショウ</t>
    </rPh>
    <rPh sb="106" eb="108">
      <t>ビゲン</t>
    </rPh>
    <rPh sb="114" eb="119">
      <t>シヨウリョウシュウニュウ</t>
    </rPh>
    <rPh sb="120" eb="124">
      <t>ゲンショウケイコウ</t>
    </rPh>
    <rPh sb="131" eb="133">
      <t>トウガイ</t>
    </rPh>
    <rPh sb="133" eb="135">
      <t>シヒョウ</t>
    </rPh>
    <rPh sb="139" eb="141">
      <t>コンゴ</t>
    </rPh>
    <rPh sb="142" eb="144">
      <t>ドウコウ</t>
    </rPh>
    <rPh sb="145" eb="147">
      <t>チュウシ</t>
    </rPh>
    <rPh sb="151" eb="153">
      <t>ヒツヨウ</t>
    </rPh>
    <rPh sb="159" eb="161">
      <t>ルイセキ</t>
    </rPh>
    <rPh sb="161" eb="164">
      <t>ケッソンキン</t>
    </rPh>
    <rPh sb="165" eb="167">
      <t>ハッセイ</t>
    </rPh>
    <rPh sb="173" eb="175">
      <t>ケンゼン</t>
    </rPh>
    <rPh sb="176" eb="178">
      <t>ケイエイ</t>
    </rPh>
    <rPh sb="188" eb="190">
      <t>リュウドウ</t>
    </rPh>
    <rPh sb="190" eb="192">
      <t>ヒリツ</t>
    </rPh>
    <rPh sb="193" eb="194">
      <t>キワ</t>
    </rPh>
    <rPh sb="196" eb="197">
      <t>テイ</t>
    </rPh>
    <rPh sb="197" eb="199">
      <t>スイジュン</t>
    </rPh>
    <rPh sb="204" eb="208">
      <t>リュウドウフサイ</t>
    </rPh>
    <rPh sb="209" eb="211">
      <t>タイハン</t>
    </rPh>
    <rPh sb="212" eb="213">
      <t>シ</t>
    </rPh>
    <rPh sb="215" eb="218">
      <t>キギョウサイ</t>
    </rPh>
    <rPh sb="219" eb="221">
      <t>ショウカン</t>
    </rPh>
    <rPh sb="226" eb="227">
      <t>コ</t>
    </rPh>
    <rPh sb="228" eb="230">
      <t>ゲンショウ</t>
    </rPh>
    <rPh sb="231" eb="232">
      <t>テン</t>
    </rPh>
    <rPh sb="238" eb="240">
      <t>ゲンキン</t>
    </rPh>
    <rPh sb="240" eb="242">
      <t>ヨキン</t>
    </rPh>
    <rPh sb="243" eb="245">
      <t>ゾウカ</t>
    </rPh>
    <rPh sb="254" eb="256">
      <t>カイゼン</t>
    </rPh>
    <rPh sb="257" eb="259">
      <t>ミコ</t>
    </rPh>
    <rPh sb="284" eb="287">
      <t>キギョウサイ</t>
    </rPh>
    <rPh sb="287" eb="289">
      <t>ザンダカ</t>
    </rPh>
    <rPh sb="290" eb="292">
      <t>ゲンショウ</t>
    </rPh>
    <rPh sb="295" eb="297">
      <t>テイカ</t>
    </rPh>
    <rPh sb="310" eb="312">
      <t>オスイ</t>
    </rPh>
    <rPh sb="312" eb="315">
      <t>ショリヒ</t>
    </rPh>
    <rPh sb="316" eb="318">
      <t>ゲンショウ</t>
    </rPh>
    <rPh sb="321" eb="323">
      <t>カイゼン</t>
    </rPh>
    <rPh sb="337" eb="338">
      <t>タッ</t>
    </rPh>
    <rPh sb="344" eb="346">
      <t>コンゴ</t>
    </rPh>
    <rPh sb="347" eb="348">
      <t>サラ</t>
    </rPh>
    <rPh sb="350" eb="352">
      <t>ケイヒ</t>
    </rPh>
    <rPh sb="352" eb="354">
      <t>セツゲン</t>
    </rPh>
    <rPh sb="355" eb="356">
      <t>ツト</t>
    </rPh>
    <rPh sb="372" eb="374">
      <t>ケントウ</t>
    </rPh>
    <rPh sb="375" eb="376">
      <t>オコナ</t>
    </rPh>
    <rPh sb="392" eb="395">
      <t>シホンヒ</t>
    </rPh>
    <rPh sb="396" eb="397">
      <t>カカ</t>
    </rPh>
    <rPh sb="398" eb="400">
      <t>オスイ</t>
    </rPh>
    <rPh sb="400" eb="403">
      <t>ショリヒ</t>
    </rPh>
    <rPh sb="404" eb="406">
      <t>ゲンショウ</t>
    </rPh>
    <rPh sb="415" eb="417">
      <t>テイカ</t>
    </rPh>
    <rPh sb="421" eb="423">
      <t>イゼン</t>
    </rPh>
    <rPh sb="426" eb="429">
      <t>シヨウリョウ</t>
    </rPh>
    <rPh sb="429" eb="431">
      <t>タンカ</t>
    </rPh>
    <rPh sb="432" eb="434">
      <t>ウワマワ</t>
    </rPh>
    <rPh sb="439" eb="441">
      <t>コンゴ</t>
    </rPh>
    <rPh sb="452" eb="454">
      <t>ショリ</t>
    </rPh>
    <rPh sb="456" eb="458">
      <t>ゾウコウ</t>
    </rPh>
    <rPh sb="458" eb="460">
      <t>ヨクセイ</t>
    </rPh>
    <rPh sb="461" eb="463">
      <t>チュウシ</t>
    </rPh>
    <rPh sb="467" eb="469">
      <t>ヒツヨウ</t>
    </rPh>
    <rPh sb="537" eb="539">
      <t>フキュウ</t>
    </rPh>
    <rPh sb="540" eb="541">
      <t>スス</t>
    </rPh>
    <rPh sb="550" eb="552">
      <t>フキュウ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</si>
</sst>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0.04</c:v>
                </c:pt>
                <c:pt idx="2">
                  <c:v>0.14000000000000001</c:v>
                </c:pt>
                <c:pt idx="3">
                  <c:v>0.27</c:v>
                </c:pt>
                <c:pt idx="4">
                  <c:v>0.14000000000000001</c:v>
                </c:pt>
              </c:numCache>
            </c:numRef>
          </c:val>
          <c:extLst>
            <c:ext xmlns:c16="http://schemas.microsoft.com/office/drawing/2014/chart" uri="{C3380CC4-5D6E-409C-BE32-E72D297353CC}">
              <c16:uniqueId val="{00000000-EEED-4C1E-8D04-BC371F2F0B4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0.09</c:v>
                </c:pt>
                <c:pt idx="3">
                  <c:v>0.09</c:v>
                </c:pt>
                <c:pt idx="4">
                  <c:v>0.17</c:v>
                </c:pt>
              </c:numCache>
            </c:numRef>
          </c:val>
          <c:smooth val="0"/>
          <c:extLst>
            <c:ext xmlns:c16="http://schemas.microsoft.com/office/drawing/2014/chart" uri="{C3380CC4-5D6E-409C-BE32-E72D297353CC}">
              <c16:uniqueId val="{00000001-EEED-4C1E-8D04-BC371F2F0B4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71.900000000000006</c:v>
                </c:pt>
                <c:pt idx="2">
                  <c:v>69.59</c:v>
                </c:pt>
                <c:pt idx="3">
                  <c:v>70.84</c:v>
                </c:pt>
                <c:pt idx="4">
                  <c:v>70.010000000000005</c:v>
                </c:pt>
              </c:numCache>
            </c:numRef>
          </c:val>
          <c:extLst>
            <c:ext xmlns:c16="http://schemas.microsoft.com/office/drawing/2014/chart" uri="{C3380CC4-5D6E-409C-BE32-E72D297353CC}">
              <c16:uniqueId val="{00000000-D3BD-4B30-98D3-CC95099BE1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65.040000000000006</c:v>
                </c:pt>
                <c:pt idx="2">
                  <c:v>68.31</c:v>
                </c:pt>
                <c:pt idx="3">
                  <c:v>65.28</c:v>
                </c:pt>
                <c:pt idx="4">
                  <c:v>64.92</c:v>
                </c:pt>
              </c:numCache>
            </c:numRef>
          </c:val>
          <c:smooth val="0"/>
          <c:extLst>
            <c:ext xmlns:c16="http://schemas.microsoft.com/office/drawing/2014/chart" uri="{C3380CC4-5D6E-409C-BE32-E72D297353CC}">
              <c16:uniqueId val="{00000001-D3BD-4B30-98D3-CC95099BE1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96.62</c:v>
                </c:pt>
                <c:pt idx="2">
                  <c:v>96.77</c:v>
                </c:pt>
                <c:pt idx="3">
                  <c:v>96.93</c:v>
                </c:pt>
                <c:pt idx="4">
                  <c:v>97.12</c:v>
                </c:pt>
              </c:numCache>
            </c:numRef>
          </c:val>
          <c:extLst>
            <c:ext xmlns:c16="http://schemas.microsoft.com/office/drawing/2014/chart" uri="{C3380CC4-5D6E-409C-BE32-E72D297353CC}">
              <c16:uniqueId val="{00000000-AFD0-4599-9A6F-38088B5C7F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92.55</c:v>
                </c:pt>
                <c:pt idx="2">
                  <c:v>92.62</c:v>
                </c:pt>
                <c:pt idx="3">
                  <c:v>92.72</c:v>
                </c:pt>
                <c:pt idx="4">
                  <c:v>92.88</c:v>
                </c:pt>
              </c:numCache>
            </c:numRef>
          </c:val>
          <c:smooth val="0"/>
          <c:extLst>
            <c:ext xmlns:c16="http://schemas.microsoft.com/office/drawing/2014/chart" uri="{C3380CC4-5D6E-409C-BE32-E72D297353CC}">
              <c16:uniqueId val="{00000001-AFD0-4599-9A6F-38088B5C7F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100.59</c:v>
                </c:pt>
                <c:pt idx="2">
                  <c:v>101.34</c:v>
                </c:pt>
                <c:pt idx="3">
                  <c:v>103</c:v>
                </c:pt>
                <c:pt idx="4">
                  <c:v>102.25</c:v>
                </c:pt>
              </c:numCache>
            </c:numRef>
          </c:val>
          <c:extLst>
            <c:ext xmlns:c16="http://schemas.microsoft.com/office/drawing/2014/chart" uri="{C3380CC4-5D6E-409C-BE32-E72D297353CC}">
              <c16:uniqueId val="{00000000-1FE5-41BF-81E2-22A8C05EA9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c:v>
                </c:pt>
                <c:pt idx="2">
                  <c:v>106.99</c:v>
                </c:pt>
                <c:pt idx="3">
                  <c:v>107.85</c:v>
                </c:pt>
                <c:pt idx="4">
                  <c:v>108.04</c:v>
                </c:pt>
              </c:numCache>
            </c:numRef>
          </c:val>
          <c:smooth val="0"/>
          <c:extLst>
            <c:ext xmlns:c16="http://schemas.microsoft.com/office/drawing/2014/chart" uri="{C3380CC4-5D6E-409C-BE32-E72D297353CC}">
              <c16:uniqueId val="{00000001-1FE5-41BF-81E2-22A8C05EA9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5.53</c:v>
                </c:pt>
                <c:pt idx="2">
                  <c:v>10.89</c:v>
                </c:pt>
                <c:pt idx="3">
                  <c:v>15.36</c:v>
                </c:pt>
                <c:pt idx="4">
                  <c:v>19.34</c:v>
                </c:pt>
              </c:numCache>
            </c:numRef>
          </c:val>
          <c:extLst>
            <c:ext xmlns:c16="http://schemas.microsoft.com/office/drawing/2014/chart" uri="{C3380CC4-5D6E-409C-BE32-E72D297353CC}">
              <c16:uniqueId val="{00000000-5F95-47DE-94EC-86D8710B19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26.13</c:v>
                </c:pt>
                <c:pt idx="2">
                  <c:v>26.36</c:v>
                </c:pt>
                <c:pt idx="3">
                  <c:v>23.79</c:v>
                </c:pt>
                <c:pt idx="4">
                  <c:v>25.66</c:v>
                </c:pt>
              </c:numCache>
            </c:numRef>
          </c:val>
          <c:smooth val="0"/>
          <c:extLst>
            <c:ext xmlns:c16="http://schemas.microsoft.com/office/drawing/2014/chart" uri="{C3380CC4-5D6E-409C-BE32-E72D297353CC}">
              <c16:uniqueId val="{00000001-5F95-47DE-94EC-86D8710B19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formatCode="#,##0.00;&quot;△&quot;#,##0.00;&quot;-&quot;">
                  <c:v>0.09</c:v>
                </c:pt>
              </c:numCache>
            </c:numRef>
          </c:val>
          <c:extLst>
            <c:ext xmlns:c16="http://schemas.microsoft.com/office/drawing/2014/chart" uri="{C3380CC4-5D6E-409C-BE32-E72D297353CC}">
              <c16:uniqueId val="{00000000-8AEB-459E-9A3C-AFF7C5A384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1.03</c:v>
                </c:pt>
                <c:pt idx="2">
                  <c:v>1.43</c:v>
                </c:pt>
                <c:pt idx="3">
                  <c:v>1.22</c:v>
                </c:pt>
                <c:pt idx="4">
                  <c:v>1.61</c:v>
                </c:pt>
              </c:numCache>
            </c:numRef>
          </c:val>
          <c:smooth val="0"/>
          <c:extLst>
            <c:ext xmlns:c16="http://schemas.microsoft.com/office/drawing/2014/chart" uri="{C3380CC4-5D6E-409C-BE32-E72D297353CC}">
              <c16:uniqueId val="{00000001-8AEB-459E-9A3C-AFF7C5A384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C2B-43C8-A953-4251B2A90D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9.06</c:v>
                </c:pt>
                <c:pt idx="2">
                  <c:v>7.42</c:v>
                </c:pt>
                <c:pt idx="3">
                  <c:v>4.72</c:v>
                </c:pt>
                <c:pt idx="4">
                  <c:v>4.49</c:v>
                </c:pt>
              </c:numCache>
            </c:numRef>
          </c:val>
          <c:smooth val="0"/>
          <c:extLst>
            <c:ext xmlns:c16="http://schemas.microsoft.com/office/drawing/2014/chart" uri="{C3380CC4-5D6E-409C-BE32-E72D297353CC}">
              <c16:uniqueId val="{00000001-6C2B-43C8-A953-4251B2A90D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19.18</c:v>
                </c:pt>
                <c:pt idx="2">
                  <c:v>15.92</c:v>
                </c:pt>
                <c:pt idx="3">
                  <c:v>33.549999999999997</c:v>
                </c:pt>
                <c:pt idx="4">
                  <c:v>25.77</c:v>
                </c:pt>
              </c:numCache>
            </c:numRef>
          </c:val>
          <c:extLst>
            <c:ext xmlns:c16="http://schemas.microsoft.com/office/drawing/2014/chart" uri="{C3380CC4-5D6E-409C-BE32-E72D297353CC}">
              <c16:uniqueId val="{00000000-DB9C-4C29-9979-6350D7A0C3D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DB9C-4C29-9979-6350D7A0C3D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828.63</c:v>
                </c:pt>
                <c:pt idx="2">
                  <c:v>863.08</c:v>
                </c:pt>
                <c:pt idx="3">
                  <c:v>718.4</c:v>
                </c:pt>
                <c:pt idx="4">
                  <c:v>673.16</c:v>
                </c:pt>
              </c:numCache>
            </c:numRef>
          </c:val>
          <c:extLst>
            <c:ext xmlns:c16="http://schemas.microsoft.com/office/drawing/2014/chart" uri="{C3380CC4-5D6E-409C-BE32-E72D297353CC}">
              <c16:uniqueId val="{00000000-FE54-4134-B3E6-30A2FD3947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820.36</c:v>
                </c:pt>
                <c:pt idx="2">
                  <c:v>847.44</c:v>
                </c:pt>
                <c:pt idx="3">
                  <c:v>857.88</c:v>
                </c:pt>
                <c:pt idx="4">
                  <c:v>825.1</c:v>
                </c:pt>
              </c:numCache>
            </c:numRef>
          </c:val>
          <c:smooth val="0"/>
          <c:extLst>
            <c:ext xmlns:c16="http://schemas.microsoft.com/office/drawing/2014/chart" uri="{C3380CC4-5D6E-409C-BE32-E72D297353CC}">
              <c16:uniqueId val="{00000001-FE54-4134-B3E6-30A2FD3947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89.84</c:v>
                </c:pt>
                <c:pt idx="2">
                  <c:v>89.21</c:v>
                </c:pt>
                <c:pt idx="3">
                  <c:v>95.88</c:v>
                </c:pt>
                <c:pt idx="4">
                  <c:v>96.67</c:v>
                </c:pt>
              </c:numCache>
            </c:numRef>
          </c:val>
          <c:extLst>
            <c:ext xmlns:c16="http://schemas.microsoft.com/office/drawing/2014/chart" uri="{C3380CC4-5D6E-409C-BE32-E72D297353CC}">
              <c16:uniqueId val="{00000000-96B0-4794-958F-B076F4EC2F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95.4</c:v>
                </c:pt>
                <c:pt idx="2">
                  <c:v>94.69</c:v>
                </c:pt>
                <c:pt idx="3">
                  <c:v>94.97</c:v>
                </c:pt>
                <c:pt idx="4">
                  <c:v>97.07</c:v>
                </c:pt>
              </c:numCache>
            </c:numRef>
          </c:val>
          <c:smooth val="0"/>
          <c:extLst>
            <c:ext xmlns:c16="http://schemas.microsoft.com/office/drawing/2014/chart" uri="{C3380CC4-5D6E-409C-BE32-E72D297353CC}">
              <c16:uniqueId val="{00000001-96B0-4794-958F-B076F4EC2F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157</c:v>
                </c:pt>
                <c:pt idx="2">
                  <c:v>158.5</c:v>
                </c:pt>
                <c:pt idx="3">
                  <c:v>146.66999999999999</c:v>
                </c:pt>
                <c:pt idx="4">
                  <c:v>145.47</c:v>
                </c:pt>
              </c:numCache>
            </c:numRef>
          </c:val>
          <c:extLst>
            <c:ext xmlns:c16="http://schemas.microsoft.com/office/drawing/2014/chart" uri="{C3380CC4-5D6E-409C-BE32-E72D297353CC}">
              <c16:uniqueId val="{00000000-2A60-445E-9057-6C6DA15651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163.19999999999999</c:v>
                </c:pt>
                <c:pt idx="2">
                  <c:v>159.78</c:v>
                </c:pt>
                <c:pt idx="3">
                  <c:v>159.49</c:v>
                </c:pt>
                <c:pt idx="4">
                  <c:v>157.81</c:v>
                </c:pt>
              </c:numCache>
            </c:numRef>
          </c:val>
          <c:smooth val="0"/>
          <c:extLst>
            <c:ext xmlns:c16="http://schemas.microsoft.com/office/drawing/2014/chart" uri="{C3380CC4-5D6E-409C-BE32-E72D297353CC}">
              <c16:uniqueId val="{00000001-2A60-445E-9057-6C6DA15651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四国中央市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5">
        <f>データ!S6</f>
        <v>84404</v>
      </c>
      <c r="AM8" s="45"/>
      <c r="AN8" s="45"/>
      <c r="AO8" s="45"/>
      <c r="AP8" s="45"/>
      <c r="AQ8" s="45"/>
      <c r="AR8" s="45"/>
      <c r="AS8" s="45"/>
      <c r="AT8" s="46">
        <f>データ!T6</f>
        <v>421.24</v>
      </c>
      <c r="AU8" s="46"/>
      <c r="AV8" s="46"/>
      <c r="AW8" s="46"/>
      <c r="AX8" s="46"/>
      <c r="AY8" s="46"/>
      <c r="AZ8" s="46"/>
      <c r="BA8" s="46"/>
      <c r="BB8" s="46">
        <f>データ!U6</f>
        <v>200.37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63.64</v>
      </c>
      <c r="J10" s="46"/>
      <c r="K10" s="46"/>
      <c r="L10" s="46"/>
      <c r="M10" s="46"/>
      <c r="N10" s="46"/>
      <c r="O10" s="46"/>
      <c r="P10" s="46">
        <f>データ!P6</f>
        <v>64.14</v>
      </c>
      <c r="Q10" s="46"/>
      <c r="R10" s="46"/>
      <c r="S10" s="46"/>
      <c r="T10" s="46"/>
      <c r="U10" s="46"/>
      <c r="V10" s="46"/>
      <c r="W10" s="46">
        <f>データ!Q6</f>
        <v>55.82</v>
      </c>
      <c r="X10" s="46"/>
      <c r="Y10" s="46"/>
      <c r="Z10" s="46"/>
      <c r="AA10" s="46"/>
      <c r="AB10" s="46"/>
      <c r="AC10" s="46"/>
      <c r="AD10" s="45">
        <f>データ!R6</f>
        <v>2530</v>
      </c>
      <c r="AE10" s="45"/>
      <c r="AF10" s="45"/>
      <c r="AG10" s="45"/>
      <c r="AH10" s="45"/>
      <c r="AI10" s="45"/>
      <c r="AJ10" s="45"/>
      <c r="AK10" s="2"/>
      <c r="AL10" s="45">
        <f>データ!V6</f>
        <v>53842</v>
      </c>
      <c r="AM10" s="45"/>
      <c r="AN10" s="45"/>
      <c r="AO10" s="45"/>
      <c r="AP10" s="45"/>
      <c r="AQ10" s="45"/>
      <c r="AR10" s="45"/>
      <c r="AS10" s="45"/>
      <c r="AT10" s="46">
        <f>データ!W6</f>
        <v>15.02</v>
      </c>
      <c r="AU10" s="46"/>
      <c r="AV10" s="46"/>
      <c r="AW10" s="46"/>
      <c r="AX10" s="46"/>
      <c r="AY10" s="46"/>
      <c r="AZ10" s="46"/>
      <c r="BA10" s="46"/>
      <c r="BB10" s="46">
        <f>データ!X6</f>
        <v>3584.69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S0DvKeGoirO8/igiVk3xs7WZVKyBYSzuJIjfPefD9dgBS6C3JuWaKEK7HkrJLOjc7T4t+Wdjay2uyKteIWtUg==" saltValue="TqhaCOdAtvKtH34iz2Re/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382132</v>
      </c>
      <c r="D6" s="19">
        <f t="shared" si="3"/>
        <v>46</v>
      </c>
      <c r="E6" s="19">
        <f t="shared" si="3"/>
        <v>17</v>
      </c>
      <c r="F6" s="19">
        <f t="shared" si="3"/>
        <v>1</v>
      </c>
      <c r="G6" s="19">
        <f t="shared" si="3"/>
        <v>0</v>
      </c>
      <c r="H6" s="19" t="str">
        <f t="shared" si="3"/>
        <v>愛媛県　四国中央市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63.64</v>
      </c>
      <c r="P6" s="20">
        <f t="shared" si="3"/>
        <v>64.14</v>
      </c>
      <c r="Q6" s="20">
        <f t="shared" si="3"/>
        <v>55.82</v>
      </c>
      <c r="R6" s="20">
        <f t="shared" si="3"/>
        <v>2530</v>
      </c>
      <c r="S6" s="20">
        <f t="shared" si="3"/>
        <v>84404</v>
      </c>
      <c r="T6" s="20">
        <f t="shared" si="3"/>
        <v>421.24</v>
      </c>
      <c r="U6" s="20">
        <f t="shared" si="3"/>
        <v>200.37</v>
      </c>
      <c r="V6" s="20">
        <f t="shared" si="3"/>
        <v>53842</v>
      </c>
      <c r="W6" s="20">
        <f t="shared" si="3"/>
        <v>15.02</v>
      </c>
      <c r="X6" s="20">
        <f t="shared" si="3"/>
        <v>3584.69</v>
      </c>
      <c r="Y6" s="21" t="str">
        <f>IF(Y7="",NA(),Y7)</f>
        <v>-</v>
      </c>
      <c r="Z6" s="21">
        <f t="shared" ref="Z6:AH6" si="4">IF(Z7="",NA(),Z7)</f>
        <v>100.59</v>
      </c>
      <c r="AA6" s="21">
        <f t="shared" si="4"/>
        <v>101.34</v>
      </c>
      <c r="AB6" s="21">
        <f t="shared" si="4"/>
        <v>103</v>
      </c>
      <c r="AC6" s="21">
        <f t="shared" si="4"/>
        <v>102.25</v>
      </c>
      <c r="AD6" s="21" t="str">
        <f t="shared" si="4"/>
        <v>-</v>
      </c>
      <c r="AE6" s="21">
        <f t="shared" si="4"/>
        <v>106.9</v>
      </c>
      <c r="AF6" s="21">
        <f t="shared" si="4"/>
        <v>106.99</v>
      </c>
      <c r="AG6" s="21">
        <f t="shared" si="4"/>
        <v>107.85</v>
      </c>
      <c r="AH6" s="21">
        <f t="shared" si="4"/>
        <v>108.04</v>
      </c>
      <c r="AI6" s="20" t="str">
        <f>IF(AI7="","",IF(AI7="-","【-】","【"&amp;SUBSTITUTE(TEXT(AI7,"#,##0.00"),"-","△")&amp;"】"))</f>
        <v>【107.02】</v>
      </c>
      <c r="AJ6" s="21" t="str">
        <f>IF(AJ7="",NA(),AJ7)</f>
        <v>-</v>
      </c>
      <c r="AK6" s="20">
        <f t="shared" ref="AK6:AS6" si="5">IF(AK7="",NA(),AK7)</f>
        <v>0</v>
      </c>
      <c r="AL6" s="20">
        <f t="shared" si="5"/>
        <v>0</v>
      </c>
      <c r="AM6" s="20">
        <f t="shared" si="5"/>
        <v>0</v>
      </c>
      <c r="AN6" s="20">
        <f t="shared" si="5"/>
        <v>0</v>
      </c>
      <c r="AO6" s="21" t="str">
        <f t="shared" si="5"/>
        <v>-</v>
      </c>
      <c r="AP6" s="21">
        <f t="shared" si="5"/>
        <v>9.06</v>
      </c>
      <c r="AQ6" s="21">
        <f t="shared" si="5"/>
        <v>7.42</v>
      </c>
      <c r="AR6" s="21">
        <f t="shared" si="5"/>
        <v>4.72</v>
      </c>
      <c r="AS6" s="21">
        <f t="shared" si="5"/>
        <v>4.49</v>
      </c>
      <c r="AT6" s="20" t="str">
        <f>IF(AT7="","",IF(AT7="-","【-】","【"&amp;SUBSTITUTE(TEXT(AT7,"#,##0.00"),"-","△")&amp;"】"))</f>
        <v>【3.09】</v>
      </c>
      <c r="AU6" s="21" t="str">
        <f>IF(AU7="",NA(),AU7)</f>
        <v>-</v>
      </c>
      <c r="AV6" s="21">
        <f t="shared" ref="AV6:BD6" si="6">IF(AV7="",NA(),AV7)</f>
        <v>19.18</v>
      </c>
      <c r="AW6" s="21">
        <f t="shared" si="6"/>
        <v>15.92</v>
      </c>
      <c r="AX6" s="21">
        <f t="shared" si="6"/>
        <v>33.549999999999997</v>
      </c>
      <c r="AY6" s="21">
        <f t="shared" si="6"/>
        <v>25.77</v>
      </c>
      <c r="AZ6" s="21" t="str">
        <f t="shared" si="6"/>
        <v>-</v>
      </c>
      <c r="BA6" s="21">
        <f t="shared" si="6"/>
        <v>76.31</v>
      </c>
      <c r="BB6" s="21">
        <f t="shared" si="6"/>
        <v>68.180000000000007</v>
      </c>
      <c r="BC6" s="21">
        <f t="shared" si="6"/>
        <v>67.930000000000007</v>
      </c>
      <c r="BD6" s="21">
        <f t="shared" si="6"/>
        <v>68.53</v>
      </c>
      <c r="BE6" s="20" t="str">
        <f>IF(BE7="","",IF(BE7="-","【-】","【"&amp;SUBSTITUTE(TEXT(BE7,"#,##0.00"),"-","△")&amp;"】"))</f>
        <v>【71.39】</v>
      </c>
      <c r="BF6" s="21" t="str">
        <f>IF(BF7="",NA(),BF7)</f>
        <v>-</v>
      </c>
      <c r="BG6" s="21">
        <f t="shared" ref="BG6:BO6" si="7">IF(BG7="",NA(),BG7)</f>
        <v>828.63</v>
      </c>
      <c r="BH6" s="21">
        <f t="shared" si="7"/>
        <v>863.08</v>
      </c>
      <c r="BI6" s="21">
        <f t="shared" si="7"/>
        <v>718.4</v>
      </c>
      <c r="BJ6" s="21">
        <f t="shared" si="7"/>
        <v>673.16</v>
      </c>
      <c r="BK6" s="21" t="str">
        <f t="shared" si="7"/>
        <v>-</v>
      </c>
      <c r="BL6" s="21">
        <f t="shared" si="7"/>
        <v>820.36</v>
      </c>
      <c r="BM6" s="21">
        <f t="shared" si="7"/>
        <v>847.44</v>
      </c>
      <c r="BN6" s="21">
        <f t="shared" si="7"/>
        <v>857.88</v>
      </c>
      <c r="BO6" s="21">
        <f t="shared" si="7"/>
        <v>825.1</v>
      </c>
      <c r="BP6" s="20" t="str">
        <f>IF(BP7="","",IF(BP7="-","【-】","【"&amp;SUBSTITUTE(TEXT(BP7,"#,##0.00"),"-","△")&amp;"】"))</f>
        <v>【669.11】</v>
      </c>
      <c r="BQ6" s="21" t="str">
        <f>IF(BQ7="",NA(),BQ7)</f>
        <v>-</v>
      </c>
      <c r="BR6" s="21">
        <f t="shared" ref="BR6:BZ6" si="8">IF(BR7="",NA(),BR7)</f>
        <v>89.84</v>
      </c>
      <c r="BS6" s="21">
        <f t="shared" si="8"/>
        <v>89.21</v>
      </c>
      <c r="BT6" s="21">
        <f t="shared" si="8"/>
        <v>95.88</v>
      </c>
      <c r="BU6" s="21">
        <f t="shared" si="8"/>
        <v>96.67</v>
      </c>
      <c r="BV6" s="21" t="str">
        <f t="shared" si="8"/>
        <v>-</v>
      </c>
      <c r="BW6" s="21">
        <f t="shared" si="8"/>
        <v>95.4</v>
      </c>
      <c r="BX6" s="21">
        <f t="shared" si="8"/>
        <v>94.69</v>
      </c>
      <c r="BY6" s="21">
        <f t="shared" si="8"/>
        <v>94.97</v>
      </c>
      <c r="BZ6" s="21">
        <f t="shared" si="8"/>
        <v>97.07</v>
      </c>
      <c r="CA6" s="20" t="str">
        <f>IF(CA7="","",IF(CA7="-","【-】","【"&amp;SUBSTITUTE(TEXT(CA7,"#,##0.00"),"-","△")&amp;"】"))</f>
        <v>【99.73】</v>
      </c>
      <c r="CB6" s="21" t="str">
        <f>IF(CB7="",NA(),CB7)</f>
        <v>-</v>
      </c>
      <c r="CC6" s="21">
        <f t="shared" ref="CC6:CK6" si="9">IF(CC7="",NA(),CC7)</f>
        <v>157</v>
      </c>
      <c r="CD6" s="21">
        <f t="shared" si="9"/>
        <v>158.5</v>
      </c>
      <c r="CE6" s="21">
        <f t="shared" si="9"/>
        <v>146.66999999999999</v>
      </c>
      <c r="CF6" s="21">
        <f t="shared" si="9"/>
        <v>145.47</v>
      </c>
      <c r="CG6" s="21" t="str">
        <f t="shared" si="9"/>
        <v>-</v>
      </c>
      <c r="CH6" s="21">
        <f t="shared" si="9"/>
        <v>163.19999999999999</v>
      </c>
      <c r="CI6" s="21">
        <f t="shared" si="9"/>
        <v>159.78</v>
      </c>
      <c r="CJ6" s="21">
        <f t="shared" si="9"/>
        <v>159.49</v>
      </c>
      <c r="CK6" s="21">
        <f t="shared" si="9"/>
        <v>157.81</v>
      </c>
      <c r="CL6" s="20" t="str">
        <f>IF(CL7="","",IF(CL7="-","【-】","【"&amp;SUBSTITUTE(TEXT(CL7,"#,##0.00"),"-","△")&amp;"】"))</f>
        <v>【134.98】</v>
      </c>
      <c r="CM6" s="21" t="str">
        <f>IF(CM7="",NA(),CM7)</f>
        <v>-</v>
      </c>
      <c r="CN6" s="21">
        <f t="shared" ref="CN6:CV6" si="10">IF(CN7="",NA(),CN7)</f>
        <v>71.900000000000006</v>
      </c>
      <c r="CO6" s="21">
        <f t="shared" si="10"/>
        <v>69.59</v>
      </c>
      <c r="CP6" s="21">
        <f t="shared" si="10"/>
        <v>70.84</v>
      </c>
      <c r="CQ6" s="21">
        <f t="shared" si="10"/>
        <v>70.010000000000005</v>
      </c>
      <c r="CR6" s="21" t="str">
        <f t="shared" si="10"/>
        <v>-</v>
      </c>
      <c r="CS6" s="21">
        <f t="shared" si="10"/>
        <v>65.040000000000006</v>
      </c>
      <c r="CT6" s="21">
        <f t="shared" si="10"/>
        <v>68.31</v>
      </c>
      <c r="CU6" s="21">
        <f t="shared" si="10"/>
        <v>65.28</v>
      </c>
      <c r="CV6" s="21">
        <f t="shared" si="10"/>
        <v>64.92</v>
      </c>
      <c r="CW6" s="20" t="str">
        <f>IF(CW7="","",IF(CW7="-","【-】","【"&amp;SUBSTITUTE(TEXT(CW7,"#,##0.00"),"-","△")&amp;"】"))</f>
        <v>【59.99】</v>
      </c>
      <c r="CX6" s="21" t="str">
        <f>IF(CX7="",NA(),CX7)</f>
        <v>-</v>
      </c>
      <c r="CY6" s="21">
        <f t="shared" ref="CY6:DG6" si="11">IF(CY7="",NA(),CY7)</f>
        <v>96.62</v>
      </c>
      <c r="CZ6" s="21">
        <f t="shared" si="11"/>
        <v>96.77</v>
      </c>
      <c r="DA6" s="21">
        <f t="shared" si="11"/>
        <v>96.93</v>
      </c>
      <c r="DB6" s="21">
        <f t="shared" si="11"/>
        <v>97.12</v>
      </c>
      <c r="DC6" s="21" t="str">
        <f t="shared" si="11"/>
        <v>-</v>
      </c>
      <c r="DD6" s="21">
        <f t="shared" si="11"/>
        <v>92.55</v>
      </c>
      <c r="DE6" s="21">
        <f t="shared" si="11"/>
        <v>92.62</v>
      </c>
      <c r="DF6" s="21">
        <f t="shared" si="11"/>
        <v>92.72</v>
      </c>
      <c r="DG6" s="21">
        <f t="shared" si="11"/>
        <v>92.88</v>
      </c>
      <c r="DH6" s="20" t="str">
        <f>IF(DH7="","",IF(DH7="-","【-】","【"&amp;SUBSTITUTE(TEXT(DH7,"#,##0.00"),"-","△")&amp;"】"))</f>
        <v>【95.72】</v>
      </c>
      <c r="DI6" s="21" t="str">
        <f>IF(DI7="",NA(),DI7)</f>
        <v>-</v>
      </c>
      <c r="DJ6" s="21">
        <f t="shared" ref="DJ6:DR6" si="12">IF(DJ7="",NA(),DJ7)</f>
        <v>5.53</v>
      </c>
      <c r="DK6" s="21">
        <f t="shared" si="12"/>
        <v>10.89</v>
      </c>
      <c r="DL6" s="21">
        <f t="shared" si="12"/>
        <v>15.36</v>
      </c>
      <c r="DM6" s="21">
        <f t="shared" si="12"/>
        <v>19.34</v>
      </c>
      <c r="DN6" s="21" t="str">
        <f t="shared" si="12"/>
        <v>-</v>
      </c>
      <c r="DO6" s="21">
        <f t="shared" si="12"/>
        <v>26.13</v>
      </c>
      <c r="DP6" s="21">
        <f t="shared" si="12"/>
        <v>26.36</v>
      </c>
      <c r="DQ6" s="21">
        <f t="shared" si="12"/>
        <v>23.79</v>
      </c>
      <c r="DR6" s="21">
        <f t="shared" si="12"/>
        <v>25.66</v>
      </c>
      <c r="DS6" s="20" t="str">
        <f>IF(DS7="","",IF(DS7="-","【-】","【"&amp;SUBSTITUTE(TEXT(DS7,"#,##0.00"),"-","△")&amp;"】"))</f>
        <v>【38.17】</v>
      </c>
      <c r="DT6" s="21" t="str">
        <f>IF(DT7="",NA(),DT7)</f>
        <v>-</v>
      </c>
      <c r="DU6" s="20">
        <f t="shared" ref="DU6:EC6" si="13">IF(DU7="",NA(),DU7)</f>
        <v>0</v>
      </c>
      <c r="DV6" s="20">
        <f t="shared" si="13"/>
        <v>0</v>
      </c>
      <c r="DW6" s="20">
        <f t="shared" si="13"/>
        <v>0</v>
      </c>
      <c r="DX6" s="21">
        <f t="shared" si="13"/>
        <v>0.09</v>
      </c>
      <c r="DY6" s="21" t="str">
        <f t="shared" si="13"/>
        <v>-</v>
      </c>
      <c r="DZ6" s="21">
        <f t="shared" si="13"/>
        <v>1.03</v>
      </c>
      <c r="EA6" s="21">
        <f t="shared" si="13"/>
        <v>1.43</v>
      </c>
      <c r="EB6" s="21">
        <f t="shared" si="13"/>
        <v>1.22</v>
      </c>
      <c r="EC6" s="21">
        <f t="shared" si="13"/>
        <v>1.61</v>
      </c>
      <c r="ED6" s="20" t="str">
        <f>IF(ED7="","",IF(ED7="-","【-】","【"&amp;SUBSTITUTE(TEXT(ED7,"#,##0.00"),"-","△")&amp;"】"))</f>
        <v>【6.54】</v>
      </c>
      <c r="EE6" s="21" t="str">
        <f>IF(EE7="",NA(),EE7)</f>
        <v>-</v>
      </c>
      <c r="EF6" s="21">
        <f t="shared" ref="EF6:EN6" si="14">IF(EF7="",NA(),EF7)</f>
        <v>0.04</v>
      </c>
      <c r="EG6" s="21">
        <f t="shared" si="14"/>
        <v>0.14000000000000001</v>
      </c>
      <c r="EH6" s="21">
        <f t="shared" si="14"/>
        <v>0.27</v>
      </c>
      <c r="EI6" s="21">
        <f t="shared" si="14"/>
        <v>0.14000000000000001</v>
      </c>
      <c r="EJ6" s="21" t="str">
        <f t="shared" si="14"/>
        <v>-</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382132</v>
      </c>
      <c r="D7" s="23">
        <v>46</v>
      </c>
      <c r="E7" s="23">
        <v>17</v>
      </c>
      <c r="F7" s="23">
        <v>1</v>
      </c>
      <c r="G7" s="23">
        <v>0</v>
      </c>
      <c r="H7" s="23" t="s">
        <v>96</v>
      </c>
      <c r="I7" s="23" t="s">
        <v>97</v>
      </c>
      <c r="J7" s="23" t="s">
        <v>98</v>
      </c>
      <c r="K7" s="23" t="s">
        <v>99</v>
      </c>
      <c r="L7" s="23" t="s">
        <v>100</v>
      </c>
      <c r="M7" s="23" t="s">
        <v>101</v>
      </c>
      <c r="N7" s="24" t="s">
        <v>102</v>
      </c>
      <c r="O7" s="24">
        <v>63.64</v>
      </c>
      <c r="P7" s="24">
        <v>64.14</v>
      </c>
      <c r="Q7" s="24">
        <v>55.82</v>
      </c>
      <c r="R7" s="24">
        <v>2530</v>
      </c>
      <c r="S7" s="24">
        <v>84404</v>
      </c>
      <c r="T7" s="24">
        <v>421.24</v>
      </c>
      <c r="U7" s="24">
        <v>200.37</v>
      </c>
      <c r="V7" s="24">
        <v>53842</v>
      </c>
      <c r="W7" s="24">
        <v>15.02</v>
      </c>
      <c r="X7" s="24">
        <v>3584.69</v>
      </c>
      <c r="Y7" s="24" t="s">
        <v>102</v>
      </c>
      <c r="Z7" s="24">
        <v>100.59</v>
      </c>
      <c r="AA7" s="24">
        <v>101.34</v>
      </c>
      <c r="AB7" s="24">
        <v>103</v>
      </c>
      <c r="AC7" s="24">
        <v>102.25</v>
      </c>
      <c r="AD7" s="24" t="s">
        <v>102</v>
      </c>
      <c r="AE7" s="24">
        <v>106.9</v>
      </c>
      <c r="AF7" s="24">
        <v>106.99</v>
      </c>
      <c r="AG7" s="24">
        <v>107.85</v>
      </c>
      <c r="AH7" s="24">
        <v>108.04</v>
      </c>
      <c r="AI7" s="24">
        <v>107.02</v>
      </c>
      <c r="AJ7" s="24" t="s">
        <v>102</v>
      </c>
      <c r="AK7" s="24">
        <v>0</v>
      </c>
      <c r="AL7" s="24">
        <v>0</v>
      </c>
      <c r="AM7" s="24">
        <v>0</v>
      </c>
      <c r="AN7" s="24">
        <v>0</v>
      </c>
      <c r="AO7" s="24" t="s">
        <v>102</v>
      </c>
      <c r="AP7" s="24">
        <v>9.06</v>
      </c>
      <c r="AQ7" s="24">
        <v>7.42</v>
      </c>
      <c r="AR7" s="24">
        <v>4.72</v>
      </c>
      <c r="AS7" s="24">
        <v>4.49</v>
      </c>
      <c r="AT7" s="24">
        <v>3.09</v>
      </c>
      <c r="AU7" s="24" t="s">
        <v>102</v>
      </c>
      <c r="AV7" s="24">
        <v>19.18</v>
      </c>
      <c r="AW7" s="24">
        <v>15.92</v>
      </c>
      <c r="AX7" s="24">
        <v>33.549999999999997</v>
      </c>
      <c r="AY7" s="24">
        <v>25.77</v>
      </c>
      <c r="AZ7" s="24" t="s">
        <v>102</v>
      </c>
      <c r="BA7" s="24">
        <v>76.31</v>
      </c>
      <c r="BB7" s="24">
        <v>68.180000000000007</v>
      </c>
      <c r="BC7" s="24">
        <v>67.930000000000007</v>
      </c>
      <c r="BD7" s="24">
        <v>68.53</v>
      </c>
      <c r="BE7" s="24">
        <v>71.39</v>
      </c>
      <c r="BF7" s="24" t="s">
        <v>102</v>
      </c>
      <c r="BG7" s="24">
        <v>828.63</v>
      </c>
      <c r="BH7" s="24">
        <v>863.08</v>
      </c>
      <c r="BI7" s="24">
        <v>718.4</v>
      </c>
      <c r="BJ7" s="24">
        <v>673.16</v>
      </c>
      <c r="BK7" s="24" t="s">
        <v>102</v>
      </c>
      <c r="BL7" s="24">
        <v>820.36</v>
      </c>
      <c r="BM7" s="24">
        <v>847.44</v>
      </c>
      <c r="BN7" s="24">
        <v>857.88</v>
      </c>
      <c r="BO7" s="24">
        <v>825.1</v>
      </c>
      <c r="BP7" s="24">
        <v>669.11</v>
      </c>
      <c r="BQ7" s="24" t="s">
        <v>102</v>
      </c>
      <c r="BR7" s="24">
        <v>89.84</v>
      </c>
      <c r="BS7" s="24">
        <v>89.21</v>
      </c>
      <c r="BT7" s="24">
        <v>95.88</v>
      </c>
      <c r="BU7" s="24">
        <v>96.67</v>
      </c>
      <c r="BV7" s="24" t="s">
        <v>102</v>
      </c>
      <c r="BW7" s="24">
        <v>95.4</v>
      </c>
      <c r="BX7" s="24">
        <v>94.69</v>
      </c>
      <c r="BY7" s="24">
        <v>94.97</v>
      </c>
      <c r="BZ7" s="24">
        <v>97.07</v>
      </c>
      <c r="CA7" s="24">
        <v>99.73</v>
      </c>
      <c r="CB7" s="24" t="s">
        <v>102</v>
      </c>
      <c r="CC7" s="24">
        <v>157</v>
      </c>
      <c r="CD7" s="24">
        <v>158.5</v>
      </c>
      <c r="CE7" s="24">
        <v>146.66999999999999</v>
      </c>
      <c r="CF7" s="24">
        <v>145.47</v>
      </c>
      <c r="CG7" s="24" t="s">
        <v>102</v>
      </c>
      <c r="CH7" s="24">
        <v>163.19999999999999</v>
      </c>
      <c r="CI7" s="24">
        <v>159.78</v>
      </c>
      <c r="CJ7" s="24">
        <v>159.49</v>
      </c>
      <c r="CK7" s="24">
        <v>157.81</v>
      </c>
      <c r="CL7" s="24">
        <v>134.97999999999999</v>
      </c>
      <c r="CM7" s="24" t="s">
        <v>102</v>
      </c>
      <c r="CN7" s="24">
        <v>71.900000000000006</v>
      </c>
      <c r="CO7" s="24">
        <v>69.59</v>
      </c>
      <c r="CP7" s="24">
        <v>70.84</v>
      </c>
      <c r="CQ7" s="24">
        <v>70.010000000000005</v>
      </c>
      <c r="CR7" s="24" t="s">
        <v>102</v>
      </c>
      <c r="CS7" s="24">
        <v>65.040000000000006</v>
      </c>
      <c r="CT7" s="24">
        <v>68.31</v>
      </c>
      <c r="CU7" s="24">
        <v>65.28</v>
      </c>
      <c r="CV7" s="24">
        <v>64.92</v>
      </c>
      <c r="CW7" s="24">
        <v>59.99</v>
      </c>
      <c r="CX7" s="24" t="s">
        <v>102</v>
      </c>
      <c r="CY7" s="24">
        <v>96.62</v>
      </c>
      <c r="CZ7" s="24">
        <v>96.77</v>
      </c>
      <c r="DA7" s="24">
        <v>96.93</v>
      </c>
      <c r="DB7" s="24">
        <v>97.12</v>
      </c>
      <c r="DC7" s="24" t="s">
        <v>102</v>
      </c>
      <c r="DD7" s="24">
        <v>92.55</v>
      </c>
      <c r="DE7" s="24">
        <v>92.62</v>
      </c>
      <c r="DF7" s="24">
        <v>92.72</v>
      </c>
      <c r="DG7" s="24">
        <v>92.88</v>
      </c>
      <c r="DH7" s="24">
        <v>95.72</v>
      </c>
      <c r="DI7" s="24" t="s">
        <v>102</v>
      </c>
      <c r="DJ7" s="24">
        <v>5.53</v>
      </c>
      <c r="DK7" s="24">
        <v>10.89</v>
      </c>
      <c r="DL7" s="24">
        <v>15.36</v>
      </c>
      <c r="DM7" s="24">
        <v>19.34</v>
      </c>
      <c r="DN7" s="24" t="s">
        <v>102</v>
      </c>
      <c r="DO7" s="24">
        <v>26.13</v>
      </c>
      <c r="DP7" s="24">
        <v>26.36</v>
      </c>
      <c r="DQ7" s="24">
        <v>23.79</v>
      </c>
      <c r="DR7" s="24">
        <v>25.66</v>
      </c>
      <c r="DS7" s="24">
        <v>38.17</v>
      </c>
      <c r="DT7" s="24" t="s">
        <v>102</v>
      </c>
      <c r="DU7" s="24">
        <v>0</v>
      </c>
      <c r="DV7" s="24">
        <v>0</v>
      </c>
      <c r="DW7" s="24">
        <v>0</v>
      </c>
      <c r="DX7" s="24">
        <v>0.09</v>
      </c>
      <c r="DY7" s="24" t="s">
        <v>102</v>
      </c>
      <c r="DZ7" s="24">
        <v>1.03</v>
      </c>
      <c r="EA7" s="24">
        <v>1.43</v>
      </c>
      <c r="EB7" s="24">
        <v>1.22</v>
      </c>
      <c r="EC7" s="24">
        <v>1.61</v>
      </c>
      <c r="ED7" s="24">
        <v>6.54</v>
      </c>
      <c r="EE7" s="24" t="s">
        <v>102</v>
      </c>
      <c r="EF7" s="24">
        <v>0.04</v>
      </c>
      <c r="EG7" s="24">
        <v>0.14000000000000001</v>
      </c>
      <c r="EH7" s="24">
        <v>0.27</v>
      </c>
      <c r="EI7" s="24">
        <v>0.14000000000000001</v>
      </c>
      <c r="EJ7" s="24" t="s">
        <v>102</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2023-02-13T02:35:21Z</cp:lastPrinted>
  <dcterms:created xsi:type="dcterms:W3CDTF">2023-01-12T23:34:33Z</dcterms:created>
  <dcterms:modified xsi:type="dcterms:W3CDTF">2023-02-15T03:49:58Z</dcterms:modified>
  <cp:category/>
</cp:coreProperties>
</file>