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04（近内）\03公営企業\07経営比較分析表\R3分（R4文書に保存）\20230106 公営企業に係る経営比較分析表（令和３年度決算）の分析等について\05 HP掲載データ\09 四国中央市\駐車場事業\"/>
    </mc:Choice>
  </mc:AlternateContent>
  <workbookProtection workbookAlgorithmName="SHA-512" workbookHashValue="5fTFiWXxH6/qUOEDeoO1vl2Fay4i70pf2mMvWOE48h845lFnhhwDdnKCblF6W09WPa028eL8oCDE3Eqr+gbn+A==" workbookSaltValue="2eBYOTvOXKOWY9+zhuxvVw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MA30" i="4"/>
  <c r="IT76" i="4"/>
  <c r="CS51" i="4"/>
  <c r="HJ30" i="4"/>
  <c r="CS30" i="4"/>
  <c r="BZ76" i="4"/>
  <c r="MA51" i="4"/>
  <c r="HJ51" i="4"/>
  <c r="C11" i="5"/>
  <c r="D11" i="5"/>
  <c r="E11" i="5"/>
  <c r="B11" i="5"/>
  <c r="BK76" i="4" l="1"/>
  <c r="LT76" i="4"/>
  <c r="GQ51" i="4"/>
  <c r="LH30" i="4"/>
  <c r="BZ30" i="4"/>
  <c r="LH51" i="4"/>
  <c r="IE76" i="4"/>
  <c r="BZ51" i="4"/>
  <c r="GQ30" i="4"/>
  <c r="AN51" i="4"/>
  <c r="HA76" i="4"/>
  <c r="AN30" i="4"/>
  <c r="JV51" i="4"/>
  <c r="FE51" i="4"/>
  <c r="AG76" i="4"/>
  <c r="KP76" i="4"/>
  <c r="JV30" i="4"/>
  <c r="FE30" i="4"/>
  <c r="FX30" i="4"/>
  <c r="AV76" i="4"/>
  <c r="KO51" i="4"/>
  <c r="KO30" i="4"/>
  <c r="BG51" i="4"/>
  <c r="BG30" i="4"/>
  <c r="LE76" i="4"/>
  <c r="FX51" i="4"/>
  <c r="HP76" i="4"/>
  <c r="R76" i="4"/>
  <c r="JC30" i="4"/>
  <c r="KA76" i="4"/>
  <c r="EL51" i="4"/>
  <c r="GL76" i="4"/>
  <c r="U51" i="4"/>
  <c r="EL30" i="4"/>
  <c r="U30" i="4"/>
  <c r="JC51" i="4"/>
</calcChain>
</file>

<file path=xl/sharedStrings.xml><?xml version="1.0" encoding="utf-8"?>
<sst xmlns="http://schemas.openxmlformats.org/spreadsheetml/2006/main" count="278" uniqueCount="133">
  <si>
    <t>経営比較分析表（令和3年度決算）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</si>
  <si>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</si>
  <si>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</si>
  <si>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</si>
  <si>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</si>
  <si>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</si>
  <si>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</si>
  <si>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</si>
  <si>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</si>
  <si>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</si>
  <si>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</si>
  <si>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</si>
  <si>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</si>
  <si>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</si>
  <si>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</si>
  <si>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</si>
  <si>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</si>
  <si>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</si>
  <si>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</si>
  <si>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</si>
  <si>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</si>
  <si>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</si>
  <si>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令和3年度全国平均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</si>
  <si>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</si>
  <si>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</si>
  <si>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</si>
  <si>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</si>
  <si>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</si>
  <si>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</si>
  <si>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</si>
  <si>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</si>
  <si>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</si>
  <si>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</si>
  <si>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</si>
  <si>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</si>
  <si>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</si>
  <si>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</si>
  <si>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</si>
  <si>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</si>
  <si>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</si>
  <si>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</si>
  <si>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</si>
  <si>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</si>
  <si>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</si>
  <si>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</si>
  <si>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</si>
  <si>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</si>
  <si>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</si>
  <si>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</si>
  <si>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</si>
  <si>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</si>
  <si>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</si>
  <si>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</si>
  <si>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</si>
  <si>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</si>
  <si>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</si>
  <si>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</si>
  <si>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</si>
  <si>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</si>
  <si>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</si>
  <si>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</si>
  <si>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</si>
  <si>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</si>
  <si>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</si>
  <si>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</si>
  <si>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</si>
  <si>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</si>
  <si>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</si>
  <si>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</si>
  <si>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</si>
  <si>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</si>
  <si>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</si>
  <si>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</si>
  <si>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</si>
  <si>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</si>
  <si>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</si>
  <si>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</si>
  <si>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</si>
  <si>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</si>
  <si>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</si>
  <si>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</si>
  <si>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</si>
  <si>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</si>
  <si>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</si>
  <si>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</si>
  <si>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</si>
  <si>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</si>
  <si>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</si>
  <si>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</si>
  <si>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</si>
  <si>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</si>
  <si>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</si>
  <si>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</si>
  <si>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</si>
  <si>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</si>
  <si>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</si>
  <si>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</si>
  <si>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</si>
  <si>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</si>
  <si>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</si>
  <si>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</si>
  <si>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</si>
  <si>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</si>
  <si>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</si>
  <si>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</si>
  <si>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</si>
  <si>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当該値(N-2)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</si>
  <si>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</si>
  <si>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</si>
  <si>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</si>
  <si>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</si>
  <si>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</si>
  <si>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</si>
  <si>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四国中央市</t>
  </si>
  <si>
    <t>高速バス利用者駐車場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</si>
  <si>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</si>
  <si>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</si>
  <si>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</si>
  <si>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</si>
  <si>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</si>
  <si>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</si>
  <si>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</si>
  <si>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</si>
  <si>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</si>
  <si>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</si>
  <si>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</si>
  <si>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</si>
  <si>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</si>
  <si>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</si>
  <si>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　「⑥有形固定資産減価償却率」、「⑨累積欠損金比率」ともに該当数値がないため分析は困難である。ゲート式システムを導入しているため、定期的に機器類を更新する等、設備投資が必要である。              
              </t>
    <rPh sb="65" eb="68">
      <t>テイキテキ</t>
    </rPh>
    <rPh sb="77" eb="78">
      <t>トウ</t>
    </rPh>
    <rPh sb="84" eb="86">
      <t>ヒツヨウ</t>
    </rPh>
    <phoneticPr fontId="15"/>
  </si>
  <si>
    <t>　「⑪稼働率」は100％を超えて推移していたものの、コロナ禍での高速バス利用者の減少が下げ止まり、需要は徐々に増加しているが、類似施設平均値より低い状況である。</t>
    <rPh sb="13" eb="14">
      <t>コ</t>
    </rPh>
    <rPh sb="16" eb="18">
      <t>スイイ</t>
    </rPh>
    <rPh sb="29" eb="30">
      <t>ワザワイ</t>
    </rPh>
    <rPh sb="32" eb="34">
      <t>コウソク</t>
    </rPh>
    <rPh sb="36" eb="38">
      <t>リヨウ</t>
    </rPh>
    <rPh sb="38" eb="39">
      <t>シャ</t>
    </rPh>
    <rPh sb="40" eb="42">
      <t>ゲンショウ</t>
    </rPh>
    <rPh sb="43" eb="44">
      <t>サ</t>
    </rPh>
    <rPh sb="45" eb="46">
      <t>ド</t>
    </rPh>
    <rPh sb="49" eb="51">
      <t>ジュヨウ</t>
    </rPh>
    <rPh sb="52" eb="54">
      <t>ジョジョ</t>
    </rPh>
    <rPh sb="55" eb="57">
      <t>ゾウカ</t>
    </rPh>
    <rPh sb="63" eb="65">
      <t>ルイジ</t>
    </rPh>
    <rPh sb="67" eb="70">
      <t>ヘイキンチ</t>
    </rPh>
    <rPh sb="72" eb="73">
      <t>ヒク</t>
    </rPh>
    <phoneticPr fontId="15"/>
  </si>
  <si>
    <t>　ゲート式の平面駐車場で、一般利用者のみを対象としている。
　市内において重要な広域交通結節拠点であり、市外からの利用者も多い。コロナ禍での安定した需要維持は難しいが、稼働率の向上に向け適切な管理運営に努める必要がある。</t>
    <rPh sb="4" eb="5">
      <t>シキ</t>
    </rPh>
    <rPh sb="6" eb="8">
      <t>ヘイメン</t>
    </rPh>
    <rPh sb="8" eb="11">
      <t>チュウシャジョウ</t>
    </rPh>
    <rPh sb="13" eb="15">
      <t>イッパン</t>
    </rPh>
    <rPh sb="15" eb="18">
      <t>リヨウシャ</t>
    </rPh>
    <rPh sb="21" eb="23">
      <t>タイショウ</t>
    </rPh>
    <rPh sb="31" eb="33">
      <t>シナイ</t>
    </rPh>
    <rPh sb="37" eb="39">
      <t>ジュウヨウ</t>
    </rPh>
    <rPh sb="40" eb="42">
      <t>コウイキ</t>
    </rPh>
    <rPh sb="42" eb="44">
      <t>コウツウ</t>
    </rPh>
    <rPh sb="44" eb="46">
      <t>ケッセツ</t>
    </rPh>
    <rPh sb="46" eb="48">
      <t>キョテン</t>
    </rPh>
    <rPh sb="59" eb="60">
      <t>シャ</t>
    </rPh>
    <rPh sb="70" eb="72">
      <t>アンテイ</t>
    </rPh>
    <rPh sb="84" eb="86">
      <t>カドウ</t>
    </rPh>
    <rPh sb="86" eb="87">
      <t>リツ</t>
    </rPh>
    <rPh sb="88" eb="90">
      <t>コウジョウ</t>
    </rPh>
    <rPh sb="91" eb="92">
      <t>ム</t>
    </rPh>
    <rPh sb="93" eb="95">
      <t>テキセツ</t>
    </rPh>
    <rPh sb="96" eb="98">
      <t>カンリ</t>
    </rPh>
    <rPh sb="98" eb="100">
      <t>ウンエイ</t>
    </rPh>
    <rPh sb="101" eb="102">
      <t>ツト</t>
    </rPh>
    <rPh sb="104" eb="106">
      <t>ヒツヨウ</t>
    </rPh>
    <phoneticPr fontId="5"/>
  </si>
  <si>
    <t xml:space="preserve">　収益的収支比率は、コロナ禍で減少した需要が徐々に回復しているものの、設備投資による支出増の影響により、単年度の黒字化とはならなかった。
　各指標については、「①収益的収支比率」、「④売上高ＧＯＰ比率」及び「⑤ＥＢＩＴＤＡ」が、すべて類似施設平均値を下回る低い数値となっているが、設備投資としてゲート式システム機器の更新を行い支出が増えたためである。
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</si>
</sst>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9" xfId="2" applyFont="1" applyBorder="1" applyAlignment="1" applyProtection="1">
      <alignment horizontal="left" vertical="top" wrapText="1"/>
      <protection locked="0"/>
    </xf>
    <xf numFmtId="0" fontId="6" fillId="0" borderId="0" xfId="2" applyFont="1" applyBorder="1" applyAlignment="1" applyProtection="1">
      <alignment horizontal="left" vertical="top" wrapText="1"/>
      <protection locked="0"/>
    </xf>
    <xf numFmtId="0" fontId="6" fillId="0" borderId="10" xfId="2" applyFont="1" applyBorder="1" applyAlignment="1" applyProtection="1">
      <alignment horizontal="left" vertical="top" wrapText="1"/>
      <protection locked="0"/>
    </xf>
    <xf numFmtId="0" fontId="6" fillId="0" borderId="11" xfId="2" applyFont="1" applyBorder="1" applyAlignment="1" applyProtection="1">
      <alignment horizontal="left" vertical="top" wrapText="1"/>
      <protection locked="0"/>
    </xf>
    <xf numFmtId="0" fontId="6" fillId="0" borderId="1" xfId="2" applyFont="1" applyBorder="1" applyAlignment="1" applyProtection="1">
      <alignment horizontal="left" vertical="top" wrapText="1"/>
      <protection locked="0"/>
    </xf>
    <xf numFmtId="0" fontId="6" fillId="0" borderId="12" xfId="2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110.3</c:v>
                </c:pt>
                <c:pt idx="1">
                  <c:v>110.3</c:v>
                </c:pt>
                <c:pt idx="2">
                  <c:v>116.5</c:v>
                </c:pt>
                <c:pt idx="3">
                  <c:v>46.1</c:v>
                </c:pt>
                <c:pt idx="4">
                  <c:v>47.4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D0-470D-A697-9577AE860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471.5</c:v>
                </c:pt>
                <c:pt idx="1">
                  <c:v>384.2</c:v>
                </c:pt>
                <c:pt idx="2">
                  <c:v>1736.5</c:v>
                </c:pt>
                <c:pt idx="3">
                  <c:v>3200.8</c:v>
                </c:pt>
                <c:pt idx="4">
                  <c:v>274.39999999999998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0-470D-A697-9577AE860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92-4B96-98C5-B13E8320E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58.4</c:v>
                </c:pt>
                <c:pt idx="1">
                  <c:v>83.1</c:v>
                </c:pt>
                <c:pt idx="2">
                  <c:v>51.5</c:v>
                </c:pt>
                <c:pt idx="3">
                  <c:v>764.6</c:v>
                </c:pt>
                <c:pt idx="4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92-4B96-98C5-B13E8320E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FE3-4492-A276-1E2EC3761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E3-4492-A276-1E2EC3761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765-4637-B0EC-700611275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5-4637-B0EC-700611275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8C-4768-A6A7-3C12DFD35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6</c:v>
                </c:pt>
                <c:pt idx="1">
                  <c:v>3.8</c:v>
                </c:pt>
                <c:pt idx="2">
                  <c:v>1.3</c:v>
                </c:pt>
                <c:pt idx="3">
                  <c:v>4.8</c:v>
                </c:pt>
                <c:pt idx="4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8C-4768-A6A7-3C12DFD35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23-4D4D-AD04-6E51AAE95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21</c:v>
                </c:pt>
                <c:pt idx="1">
                  <c:v>17</c:v>
                </c:pt>
                <c:pt idx="2">
                  <c:v>4</c:v>
                </c:pt>
                <c:pt idx="3">
                  <c:v>98</c:v>
                </c:pt>
                <c:pt idx="4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3-4D4D-AD04-6E51AAE95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117.2</c:v>
                </c:pt>
                <c:pt idx="1">
                  <c:v>131</c:v>
                </c:pt>
                <c:pt idx="2">
                  <c:v>120.7</c:v>
                </c:pt>
                <c:pt idx="3">
                  <c:v>62.1</c:v>
                </c:pt>
                <c:pt idx="4">
                  <c:v>75.900000000000006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00-46FE-83D8-1E23574AF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274.8</c:v>
                </c:pt>
                <c:pt idx="1">
                  <c:v>279.89999999999998</c:v>
                </c:pt>
                <c:pt idx="2">
                  <c:v>159.6</c:v>
                </c:pt>
                <c:pt idx="3">
                  <c:v>128.5</c:v>
                </c:pt>
                <c:pt idx="4">
                  <c:v>138.1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00-46FE-83D8-1E23574AF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9.3000000000000007</c:v>
                </c:pt>
                <c:pt idx="1">
                  <c:v>9.3000000000000007</c:v>
                </c:pt>
                <c:pt idx="2">
                  <c:v>14.2</c:v>
                </c:pt>
                <c:pt idx="3">
                  <c:v>-116.7</c:v>
                </c:pt>
                <c:pt idx="4">
                  <c:v>-110.9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0C-4804-8820-4618A26DD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38.299999999999997</c:v>
                </c:pt>
                <c:pt idx="1">
                  <c:v>30.4</c:v>
                </c:pt>
                <c:pt idx="2">
                  <c:v>28.9</c:v>
                </c:pt>
                <c:pt idx="3">
                  <c:v>-56.4</c:v>
                </c:pt>
                <c:pt idx="4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0C-4804-8820-4618A26DD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413</c:v>
                </c:pt>
                <c:pt idx="1">
                  <c:v>413</c:v>
                </c:pt>
                <c:pt idx="2">
                  <c:v>633</c:v>
                </c:pt>
                <c:pt idx="3">
                  <c:v>-1993</c:v>
                </c:pt>
                <c:pt idx="4">
                  <c:v>-2317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ED-4DD5-BB2F-0E34E306A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7814</c:v>
                </c:pt>
                <c:pt idx="1">
                  <c:v>8183</c:v>
                </c:pt>
                <c:pt idx="2">
                  <c:v>8262</c:v>
                </c:pt>
                <c:pt idx="3">
                  <c:v>1059</c:v>
                </c:pt>
                <c:pt idx="4">
                  <c:v>2866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ED-4DD5-BB2F-0E34E306A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【236.1】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【99.8】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【3,111】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【178.5】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80" zoomScaleNormal="80" zoomScaleSheetLayoutView="70" workbookViewId="0">
      <selection activeCell="ND15" sqref="ND15:NR30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5" t="s">
        <v>0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  <c r="BM2" s="135"/>
      <c r="BN2" s="135"/>
      <c r="BO2" s="135"/>
      <c r="BP2" s="135"/>
      <c r="BQ2" s="135"/>
      <c r="BR2" s="135"/>
      <c r="BS2" s="135"/>
      <c r="BT2" s="135"/>
      <c r="BU2" s="135"/>
      <c r="BV2" s="135"/>
      <c r="BW2" s="135"/>
      <c r="BX2" s="135"/>
      <c r="BY2" s="135"/>
      <c r="BZ2" s="135"/>
      <c r="CA2" s="135"/>
      <c r="CB2" s="135"/>
      <c r="CC2" s="135"/>
      <c r="CD2" s="135"/>
      <c r="CE2" s="135"/>
      <c r="CF2" s="135"/>
      <c r="CG2" s="135"/>
      <c r="CH2" s="135"/>
      <c r="CI2" s="135"/>
      <c r="CJ2" s="135"/>
      <c r="CK2" s="135"/>
      <c r="CL2" s="135"/>
      <c r="CM2" s="135"/>
      <c r="CN2" s="135"/>
      <c r="CO2" s="135"/>
      <c r="CP2" s="135"/>
      <c r="CQ2" s="135"/>
      <c r="CR2" s="135"/>
      <c r="CS2" s="135"/>
      <c r="CT2" s="135"/>
      <c r="CU2" s="135"/>
      <c r="CV2" s="135"/>
      <c r="CW2" s="135"/>
      <c r="CX2" s="135"/>
      <c r="CY2" s="135"/>
      <c r="CZ2" s="135"/>
      <c r="DA2" s="135"/>
      <c r="DB2" s="135"/>
      <c r="DC2" s="135"/>
      <c r="DD2" s="135"/>
      <c r="DE2" s="135"/>
      <c r="DF2" s="135"/>
      <c r="DG2" s="135"/>
      <c r="DH2" s="135"/>
      <c r="DI2" s="135"/>
      <c r="DJ2" s="135"/>
      <c r="DK2" s="135"/>
      <c r="DL2" s="135"/>
      <c r="DM2" s="135"/>
      <c r="DN2" s="135"/>
      <c r="DO2" s="135"/>
      <c r="DP2" s="135"/>
      <c r="DQ2" s="135"/>
      <c r="DR2" s="135"/>
      <c r="DS2" s="135"/>
      <c r="DT2" s="135"/>
      <c r="DU2" s="135"/>
      <c r="DV2" s="135"/>
      <c r="DW2" s="135"/>
      <c r="DX2" s="135"/>
      <c r="DY2" s="135"/>
      <c r="DZ2" s="135"/>
      <c r="EA2" s="135"/>
      <c r="EB2" s="135"/>
      <c r="EC2" s="135"/>
      <c r="ED2" s="135"/>
      <c r="EE2" s="135"/>
      <c r="EF2" s="135"/>
      <c r="EG2" s="135"/>
      <c r="EH2" s="135"/>
      <c r="EI2" s="135"/>
      <c r="EJ2" s="135"/>
      <c r="EK2" s="135"/>
      <c r="EL2" s="135"/>
      <c r="EM2" s="135"/>
      <c r="EN2" s="135"/>
      <c r="EO2" s="135"/>
      <c r="EP2" s="135"/>
      <c r="EQ2" s="135"/>
      <c r="ER2" s="135"/>
      <c r="ES2" s="135"/>
      <c r="ET2" s="135"/>
      <c r="EU2" s="135"/>
      <c r="EV2" s="135"/>
      <c r="EW2" s="135"/>
      <c r="EX2" s="135"/>
      <c r="EY2" s="135"/>
      <c r="EZ2" s="135"/>
      <c r="FA2" s="135"/>
      <c r="FB2" s="135"/>
      <c r="FC2" s="135"/>
      <c r="FD2" s="135"/>
      <c r="FE2" s="135"/>
      <c r="FF2" s="135"/>
      <c r="FG2" s="135"/>
      <c r="FH2" s="135"/>
      <c r="FI2" s="135"/>
      <c r="FJ2" s="135"/>
      <c r="FK2" s="135"/>
      <c r="FL2" s="135"/>
      <c r="FM2" s="135"/>
      <c r="FN2" s="135"/>
      <c r="FO2" s="135"/>
      <c r="FP2" s="135"/>
      <c r="FQ2" s="135"/>
      <c r="FR2" s="135"/>
      <c r="FS2" s="135"/>
      <c r="FT2" s="135"/>
      <c r="FU2" s="135"/>
      <c r="FV2" s="135"/>
      <c r="FW2" s="135"/>
      <c r="FX2" s="135"/>
      <c r="FY2" s="135"/>
      <c r="FZ2" s="135"/>
      <c r="GA2" s="135"/>
      <c r="GB2" s="135"/>
      <c r="GC2" s="135"/>
      <c r="GD2" s="135"/>
      <c r="GE2" s="135"/>
      <c r="GF2" s="135"/>
      <c r="GG2" s="135"/>
      <c r="GH2" s="135"/>
      <c r="GI2" s="135"/>
      <c r="GJ2" s="135"/>
      <c r="GK2" s="135"/>
      <c r="GL2" s="135"/>
      <c r="GM2" s="135"/>
      <c r="GN2" s="135"/>
      <c r="GO2" s="135"/>
      <c r="GP2" s="135"/>
      <c r="GQ2" s="135"/>
      <c r="GR2" s="135"/>
      <c r="GS2" s="135"/>
      <c r="GT2" s="135"/>
      <c r="GU2" s="135"/>
      <c r="GV2" s="135"/>
      <c r="GW2" s="135"/>
      <c r="GX2" s="135"/>
      <c r="GY2" s="135"/>
      <c r="GZ2" s="135"/>
      <c r="HA2" s="135"/>
      <c r="HB2" s="135"/>
      <c r="HC2" s="135"/>
      <c r="HD2" s="135"/>
      <c r="HE2" s="135"/>
      <c r="HF2" s="135"/>
      <c r="HG2" s="135"/>
      <c r="HH2" s="135"/>
      <c r="HI2" s="135"/>
      <c r="HJ2" s="135"/>
      <c r="HK2" s="135"/>
      <c r="HL2" s="135"/>
      <c r="HM2" s="135"/>
      <c r="HN2" s="135"/>
      <c r="HO2" s="135"/>
      <c r="HP2" s="135"/>
      <c r="HQ2" s="135"/>
      <c r="HR2" s="135"/>
      <c r="HS2" s="135"/>
      <c r="HT2" s="135"/>
      <c r="HU2" s="135"/>
      <c r="HV2" s="135"/>
      <c r="HW2" s="135"/>
      <c r="HX2" s="135"/>
      <c r="HY2" s="135"/>
      <c r="HZ2" s="135"/>
      <c r="IA2" s="135"/>
      <c r="IB2" s="135"/>
      <c r="IC2" s="135"/>
      <c r="ID2" s="135"/>
      <c r="IE2" s="135"/>
      <c r="IF2" s="135"/>
      <c r="IG2" s="135"/>
      <c r="IH2" s="135"/>
      <c r="II2" s="135"/>
      <c r="IJ2" s="135"/>
      <c r="IK2" s="135"/>
      <c r="IL2" s="135"/>
      <c r="IM2" s="135"/>
      <c r="IN2" s="135"/>
      <c r="IO2" s="135"/>
      <c r="IP2" s="135"/>
      <c r="IQ2" s="135"/>
      <c r="IR2" s="135"/>
      <c r="IS2" s="135"/>
      <c r="IT2" s="135"/>
      <c r="IU2" s="135"/>
      <c r="IV2" s="135"/>
      <c r="IW2" s="135"/>
      <c r="IX2" s="135"/>
      <c r="IY2" s="135"/>
      <c r="IZ2" s="135"/>
      <c r="JA2" s="135"/>
      <c r="JB2" s="135"/>
      <c r="JC2" s="135"/>
      <c r="JD2" s="135"/>
      <c r="JE2" s="135"/>
      <c r="JF2" s="135"/>
      <c r="JG2" s="135"/>
      <c r="JH2" s="135"/>
      <c r="JI2" s="135"/>
      <c r="JJ2" s="135"/>
      <c r="JK2" s="135"/>
      <c r="JL2" s="135"/>
      <c r="JM2" s="135"/>
      <c r="JN2" s="135"/>
      <c r="JO2" s="135"/>
      <c r="JP2" s="135"/>
      <c r="JQ2" s="135"/>
      <c r="JR2" s="135"/>
      <c r="JS2" s="135"/>
      <c r="JT2" s="135"/>
      <c r="JU2" s="135"/>
      <c r="JV2" s="135"/>
      <c r="JW2" s="135"/>
      <c r="JX2" s="135"/>
      <c r="JY2" s="135"/>
      <c r="JZ2" s="135"/>
      <c r="KA2" s="135"/>
      <c r="KB2" s="135"/>
      <c r="KC2" s="135"/>
      <c r="KD2" s="135"/>
      <c r="KE2" s="135"/>
      <c r="KF2" s="135"/>
      <c r="KG2" s="135"/>
      <c r="KH2" s="135"/>
      <c r="KI2" s="135"/>
      <c r="KJ2" s="135"/>
      <c r="KK2" s="135"/>
      <c r="KL2" s="135"/>
      <c r="KM2" s="135"/>
      <c r="KN2" s="135"/>
      <c r="KO2" s="135"/>
      <c r="KP2" s="135"/>
      <c r="KQ2" s="135"/>
      <c r="KR2" s="135"/>
      <c r="KS2" s="135"/>
      <c r="KT2" s="135"/>
      <c r="KU2" s="135"/>
      <c r="KV2" s="135"/>
      <c r="KW2" s="135"/>
      <c r="KX2" s="135"/>
      <c r="KY2" s="135"/>
      <c r="KZ2" s="135"/>
      <c r="LA2" s="135"/>
      <c r="LB2" s="135"/>
      <c r="LC2" s="135"/>
      <c r="LD2" s="135"/>
      <c r="LE2" s="135"/>
      <c r="LF2" s="135"/>
      <c r="LG2" s="135"/>
      <c r="LH2" s="135"/>
      <c r="LI2" s="135"/>
      <c r="LJ2" s="135"/>
      <c r="LK2" s="135"/>
      <c r="LL2" s="135"/>
      <c r="LM2" s="135"/>
      <c r="LN2" s="135"/>
      <c r="LO2" s="135"/>
      <c r="LP2" s="135"/>
      <c r="LQ2" s="135"/>
      <c r="LR2" s="135"/>
      <c r="LS2" s="135"/>
      <c r="LT2" s="135"/>
      <c r="LU2" s="135"/>
      <c r="LV2" s="135"/>
      <c r="LW2" s="135"/>
      <c r="LX2" s="135"/>
      <c r="LY2" s="135"/>
      <c r="LZ2" s="135"/>
      <c r="MA2" s="135"/>
      <c r="MB2" s="135"/>
      <c r="MC2" s="135"/>
      <c r="MD2" s="135"/>
      <c r="ME2" s="135"/>
      <c r="MF2" s="135"/>
      <c r="MG2" s="135"/>
      <c r="MH2" s="135"/>
      <c r="MI2" s="135"/>
      <c r="MJ2" s="135"/>
      <c r="MK2" s="135"/>
      <c r="ML2" s="135"/>
      <c r="MM2" s="135"/>
      <c r="MN2" s="135"/>
      <c r="MO2" s="135"/>
      <c r="MP2" s="135"/>
      <c r="MQ2" s="135"/>
      <c r="MR2" s="135"/>
      <c r="MS2" s="135"/>
      <c r="MT2" s="135"/>
      <c r="MU2" s="135"/>
      <c r="MV2" s="135"/>
      <c r="MW2" s="135"/>
      <c r="MX2" s="135"/>
      <c r="MY2" s="135"/>
      <c r="MZ2" s="135"/>
      <c r="NA2" s="135"/>
      <c r="NB2" s="135"/>
      <c r="NC2" s="135"/>
      <c r="ND2" s="135"/>
      <c r="NE2" s="135"/>
      <c r="NF2" s="135"/>
      <c r="NG2" s="135"/>
      <c r="NH2" s="135"/>
      <c r="NI2" s="135"/>
      <c r="NJ2" s="135"/>
      <c r="NK2" s="135"/>
      <c r="NL2" s="135"/>
      <c r="NM2" s="135"/>
      <c r="NN2" s="135"/>
      <c r="NO2" s="135"/>
      <c r="NP2" s="135"/>
      <c r="NQ2" s="135"/>
      <c r="NR2" s="135"/>
    </row>
    <row r="3" spans="1:382" ht="9.75" customHeight="1" x14ac:dyDescent="0.15">
      <c r="A3" s="2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  <c r="DO3" s="135"/>
      <c r="DP3" s="135"/>
      <c r="DQ3" s="135"/>
      <c r="DR3" s="135"/>
      <c r="DS3" s="135"/>
      <c r="DT3" s="135"/>
      <c r="DU3" s="135"/>
      <c r="DV3" s="135"/>
      <c r="DW3" s="135"/>
      <c r="DX3" s="135"/>
      <c r="DY3" s="135"/>
      <c r="DZ3" s="135"/>
      <c r="EA3" s="135"/>
      <c r="EB3" s="135"/>
      <c r="EC3" s="135"/>
      <c r="ED3" s="135"/>
      <c r="EE3" s="135"/>
      <c r="EF3" s="135"/>
      <c r="EG3" s="135"/>
      <c r="EH3" s="135"/>
      <c r="EI3" s="135"/>
      <c r="EJ3" s="135"/>
      <c r="EK3" s="135"/>
      <c r="EL3" s="135"/>
      <c r="EM3" s="135"/>
      <c r="EN3" s="135"/>
      <c r="EO3" s="135"/>
      <c r="EP3" s="135"/>
      <c r="EQ3" s="135"/>
      <c r="ER3" s="135"/>
      <c r="ES3" s="135"/>
      <c r="ET3" s="135"/>
      <c r="EU3" s="135"/>
      <c r="EV3" s="135"/>
      <c r="EW3" s="135"/>
      <c r="EX3" s="135"/>
      <c r="EY3" s="135"/>
      <c r="EZ3" s="135"/>
      <c r="FA3" s="135"/>
      <c r="FB3" s="135"/>
      <c r="FC3" s="135"/>
      <c r="FD3" s="135"/>
      <c r="FE3" s="135"/>
      <c r="FF3" s="135"/>
      <c r="FG3" s="135"/>
      <c r="FH3" s="135"/>
      <c r="FI3" s="135"/>
      <c r="FJ3" s="135"/>
      <c r="FK3" s="135"/>
      <c r="FL3" s="135"/>
      <c r="FM3" s="135"/>
      <c r="FN3" s="135"/>
      <c r="FO3" s="135"/>
      <c r="FP3" s="135"/>
      <c r="FQ3" s="135"/>
      <c r="FR3" s="135"/>
      <c r="FS3" s="135"/>
      <c r="FT3" s="135"/>
      <c r="FU3" s="135"/>
      <c r="FV3" s="135"/>
      <c r="FW3" s="135"/>
      <c r="FX3" s="135"/>
      <c r="FY3" s="135"/>
      <c r="FZ3" s="135"/>
      <c r="GA3" s="135"/>
      <c r="GB3" s="135"/>
      <c r="GC3" s="135"/>
      <c r="GD3" s="135"/>
      <c r="GE3" s="135"/>
      <c r="GF3" s="135"/>
      <c r="GG3" s="135"/>
      <c r="GH3" s="135"/>
      <c r="GI3" s="135"/>
      <c r="GJ3" s="135"/>
      <c r="GK3" s="135"/>
      <c r="GL3" s="135"/>
      <c r="GM3" s="135"/>
      <c r="GN3" s="135"/>
      <c r="GO3" s="135"/>
      <c r="GP3" s="135"/>
      <c r="GQ3" s="135"/>
      <c r="GR3" s="135"/>
      <c r="GS3" s="135"/>
      <c r="GT3" s="135"/>
      <c r="GU3" s="135"/>
      <c r="GV3" s="135"/>
      <c r="GW3" s="135"/>
      <c r="GX3" s="135"/>
      <c r="GY3" s="135"/>
      <c r="GZ3" s="135"/>
      <c r="HA3" s="135"/>
      <c r="HB3" s="135"/>
      <c r="HC3" s="135"/>
      <c r="HD3" s="135"/>
      <c r="HE3" s="135"/>
      <c r="HF3" s="135"/>
      <c r="HG3" s="135"/>
      <c r="HH3" s="135"/>
      <c r="HI3" s="135"/>
      <c r="HJ3" s="135"/>
      <c r="HK3" s="135"/>
      <c r="HL3" s="135"/>
      <c r="HM3" s="135"/>
      <c r="HN3" s="135"/>
      <c r="HO3" s="135"/>
      <c r="HP3" s="135"/>
      <c r="HQ3" s="135"/>
      <c r="HR3" s="135"/>
      <c r="HS3" s="135"/>
      <c r="HT3" s="135"/>
      <c r="HU3" s="135"/>
      <c r="HV3" s="135"/>
      <c r="HW3" s="135"/>
      <c r="HX3" s="135"/>
      <c r="HY3" s="135"/>
      <c r="HZ3" s="135"/>
      <c r="IA3" s="135"/>
      <c r="IB3" s="135"/>
      <c r="IC3" s="135"/>
      <c r="ID3" s="135"/>
      <c r="IE3" s="135"/>
      <c r="IF3" s="135"/>
      <c r="IG3" s="135"/>
      <c r="IH3" s="135"/>
      <c r="II3" s="135"/>
      <c r="IJ3" s="135"/>
      <c r="IK3" s="135"/>
      <c r="IL3" s="135"/>
      <c r="IM3" s="135"/>
      <c r="IN3" s="135"/>
      <c r="IO3" s="135"/>
      <c r="IP3" s="135"/>
      <c r="IQ3" s="135"/>
      <c r="IR3" s="135"/>
      <c r="IS3" s="135"/>
      <c r="IT3" s="135"/>
      <c r="IU3" s="135"/>
      <c r="IV3" s="135"/>
      <c r="IW3" s="135"/>
      <c r="IX3" s="135"/>
      <c r="IY3" s="135"/>
      <c r="IZ3" s="135"/>
      <c r="JA3" s="135"/>
      <c r="JB3" s="135"/>
      <c r="JC3" s="135"/>
      <c r="JD3" s="135"/>
      <c r="JE3" s="135"/>
      <c r="JF3" s="135"/>
      <c r="JG3" s="135"/>
      <c r="JH3" s="135"/>
      <c r="JI3" s="135"/>
      <c r="JJ3" s="135"/>
      <c r="JK3" s="135"/>
      <c r="JL3" s="135"/>
      <c r="JM3" s="135"/>
      <c r="JN3" s="135"/>
      <c r="JO3" s="135"/>
      <c r="JP3" s="135"/>
      <c r="JQ3" s="135"/>
      <c r="JR3" s="135"/>
      <c r="JS3" s="135"/>
      <c r="JT3" s="135"/>
      <c r="JU3" s="135"/>
      <c r="JV3" s="135"/>
      <c r="JW3" s="135"/>
      <c r="JX3" s="135"/>
      <c r="JY3" s="135"/>
      <c r="JZ3" s="135"/>
      <c r="KA3" s="135"/>
      <c r="KB3" s="135"/>
      <c r="KC3" s="135"/>
      <c r="KD3" s="135"/>
      <c r="KE3" s="135"/>
      <c r="KF3" s="135"/>
      <c r="KG3" s="135"/>
      <c r="KH3" s="135"/>
      <c r="KI3" s="135"/>
      <c r="KJ3" s="135"/>
      <c r="KK3" s="135"/>
      <c r="KL3" s="135"/>
      <c r="KM3" s="135"/>
      <c r="KN3" s="135"/>
      <c r="KO3" s="135"/>
      <c r="KP3" s="135"/>
      <c r="KQ3" s="135"/>
      <c r="KR3" s="135"/>
      <c r="KS3" s="135"/>
      <c r="KT3" s="135"/>
      <c r="KU3" s="135"/>
      <c r="KV3" s="135"/>
      <c r="KW3" s="135"/>
      <c r="KX3" s="135"/>
      <c r="KY3" s="135"/>
      <c r="KZ3" s="135"/>
      <c r="LA3" s="135"/>
      <c r="LB3" s="135"/>
      <c r="LC3" s="135"/>
      <c r="LD3" s="135"/>
      <c r="LE3" s="135"/>
      <c r="LF3" s="135"/>
      <c r="LG3" s="135"/>
      <c r="LH3" s="135"/>
      <c r="LI3" s="135"/>
      <c r="LJ3" s="135"/>
      <c r="LK3" s="135"/>
      <c r="LL3" s="135"/>
      <c r="LM3" s="135"/>
      <c r="LN3" s="135"/>
      <c r="LO3" s="135"/>
      <c r="LP3" s="135"/>
      <c r="LQ3" s="135"/>
      <c r="LR3" s="135"/>
      <c r="LS3" s="135"/>
      <c r="LT3" s="135"/>
      <c r="LU3" s="135"/>
      <c r="LV3" s="135"/>
      <c r="LW3" s="135"/>
      <c r="LX3" s="135"/>
      <c r="LY3" s="135"/>
      <c r="LZ3" s="135"/>
      <c r="MA3" s="135"/>
      <c r="MB3" s="135"/>
      <c r="MC3" s="135"/>
      <c r="MD3" s="135"/>
      <c r="ME3" s="135"/>
      <c r="MF3" s="135"/>
      <c r="MG3" s="135"/>
      <c r="MH3" s="135"/>
      <c r="MI3" s="135"/>
      <c r="MJ3" s="135"/>
      <c r="MK3" s="135"/>
      <c r="ML3" s="135"/>
      <c r="MM3" s="135"/>
      <c r="MN3" s="135"/>
      <c r="MO3" s="135"/>
      <c r="MP3" s="135"/>
      <c r="MQ3" s="135"/>
      <c r="MR3" s="135"/>
      <c r="MS3" s="135"/>
      <c r="MT3" s="135"/>
      <c r="MU3" s="135"/>
      <c r="MV3" s="135"/>
      <c r="MW3" s="135"/>
      <c r="MX3" s="135"/>
      <c r="MY3" s="135"/>
      <c r="MZ3" s="135"/>
      <c r="NA3" s="135"/>
      <c r="NB3" s="135"/>
      <c r="NC3" s="135"/>
      <c r="ND3" s="135"/>
      <c r="NE3" s="135"/>
      <c r="NF3" s="135"/>
      <c r="NG3" s="135"/>
      <c r="NH3" s="135"/>
      <c r="NI3" s="135"/>
      <c r="NJ3" s="135"/>
      <c r="NK3" s="135"/>
      <c r="NL3" s="135"/>
      <c r="NM3" s="135"/>
      <c r="NN3" s="135"/>
      <c r="NO3" s="135"/>
      <c r="NP3" s="135"/>
      <c r="NQ3" s="135"/>
      <c r="NR3" s="135"/>
    </row>
    <row r="4" spans="1:382" ht="9.75" customHeight="1" x14ac:dyDescent="0.15">
      <c r="A4" s="2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/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5"/>
      <c r="CN4" s="135"/>
      <c r="CO4" s="135"/>
      <c r="CP4" s="135"/>
      <c r="CQ4" s="135"/>
      <c r="CR4" s="135"/>
      <c r="CS4" s="135"/>
      <c r="CT4" s="135"/>
      <c r="CU4" s="135"/>
      <c r="CV4" s="135"/>
      <c r="CW4" s="135"/>
      <c r="CX4" s="135"/>
      <c r="CY4" s="135"/>
      <c r="CZ4" s="135"/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5"/>
      <c r="DL4" s="135"/>
      <c r="DM4" s="135"/>
      <c r="DN4" s="135"/>
      <c r="DO4" s="135"/>
      <c r="DP4" s="135"/>
      <c r="DQ4" s="135"/>
      <c r="DR4" s="135"/>
      <c r="DS4" s="135"/>
      <c r="DT4" s="135"/>
      <c r="DU4" s="135"/>
      <c r="DV4" s="135"/>
      <c r="DW4" s="135"/>
      <c r="DX4" s="135"/>
      <c r="DY4" s="135"/>
      <c r="DZ4" s="135"/>
      <c r="EA4" s="135"/>
      <c r="EB4" s="135"/>
      <c r="EC4" s="135"/>
      <c r="ED4" s="135"/>
      <c r="EE4" s="135"/>
      <c r="EF4" s="135"/>
      <c r="EG4" s="135"/>
      <c r="EH4" s="135"/>
      <c r="EI4" s="135"/>
      <c r="EJ4" s="135"/>
      <c r="EK4" s="135"/>
      <c r="EL4" s="135"/>
      <c r="EM4" s="135"/>
      <c r="EN4" s="135"/>
      <c r="EO4" s="135"/>
      <c r="EP4" s="135"/>
      <c r="EQ4" s="135"/>
      <c r="ER4" s="135"/>
      <c r="ES4" s="135"/>
      <c r="ET4" s="135"/>
      <c r="EU4" s="135"/>
      <c r="EV4" s="135"/>
      <c r="EW4" s="135"/>
      <c r="EX4" s="135"/>
      <c r="EY4" s="135"/>
      <c r="EZ4" s="135"/>
      <c r="FA4" s="135"/>
      <c r="FB4" s="135"/>
      <c r="FC4" s="135"/>
      <c r="FD4" s="135"/>
      <c r="FE4" s="135"/>
      <c r="FF4" s="135"/>
      <c r="FG4" s="135"/>
      <c r="FH4" s="135"/>
      <c r="FI4" s="135"/>
      <c r="FJ4" s="135"/>
      <c r="FK4" s="135"/>
      <c r="FL4" s="135"/>
      <c r="FM4" s="135"/>
      <c r="FN4" s="135"/>
      <c r="FO4" s="135"/>
      <c r="FP4" s="135"/>
      <c r="FQ4" s="135"/>
      <c r="FR4" s="135"/>
      <c r="FS4" s="135"/>
      <c r="FT4" s="135"/>
      <c r="FU4" s="135"/>
      <c r="FV4" s="135"/>
      <c r="FW4" s="135"/>
      <c r="FX4" s="135"/>
      <c r="FY4" s="135"/>
      <c r="FZ4" s="135"/>
      <c r="GA4" s="135"/>
      <c r="GB4" s="135"/>
      <c r="GC4" s="135"/>
      <c r="GD4" s="135"/>
      <c r="GE4" s="135"/>
      <c r="GF4" s="135"/>
      <c r="GG4" s="135"/>
      <c r="GH4" s="135"/>
      <c r="GI4" s="135"/>
      <c r="GJ4" s="135"/>
      <c r="GK4" s="135"/>
      <c r="GL4" s="135"/>
      <c r="GM4" s="135"/>
      <c r="GN4" s="135"/>
      <c r="GO4" s="135"/>
      <c r="GP4" s="135"/>
      <c r="GQ4" s="135"/>
      <c r="GR4" s="135"/>
      <c r="GS4" s="135"/>
      <c r="GT4" s="135"/>
      <c r="GU4" s="135"/>
      <c r="GV4" s="135"/>
      <c r="GW4" s="135"/>
      <c r="GX4" s="135"/>
      <c r="GY4" s="135"/>
      <c r="GZ4" s="135"/>
      <c r="HA4" s="135"/>
      <c r="HB4" s="135"/>
      <c r="HC4" s="135"/>
      <c r="HD4" s="135"/>
      <c r="HE4" s="135"/>
      <c r="HF4" s="135"/>
      <c r="HG4" s="135"/>
      <c r="HH4" s="135"/>
      <c r="HI4" s="135"/>
      <c r="HJ4" s="135"/>
      <c r="HK4" s="135"/>
      <c r="HL4" s="135"/>
      <c r="HM4" s="135"/>
      <c r="HN4" s="135"/>
      <c r="HO4" s="135"/>
      <c r="HP4" s="135"/>
      <c r="HQ4" s="135"/>
      <c r="HR4" s="135"/>
      <c r="HS4" s="135"/>
      <c r="HT4" s="135"/>
      <c r="HU4" s="135"/>
      <c r="HV4" s="135"/>
      <c r="HW4" s="135"/>
      <c r="HX4" s="135"/>
      <c r="HY4" s="135"/>
      <c r="HZ4" s="135"/>
      <c r="IA4" s="135"/>
      <c r="IB4" s="135"/>
      <c r="IC4" s="135"/>
      <c r="ID4" s="135"/>
      <c r="IE4" s="135"/>
      <c r="IF4" s="135"/>
      <c r="IG4" s="135"/>
      <c r="IH4" s="135"/>
      <c r="II4" s="135"/>
      <c r="IJ4" s="135"/>
      <c r="IK4" s="135"/>
      <c r="IL4" s="135"/>
      <c r="IM4" s="135"/>
      <c r="IN4" s="135"/>
      <c r="IO4" s="135"/>
      <c r="IP4" s="135"/>
      <c r="IQ4" s="135"/>
      <c r="IR4" s="135"/>
      <c r="IS4" s="135"/>
      <c r="IT4" s="135"/>
      <c r="IU4" s="135"/>
      <c r="IV4" s="135"/>
      <c r="IW4" s="135"/>
      <c r="IX4" s="135"/>
      <c r="IY4" s="135"/>
      <c r="IZ4" s="135"/>
      <c r="JA4" s="135"/>
      <c r="JB4" s="135"/>
      <c r="JC4" s="135"/>
      <c r="JD4" s="135"/>
      <c r="JE4" s="135"/>
      <c r="JF4" s="135"/>
      <c r="JG4" s="135"/>
      <c r="JH4" s="135"/>
      <c r="JI4" s="135"/>
      <c r="JJ4" s="135"/>
      <c r="JK4" s="135"/>
      <c r="JL4" s="135"/>
      <c r="JM4" s="135"/>
      <c r="JN4" s="135"/>
      <c r="JO4" s="135"/>
      <c r="JP4" s="135"/>
      <c r="JQ4" s="135"/>
      <c r="JR4" s="135"/>
      <c r="JS4" s="135"/>
      <c r="JT4" s="135"/>
      <c r="JU4" s="135"/>
      <c r="JV4" s="135"/>
      <c r="JW4" s="135"/>
      <c r="JX4" s="135"/>
      <c r="JY4" s="135"/>
      <c r="JZ4" s="135"/>
      <c r="KA4" s="135"/>
      <c r="KB4" s="135"/>
      <c r="KC4" s="135"/>
      <c r="KD4" s="135"/>
      <c r="KE4" s="135"/>
      <c r="KF4" s="135"/>
      <c r="KG4" s="135"/>
      <c r="KH4" s="135"/>
      <c r="KI4" s="135"/>
      <c r="KJ4" s="135"/>
      <c r="KK4" s="135"/>
      <c r="KL4" s="135"/>
      <c r="KM4" s="135"/>
      <c r="KN4" s="135"/>
      <c r="KO4" s="135"/>
      <c r="KP4" s="135"/>
      <c r="KQ4" s="135"/>
      <c r="KR4" s="135"/>
      <c r="KS4" s="135"/>
      <c r="KT4" s="135"/>
      <c r="KU4" s="135"/>
      <c r="KV4" s="135"/>
      <c r="KW4" s="135"/>
      <c r="KX4" s="135"/>
      <c r="KY4" s="135"/>
      <c r="KZ4" s="135"/>
      <c r="LA4" s="135"/>
      <c r="LB4" s="135"/>
      <c r="LC4" s="135"/>
      <c r="LD4" s="135"/>
      <c r="LE4" s="135"/>
      <c r="LF4" s="135"/>
      <c r="LG4" s="135"/>
      <c r="LH4" s="135"/>
      <c r="LI4" s="135"/>
      <c r="LJ4" s="135"/>
      <c r="LK4" s="135"/>
      <c r="LL4" s="135"/>
      <c r="LM4" s="135"/>
      <c r="LN4" s="135"/>
      <c r="LO4" s="135"/>
      <c r="LP4" s="135"/>
      <c r="LQ4" s="135"/>
      <c r="LR4" s="135"/>
      <c r="LS4" s="135"/>
      <c r="LT4" s="135"/>
      <c r="LU4" s="135"/>
      <c r="LV4" s="135"/>
      <c r="LW4" s="135"/>
      <c r="LX4" s="135"/>
      <c r="LY4" s="135"/>
      <c r="LZ4" s="135"/>
      <c r="MA4" s="135"/>
      <c r="MB4" s="135"/>
      <c r="MC4" s="135"/>
      <c r="MD4" s="135"/>
      <c r="ME4" s="135"/>
      <c r="MF4" s="135"/>
      <c r="MG4" s="135"/>
      <c r="MH4" s="135"/>
      <c r="MI4" s="135"/>
      <c r="MJ4" s="135"/>
      <c r="MK4" s="135"/>
      <c r="ML4" s="135"/>
      <c r="MM4" s="135"/>
      <c r="MN4" s="135"/>
      <c r="MO4" s="135"/>
      <c r="MP4" s="135"/>
      <c r="MQ4" s="135"/>
      <c r="MR4" s="135"/>
      <c r="MS4" s="135"/>
      <c r="MT4" s="135"/>
      <c r="MU4" s="135"/>
      <c r="MV4" s="135"/>
      <c r="MW4" s="135"/>
      <c r="MX4" s="135"/>
      <c r="MY4" s="135"/>
      <c r="MZ4" s="135"/>
      <c r="NA4" s="135"/>
      <c r="NB4" s="135"/>
      <c r="NC4" s="135"/>
      <c r="ND4" s="135"/>
      <c r="NE4" s="135"/>
      <c r="NF4" s="135"/>
      <c r="NG4" s="135"/>
      <c r="NH4" s="135"/>
      <c r="NI4" s="135"/>
      <c r="NJ4" s="135"/>
      <c r="NK4" s="135"/>
      <c r="NL4" s="135"/>
      <c r="NM4" s="135"/>
      <c r="NN4" s="135"/>
      <c r="NO4" s="135"/>
      <c r="NP4" s="135"/>
      <c r="NQ4" s="135"/>
      <c r="NR4" s="135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6" t="str">
        <f>データ!H6&amp;"　"&amp;データ!I6</f>
        <v>愛媛県四国中央市　高速バス利用者駐車場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6"/>
      <c r="BJ6" s="136"/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36"/>
      <c r="CK6" s="136"/>
      <c r="CL6" s="136"/>
      <c r="CM6" s="136"/>
      <c r="CN6" s="136"/>
      <c r="CO6" s="136"/>
      <c r="CP6" s="136"/>
      <c r="CQ6" s="136"/>
      <c r="CR6" s="136"/>
      <c r="CS6" s="136"/>
      <c r="CT6" s="136"/>
      <c r="CU6" s="136"/>
      <c r="CV6" s="136"/>
      <c r="CW6" s="136"/>
      <c r="CX6" s="136"/>
      <c r="CY6" s="136"/>
      <c r="CZ6" s="136"/>
      <c r="DA6" s="136"/>
      <c r="DB6" s="136"/>
      <c r="DC6" s="136"/>
      <c r="DD6" s="136"/>
      <c r="DE6" s="136"/>
      <c r="DF6" s="136"/>
      <c r="DG6" s="136"/>
      <c r="DH6" s="136"/>
      <c r="DI6" s="136"/>
      <c r="DJ6" s="136"/>
      <c r="DK6" s="136"/>
      <c r="DL6" s="136"/>
      <c r="DM6" s="136"/>
      <c r="DN6" s="136"/>
      <c r="DO6" s="136"/>
      <c r="DP6" s="136"/>
      <c r="DQ6" s="136"/>
      <c r="DR6" s="136"/>
      <c r="DS6" s="136"/>
      <c r="DT6" s="136"/>
      <c r="DU6" s="136"/>
      <c r="DV6" s="136"/>
      <c r="DW6" s="136"/>
      <c r="DX6" s="136"/>
      <c r="DY6" s="136"/>
      <c r="DZ6" s="136"/>
      <c r="EA6" s="136"/>
      <c r="EB6" s="136"/>
      <c r="EC6" s="136"/>
      <c r="ED6" s="136"/>
      <c r="EE6" s="136"/>
      <c r="EF6" s="136"/>
      <c r="EG6" s="136"/>
      <c r="EH6" s="136"/>
      <c r="EI6" s="136"/>
      <c r="EJ6" s="136"/>
      <c r="EK6" s="136"/>
      <c r="EL6" s="136"/>
      <c r="EM6" s="136"/>
      <c r="EN6" s="136"/>
      <c r="EO6" s="136"/>
      <c r="EP6" s="136"/>
      <c r="EQ6" s="136"/>
      <c r="ER6" s="136"/>
      <c r="ES6" s="136"/>
      <c r="ET6" s="136"/>
      <c r="EU6" s="136"/>
      <c r="EV6" s="136"/>
      <c r="EW6" s="136"/>
      <c r="EX6" s="136"/>
      <c r="EY6" s="136"/>
      <c r="EZ6" s="136"/>
      <c r="FA6" s="136"/>
      <c r="FB6" s="136"/>
      <c r="FC6" s="136"/>
      <c r="FD6" s="136"/>
      <c r="FE6" s="136"/>
      <c r="FF6" s="136"/>
      <c r="FG6" s="136"/>
      <c r="FH6" s="136"/>
      <c r="FI6" s="136"/>
      <c r="FJ6" s="136"/>
      <c r="FK6" s="136"/>
      <c r="FL6" s="136"/>
      <c r="FM6" s="136"/>
      <c r="FN6" s="136"/>
      <c r="FO6" s="136"/>
      <c r="FP6" s="136"/>
      <c r="FQ6" s="136"/>
      <c r="FR6" s="136"/>
      <c r="FS6" s="136"/>
      <c r="FT6" s="136"/>
      <c r="FU6" s="136"/>
      <c r="FV6" s="136"/>
      <c r="FW6" s="136"/>
      <c r="FX6" s="136"/>
      <c r="FY6" s="136"/>
      <c r="FZ6" s="136"/>
      <c r="GA6" s="136"/>
      <c r="GB6" s="136"/>
      <c r="GC6" s="136"/>
      <c r="GD6" s="136"/>
      <c r="GE6" s="136"/>
      <c r="GF6" s="136"/>
      <c r="GG6" s="136"/>
      <c r="GH6" s="136"/>
      <c r="GI6" s="136"/>
      <c r="GJ6" s="136"/>
      <c r="GK6" s="136"/>
      <c r="GL6" s="136"/>
      <c r="GM6" s="136"/>
      <c r="GN6" s="136"/>
      <c r="GO6" s="136"/>
      <c r="GP6" s="136"/>
      <c r="GQ6" s="136"/>
      <c r="GR6" s="136"/>
      <c r="GS6" s="136"/>
      <c r="GT6" s="136"/>
      <c r="GU6" s="136"/>
      <c r="GV6" s="136"/>
      <c r="GW6" s="136"/>
      <c r="GX6" s="136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25" t="s">
        <v>1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7"/>
      <c r="AQ7" s="125" t="s">
        <v>2</v>
      </c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27"/>
      <c r="CF7" s="125" t="s">
        <v>3</v>
      </c>
      <c r="CG7" s="126"/>
      <c r="CH7" s="126"/>
      <c r="CI7" s="126"/>
      <c r="CJ7" s="126"/>
      <c r="CK7" s="126"/>
      <c r="CL7" s="126"/>
      <c r="CM7" s="126"/>
      <c r="CN7" s="126"/>
      <c r="CO7" s="126"/>
      <c r="CP7" s="126"/>
      <c r="CQ7" s="126"/>
      <c r="CR7" s="126"/>
      <c r="CS7" s="126"/>
      <c r="CT7" s="126"/>
      <c r="CU7" s="126"/>
      <c r="CV7" s="126"/>
      <c r="CW7" s="126"/>
      <c r="CX7" s="126"/>
      <c r="CY7" s="126"/>
      <c r="CZ7" s="126"/>
      <c r="DA7" s="126"/>
      <c r="DB7" s="126"/>
      <c r="DC7" s="126"/>
      <c r="DD7" s="126"/>
      <c r="DE7" s="126"/>
      <c r="DF7" s="126"/>
      <c r="DG7" s="126"/>
      <c r="DH7" s="126"/>
      <c r="DI7" s="126"/>
      <c r="DJ7" s="126"/>
      <c r="DK7" s="126"/>
      <c r="DL7" s="126"/>
      <c r="DM7" s="126"/>
      <c r="DN7" s="126"/>
      <c r="DO7" s="126"/>
      <c r="DP7" s="126"/>
      <c r="DQ7" s="126"/>
      <c r="DR7" s="126"/>
      <c r="DS7" s="126"/>
      <c r="DT7" s="127"/>
      <c r="DU7" s="137" t="s">
        <v>4</v>
      </c>
      <c r="DV7" s="137"/>
      <c r="DW7" s="137"/>
      <c r="DX7" s="137"/>
      <c r="DY7" s="137"/>
      <c r="DZ7" s="137"/>
      <c r="EA7" s="137"/>
      <c r="EB7" s="137"/>
      <c r="EC7" s="137"/>
      <c r="ED7" s="137"/>
      <c r="EE7" s="137"/>
      <c r="EF7" s="137"/>
      <c r="EG7" s="137"/>
      <c r="EH7" s="137"/>
      <c r="EI7" s="137"/>
      <c r="EJ7" s="137"/>
      <c r="EK7" s="137"/>
      <c r="EL7" s="137"/>
      <c r="EM7" s="137"/>
      <c r="EN7" s="137"/>
      <c r="EO7" s="137"/>
      <c r="EP7" s="137"/>
      <c r="EQ7" s="137"/>
      <c r="ER7" s="137"/>
      <c r="ES7" s="137"/>
      <c r="ET7" s="137"/>
      <c r="EU7" s="137"/>
      <c r="EV7" s="137"/>
      <c r="EW7" s="137"/>
      <c r="EX7" s="137"/>
      <c r="EY7" s="137"/>
      <c r="EZ7" s="137"/>
      <c r="FA7" s="137"/>
      <c r="FB7" s="137"/>
      <c r="FC7" s="137"/>
      <c r="FD7" s="137"/>
      <c r="FE7" s="137"/>
      <c r="FF7" s="137"/>
      <c r="FG7" s="137"/>
      <c r="FH7" s="137"/>
      <c r="FI7" s="137"/>
      <c r="FJ7" s="128" t="s">
        <v>5</v>
      </c>
      <c r="FK7" s="128"/>
      <c r="FL7" s="128"/>
      <c r="FM7" s="128"/>
      <c r="FN7" s="128"/>
      <c r="FO7" s="128"/>
      <c r="FP7" s="128"/>
      <c r="FQ7" s="128"/>
      <c r="FR7" s="128"/>
      <c r="FS7" s="128"/>
      <c r="FT7" s="128"/>
      <c r="FU7" s="128"/>
      <c r="FV7" s="128"/>
      <c r="FW7" s="128"/>
      <c r="FX7" s="128"/>
      <c r="FY7" s="128"/>
      <c r="FZ7" s="128"/>
      <c r="GA7" s="128"/>
      <c r="GB7" s="128"/>
      <c r="GC7" s="128"/>
      <c r="GD7" s="128"/>
      <c r="GE7" s="128"/>
      <c r="GF7" s="128"/>
      <c r="GG7" s="128"/>
      <c r="GH7" s="128"/>
      <c r="GI7" s="128"/>
      <c r="GJ7" s="128"/>
      <c r="GK7" s="128"/>
      <c r="GL7" s="128"/>
      <c r="GM7" s="128"/>
      <c r="GN7" s="128"/>
      <c r="GO7" s="128"/>
      <c r="GP7" s="128"/>
      <c r="GQ7" s="128"/>
      <c r="GR7" s="128"/>
      <c r="GS7" s="128"/>
      <c r="GT7" s="128"/>
      <c r="GU7" s="128"/>
      <c r="GV7" s="128"/>
      <c r="GW7" s="128"/>
      <c r="GX7" s="128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8" t="s">
        <v>6</v>
      </c>
      <c r="HY7" s="128"/>
      <c r="HZ7" s="128"/>
      <c r="IA7" s="128"/>
      <c r="IB7" s="128"/>
      <c r="IC7" s="128"/>
      <c r="ID7" s="128"/>
      <c r="IE7" s="128"/>
      <c r="IF7" s="128"/>
      <c r="IG7" s="128"/>
      <c r="IH7" s="128"/>
      <c r="II7" s="128"/>
      <c r="IJ7" s="128"/>
      <c r="IK7" s="128"/>
      <c r="IL7" s="128"/>
      <c r="IM7" s="128"/>
      <c r="IN7" s="128"/>
      <c r="IO7" s="128"/>
      <c r="IP7" s="128"/>
      <c r="IQ7" s="128"/>
      <c r="IR7" s="128"/>
      <c r="IS7" s="128"/>
      <c r="IT7" s="128"/>
      <c r="IU7" s="128"/>
      <c r="IV7" s="128"/>
      <c r="IW7" s="128"/>
      <c r="IX7" s="128"/>
      <c r="IY7" s="128"/>
      <c r="IZ7" s="128"/>
      <c r="JA7" s="128"/>
      <c r="JB7" s="128"/>
      <c r="JC7" s="128"/>
      <c r="JD7" s="128"/>
      <c r="JE7" s="128"/>
      <c r="JF7" s="128"/>
      <c r="JG7" s="128"/>
      <c r="JH7" s="128"/>
      <c r="JI7" s="128"/>
      <c r="JJ7" s="128"/>
      <c r="JK7" s="128"/>
      <c r="JL7" s="128"/>
      <c r="JM7" s="128"/>
      <c r="JN7" s="128"/>
      <c r="JO7" s="128"/>
      <c r="JP7" s="128"/>
      <c r="JQ7" s="128" t="s">
        <v>7</v>
      </c>
      <c r="JR7" s="128"/>
      <c r="JS7" s="128"/>
      <c r="JT7" s="128"/>
      <c r="JU7" s="128"/>
      <c r="JV7" s="128"/>
      <c r="JW7" s="128"/>
      <c r="JX7" s="128"/>
      <c r="JY7" s="128"/>
      <c r="JZ7" s="128"/>
      <c r="KA7" s="128"/>
      <c r="KB7" s="128"/>
      <c r="KC7" s="128"/>
      <c r="KD7" s="128"/>
      <c r="KE7" s="128"/>
      <c r="KF7" s="128"/>
      <c r="KG7" s="128"/>
      <c r="KH7" s="128"/>
      <c r="KI7" s="128"/>
      <c r="KJ7" s="128"/>
      <c r="KK7" s="128"/>
      <c r="KL7" s="128"/>
      <c r="KM7" s="128"/>
      <c r="KN7" s="128"/>
      <c r="KO7" s="128"/>
      <c r="KP7" s="128"/>
      <c r="KQ7" s="128"/>
      <c r="KR7" s="128"/>
      <c r="KS7" s="128"/>
      <c r="KT7" s="128"/>
      <c r="KU7" s="128"/>
      <c r="KV7" s="128"/>
      <c r="KW7" s="128"/>
      <c r="KX7" s="128"/>
      <c r="KY7" s="128"/>
      <c r="KZ7" s="128"/>
      <c r="LA7" s="128"/>
      <c r="LB7" s="128"/>
      <c r="LC7" s="128"/>
      <c r="LD7" s="128"/>
      <c r="LE7" s="128"/>
      <c r="LF7" s="128"/>
      <c r="LG7" s="128"/>
      <c r="LH7" s="128"/>
      <c r="LI7" s="128"/>
      <c r="LJ7" s="128" t="s">
        <v>8</v>
      </c>
      <c r="LK7" s="128"/>
      <c r="LL7" s="128"/>
      <c r="LM7" s="128"/>
      <c r="LN7" s="128"/>
      <c r="LO7" s="128"/>
      <c r="LP7" s="128"/>
      <c r="LQ7" s="128"/>
      <c r="LR7" s="128"/>
      <c r="LS7" s="128"/>
      <c r="LT7" s="128"/>
      <c r="LU7" s="128"/>
      <c r="LV7" s="128"/>
      <c r="LW7" s="128"/>
      <c r="LX7" s="128"/>
      <c r="LY7" s="128"/>
      <c r="LZ7" s="128"/>
      <c r="MA7" s="128"/>
      <c r="MB7" s="128"/>
      <c r="MC7" s="128"/>
      <c r="MD7" s="128"/>
      <c r="ME7" s="128"/>
      <c r="MF7" s="128"/>
      <c r="MG7" s="128"/>
      <c r="MH7" s="128"/>
      <c r="MI7" s="128"/>
      <c r="MJ7" s="128"/>
      <c r="MK7" s="128"/>
      <c r="ML7" s="128"/>
      <c r="MM7" s="128"/>
      <c r="MN7" s="128"/>
      <c r="MO7" s="128"/>
      <c r="MP7" s="128"/>
      <c r="MQ7" s="128"/>
      <c r="MR7" s="128"/>
      <c r="MS7" s="128"/>
      <c r="MT7" s="128"/>
      <c r="MU7" s="128"/>
      <c r="MV7" s="128"/>
      <c r="MW7" s="128"/>
      <c r="MX7" s="128"/>
      <c r="MY7" s="128"/>
      <c r="MZ7" s="128"/>
      <c r="NA7" s="128"/>
      <c r="NB7" s="128"/>
      <c r="NC7" s="3"/>
      <c r="ND7" s="138" t="s">
        <v>9</v>
      </c>
      <c r="NE7" s="139"/>
      <c r="NF7" s="139"/>
      <c r="NG7" s="139"/>
      <c r="NH7" s="139"/>
      <c r="NI7" s="139"/>
      <c r="NJ7" s="139"/>
      <c r="NK7" s="139"/>
      <c r="NL7" s="139"/>
      <c r="NM7" s="139"/>
      <c r="NN7" s="139"/>
      <c r="NO7" s="139"/>
      <c r="NP7" s="139"/>
      <c r="NQ7" s="140"/>
    </row>
    <row r="8" spans="1:382" ht="18.75" customHeight="1" x14ac:dyDescent="0.15">
      <c r="A8" s="2"/>
      <c r="B8" s="119" t="str">
        <f>データ!J7</f>
        <v>法非適用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1"/>
      <c r="AQ8" s="119" t="str">
        <f>データ!K7</f>
        <v>駐車場整備事業</v>
      </c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120"/>
      <c r="CA8" s="120"/>
      <c r="CB8" s="120"/>
      <c r="CC8" s="120"/>
      <c r="CD8" s="120"/>
      <c r="CE8" s="121"/>
      <c r="CF8" s="119" t="str">
        <f>データ!L7</f>
        <v>-</v>
      </c>
      <c r="CG8" s="120"/>
      <c r="CH8" s="120"/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  <c r="CV8" s="120"/>
      <c r="CW8" s="120"/>
      <c r="CX8" s="120"/>
      <c r="CY8" s="120"/>
      <c r="CZ8" s="120"/>
      <c r="DA8" s="120"/>
      <c r="DB8" s="120"/>
      <c r="DC8" s="120"/>
      <c r="DD8" s="120"/>
      <c r="DE8" s="120"/>
      <c r="DF8" s="120"/>
      <c r="DG8" s="120"/>
      <c r="DH8" s="120"/>
      <c r="DI8" s="120"/>
      <c r="DJ8" s="120"/>
      <c r="DK8" s="120"/>
      <c r="DL8" s="120"/>
      <c r="DM8" s="120"/>
      <c r="DN8" s="120"/>
      <c r="DO8" s="120"/>
      <c r="DP8" s="120"/>
      <c r="DQ8" s="120"/>
      <c r="DR8" s="120"/>
      <c r="DS8" s="120"/>
      <c r="DT8" s="121"/>
      <c r="DU8" s="106" t="str">
        <f>データ!M7</f>
        <v>Ａ３Ｂ２</v>
      </c>
      <c r="DV8" s="106"/>
      <c r="DW8" s="106"/>
      <c r="DX8" s="106"/>
      <c r="DY8" s="106"/>
      <c r="DZ8" s="106"/>
      <c r="EA8" s="106"/>
      <c r="EB8" s="106"/>
      <c r="EC8" s="106"/>
      <c r="ED8" s="106"/>
      <c r="EE8" s="106"/>
      <c r="EF8" s="106"/>
      <c r="EG8" s="106"/>
      <c r="EH8" s="106"/>
      <c r="EI8" s="106"/>
      <c r="EJ8" s="106"/>
      <c r="EK8" s="106"/>
      <c r="EL8" s="106"/>
      <c r="EM8" s="106"/>
      <c r="EN8" s="106"/>
      <c r="EO8" s="106"/>
      <c r="EP8" s="106"/>
      <c r="EQ8" s="106"/>
      <c r="ER8" s="106"/>
      <c r="ES8" s="106"/>
      <c r="ET8" s="106"/>
      <c r="EU8" s="106"/>
      <c r="EV8" s="106"/>
      <c r="EW8" s="106"/>
      <c r="EX8" s="106"/>
      <c r="EY8" s="106"/>
      <c r="EZ8" s="106"/>
      <c r="FA8" s="106"/>
      <c r="FB8" s="106"/>
      <c r="FC8" s="106"/>
      <c r="FD8" s="106"/>
      <c r="FE8" s="106"/>
      <c r="FF8" s="106"/>
      <c r="FG8" s="106"/>
      <c r="FH8" s="106"/>
      <c r="FI8" s="106"/>
      <c r="FJ8" s="106" t="str">
        <f>データ!N7</f>
        <v>非設置</v>
      </c>
      <c r="FK8" s="106"/>
      <c r="FL8" s="106"/>
      <c r="FM8" s="106"/>
      <c r="FN8" s="106"/>
      <c r="FO8" s="106"/>
      <c r="FP8" s="106"/>
      <c r="FQ8" s="106"/>
      <c r="FR8" s="106"/>
      <c r="FS8" s="106"/>
      <c r="FT8" s="106"/>
      <c r="FU8" s="106"/>
      <c r="FV8" s="106"/>
      <c r="FW8" s="106"/>
      <c r="FX8" s="106"/>
      <c r="FY8" s="106"/>
      <c r="FZ8" s="106"/>
      <c r="GA8" s="106"/>
      <c r="GB8" s="106"/>
      <c r="GC8" s="106"/>
      <c r="GD8" s="106"/>
      <c r="GE8" s="106"/>
      <c r="GF8" s="106"/>
      <c r="GG8" s="106"/>
      <c r="GH8" s="106"/>
      <c r="GI8" s="106"/>
      <c r="GJ8" s="106"/>
      <c r="GK8" s="106"/>
      <c r="GL8" s="106"/>
      <c r="GM8" s="106"/>
      <c r="GN8" s="106"/>
      <c r="GO8" s="106"/>
      <c r="GP8" s="106"/>
      <c r="GQ8" s="106"/>
      <c r="GR8" s="106"/>
      <c r="GS8" s="106"/>
      <c r="GT8" s="106"/>
      <c r="GU8" s="106"/>
      <c r="GV8" s="106"/>
      <c r="GW8" s="106"/>
      <c r="GX8" s="106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6" t="str">
        <f>データ!S7</f>
        <v>無</v>
      </c>
      <c r="HY8" s="106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106"/>
      <c r="IP8" s="106"/>
      <c r="IQ8" s="106"/>
      <c r="IR8" s="106"/>
      <c r="IS8" s="106"/>
      <c r="IT8" s="106"/>
      <c r="IU8" s="106"/>
      <c r="IV8" s="106"/>
      <c r="IW8" s="106"/>
      <c r="IX8" s="106"/>
      <c r="IY8" s="106"/>
      <c r="IZ8" s="106"/>
      <c r="JA8" s="106"/>
      <c r="JB8" s="106"/>
      <c r="JC8" s="106"/>
      <c r="JD8" s="106"/>
      <c r="JE8" s="106"/>
      <c r="JF8" s="106"/>
      <c r="JG8" s="106"/>
      <c r="JH8" s="106"/>
      <c r="JI8" s="106"/>
      <c r="JJ8" s="106"/>
      <c r="JK8" s="106"/>
      <c r="JL8" s="106"/>
      <c r="JM8" s="106"/>
      <c r="JN8" s="106"/>
      <c r="JO8" s="106"/>
      <c r="JP8" s="106"/>
      <c r="JQ8" s="106" t="str">
        <f>データ!T7</f>
        <v>無</v>
      </c>
      <c r="JR8" s="106"/>
      <c r="JS8" s="106"/>
      <c r="JT8" s="106"/>
      <c r="JU8" s="106"/>
      <c r="JV8" s="106"/>
      <c r="JW8" s="106"/>
      <c r="JX8" s="106"/>
      <c r="JY8" s="106"/>
      <c r="JZ8" s="106"/>
      <c r="KA8" s="106"/>
      <c r="KB8" s="106"/>
      <c r="KC8" s="106"/>
      <c r="KD8" s="106"/>
      <c r="KE8" s="106"/>
      <c r="KF8" s="106"/>
      <c r="KG8" s="106"/>
      <c r="KH8" s="106"/>
      <c r="KI8" s="106"/>
      <c r="KJ8" s="106"/>
      <c r="KK8" s="106"/>
      <c r="KL8" s="106"/>
      <c r="KM8" s="106"/>
      <c r="KN8" s="106"/>
      <c r="KO8" s="106"/>
      <c r="KP8" s="106"/>
      <c r="KQ8" s="106"/>
      <c r="KR8" s="106"/>
      <c r="KS8" s="106"/>
      <c r="KT8" s="106"/>
      <c r="KU8" s="106"/>
      <c r="KV8" s="106"/>
      <c r="KW8" s="106"/>
      <c r="KX8" s="106"/>
      <c r="KY8" s="106"/>
      <c r="KZ8" s="106"/>
      <c r="LA8" s="106"/>
      <c r="LB8" s="106"/>
      <c r="LC8" s="106"/>
      <c r="LD8" s="106"/>
      <c r="LE8" s="106"/>
      <c r="LF8" s="106"/>
      <c r="LG8" s="106"/>
      <c r="LH8" s="106"/>
      <c r="LI8" s="106"/>
      <c r="LJ8" s="122">
        <f>データ!U7</f>
        <v>827</v>
      </c>
      <c r="LK8" s="122"/>
      <c r="LL8" s="122"/>
      <c r="LM8" s="122"/>
      <c r="LN8" s="122"/>
      <c r="LO8" s="122"/>
      <c r="LP8" s="122"/>
      <c r="LQ8" s="122"/>
      <c r="LR8" s="122"/>
      <c r="LS8" s="122"/>
      <c r="LT8" s="122"/>
      <c r="LU8" s="122"/>
      <c r="LV8" s="122"/>
      <c r="LW8" s="122"/>
      <c r="LX8" s="122"/>
      <c r="LY8" s="122"/>
      <c r="LZ8" s="122"/>
      <c r="MA8" s="122"/>
      <c r="MB8" s="122"/>
      <c r="MC8" s="122"/>
      <c r="MD8" s="122"/>
      <c r="ME8" s="122"/>
      <c r="MF8" s="122"/>
      <c r="MG8" s="122"/>
      <c r="MH8" s="122"/>
      <c r="MI8" s="122"/>
      <c r="MJ8" s="122"/>
      <c r="MK8" s="122"/>
      <c r="ML8" s="122"/>
      <c r="MM8" s="122"/>
      <c r="MN8" s="122"/>
      <c r="MO8" s="122"/>
      <c r="MP8" s="122"/>
      <c r="MQ8" s="122"/>
      <c r="MR8" s="122"/>
      <c r="MS8" s="122"/>
      <c r="MT8" s="122"/>
      <c r="MU8" s="122"/>
      <c r="MV8" s="122"/>
      <c r="MW8" s="122"/>
      <c r="MX8" s="122"/>
      <c r="MY8" s="122"/>
      <c r="MZ8" s="122"/>
      <c r="NA8" s="122"/>
      <c r="NB8" s="122"/>
      <c r="NC8" s="3"/>
      <c r="ND8" s="133" t="s">
        <v>10</v>
      </c>
      <c r="NE8" s="134"/>
      <c r="NF8" s="123" t="s">
        <v>11</v>
      </c>
      <c r="NG8" s="123"/>
      <c r="NH8" s="123"/>
      <c r="NI8" s="123"/>
      <c r="NJ8" s="123"/>
      <c r="NK8" s="123"/>
      <c r="NL8" s="123"/>
      <c r="NM8" s="123"/>
      <c r="NN8" s="123"/>
      <c r="NO8" s="123"/>
      <c r="NP8" s="123"/>
      <c r="NQ8" s="124"/>
    </row>
    <row r="9" spans="1:382" ht="18.75" customHeight="1" x14ac:dyDescent="0.15">
      <c r="A9" s="2"/>
      <c r="B9" s="125" t="s">
        <v>12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7"/>
      <c r="AQ9" s="125" t="s">
        <v>13</v>
      </c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6"/>
      <c r="BR9" s="126"/>
      <c r="BS9" s="126"/>
      <c r="BT9" s="126"/>
      <c r="BU9" s="126"/>
      <c r="BV9" s="126"/>
      <c r="BW9" s="126"/>
      <c r="BX9" s="126"/>
      <c r="BY9" s="126"/>
      <c r="BZ9" s="126"/>
      <c r="CA9" s="126"/>
      <c r="CB9" s="126"/>
      <c r="CC9" s="126"/>
      <c r="CD9" s="126"/>
      <c r="CE9" s="127"/>
      <c r="CF9" s="125" t="s">
        <v>14</v>
      </c>
      <c r="CG9" s="126"/>
      <c r="CH9" s="126"/>
      <c r="CI9" s="126"/>
      <c r="CJ9" s="126"/>
      <c r="CK9" s="126"/>
      <c r="CL9" s="126"/>
      <c r="CM9" s="126"/>
      <c r="CN9" s="126"/>
      <c r="CO9" s="126"/>
      <c r="CP9" s="126"/>
      <c r="CQ9" s="126"/>
      <c r="CR9" s="126"/>
      <c r="CS9" s="126"/>
      <c r="CT9" s="126"/>
      <c r="CU9" s="126"/>
      <c r="CV9" s="126"/>
      <c r="CW9" s="126"/>
      <c r="CX9" s="126"/>
      <c r="CY9" s="126"/>
      <c r="CZ9" s="126"/>
      <c r="DA9" s="126"/>
      <c r="DB9" s="126"/>
      <c r="DC9" s="126"/>
      <c r="DD9" s="126"/>
      <c r="DE9" s="126"/>
      <c r="DF9" s="126"/>
      <c r="DG9" s="126"/>
      <c r="DH9" s="126"/>
      <c r="DI9" s="126"/>
      <c r="DJ9" s="126"/>
      <c r="DK9" s="126"/>
      <c r="DL9" s="126"/>
      <c r="DM9" s="126"/>
      <c r="DN9" s="126"/>
      <c r="DO9" s="126"/>
      <c r="DP9" s="126"/>
      <c r="DQ9" s="126"/>
      <c r="DR9" s="126"/>
      <c r="DS9" s="126"/>
      <c r="DT9" s="127"/>
      <c r="DU9" s="128" t="s">
        <v>15</v>
      </c>
      <c r="DV9" s="128"/>
      <c r="DW9" s="128"/>
      <c r="DX9" s="128"/>
      <c r="DY9" s="128"/>
      <c r="DZ9" s="128"/>
      <c r="EA9" s="128"/>
      <c r="EB9" s="128"/>
      <c r="EC9" s="128"/>
      <c r="ED9" s="128"/>
      <c r="EE9" s="128"/>
      <c r="EF9" s="128"/>
      <c r="EG9" s="128"/>
      <c r="EH9" s="128"/>
      <c r="EI9" s="128"/>
      <c r="EJ9" s="128"/>
      <c r="EK9" s="128"/>
      <c r="EL9" s="128"/>
      <c r="EM9" s="128"/>
      <c r="EN9" s="128"/>
      <c r="EO9" s="128"/>
      <c r="EP9" s="128"/>
      <c r="EQ9" s="128"/>
      <c r="ER9" s="128"/>
      <c r="ES9" s="128"/>
      <c r="ET9" s="128"/>
      <c r="EU9" s="128"/>
      <c r="EV9" s="128"/>
      <c r="EW9" s="128"/>
      <c r="EX9" s="128"/>
      <c r="EY9" s="128"/>
      <c r="EZ9" s="128"/>
      <c r="FA9" s="128"/>
      <c r="FB9" s="128"/>
      <c r="FC9" s="128"/>
      <c r="FD9" s="128"/>
      <c r="FE9" s="128"/>
      <c r="FF9" s="128"/>
      <c r="FG9" s="128"/>
      <c r="FH9" s="128"/>
      <c r="FI9" s="128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8" t="s">
        <v>16</v>
      </c>
      <c r="HY9" s="128"/>
      <c r="HZ9" s="128"/>
      <c r="IA9" s="128"/>
      <c r="IB9" s="128"/>
      <c r="IC9" s="128"/>
      <c r="ID9" s="128"/>
      <c r="IE9" s="128"/>
      <c r="IF9" s="128"/>
      <c r="IG9" s="128"/>
      <c r="IH9" s="128"/>
      <c r="II9" s="128"/>
      <c r="IJ9" s="128"/>
      <c r="IK9" s="128"/>
      <c r="IL9" s="128"/>
      <c r="IM9" s="128"/>
      <c r="IN9" s="128"/>
      <c r="IO9" s="128"/>
      <c r="IP9" s="128"/>
      <c r="IQ9" s="128"/>
      <c r="IR9" s="128"/>
      <c r="IS9" s="128"/>
      <c r="IT9" s="128"/>
      <c r="IU9" s="128"/>
      <c r="IV9" s="128"/>
      <c r="IW9" s="128"/>
      <c r="IX9" s="128"/>
      <c r="IY9" s="128"/>
      <c r="IZ9" s="128"/>
      <c r="JA9" s="128"/>
      <c r="JB9" s="128"/>
      <c r="JC9" s="128"/>
      <c r="JD9" s="128"/>
      <c r="JE9" s="128"/>
      <c r="JF9" s="128"/>
      <c r="JG9" s="128"/>
      <c r="JH9" s="128"/>
      <c r="JI9" s="128"/>
      <c r="JJ9" s="128"/>
      <c r="JK9" s="128"/>
      <c r="JL9" s="128"/>
      <c r="JM9" s="128"/>
      <c r="JN9" s="128"/>
      <c r="JO9" s="128"/>
      <c r="JP9" s="128"/>
      <c r="JQ9" s="128" t="s">
        <v>17</v>
      </c>
      <c r="JR9" s="128"/>
      <c r="JS9" s="128"/>
      <c r="JT9" s="128"/>
      <c r="JU9" s="128"/>
      <c r="JV9" s="128"/>
      <c r="JW9" s="128"/>
      <c r="JX9" s="128"/>
      <c r="JY9" s="128"/>
      <c r="JZ9" s="128"/>
      <c r="KA9" s="128"/>
      <c r="KB9" s="128"/>
      <c r="KC9" s="128"/>
      <c r="KD9" s="128"/>
      <c r="KE9" s="128"/>
      <c r="KF9" s="128"/>
      <c r="KG9" s="128"/>
      <c r="KH9" s="128"/>
      <c r="KI9" s="128"/>
      <c r="KJ9" s="128"/>
      <c r="KK9" s="128"/>
      <c r="KL9" s="128"/>
      <c r="KM9" s="128"/>
      <c r="KN9" s="128"/>
      <c r="KO9" s="128"/>
      <c r="KP9" s="128"/>
      <c r="KQ9" s="128"/>
      <c r="KR9" s="128"/>
      <c r="KS9" s="128"/>
      <c r="KT9" s="128"/>
      <c r="KU9" s="128"/>
      <c r="KV9" s="128"/>
      <c r="KW9" s="128"/>
      <c r="KX9" s="128"/>
      <c r="KY9" s="128"/>
      <c r="KZ9" s="128"/>
      <c r="LA9" s="128"/>
      <c r="LB9" s="128"/>
      <c r="LC9" s="128"/>
      <c r="LD9" s="128"/>
      <c r="LE9" s="128"/>
      <c r="LF9" s="128"/>
      <c r="LG9" s="128"/>
      <c r="LH9" s="128"/>
      <c r="LI9" s="128"/>
      <c r="LJ9" s="128" t="s">
        <v>18</v>
      </c>
      <c r="LK9" s="128"/>
      <c r="LL9" s="128"/>
      <c r="LM9" s="128"/>
      <c r="LN9" s="128"/>
      <c r="LO9" s="128"/>
      <c r="LP9" s="128"/>
      <c r="LQ9" s="128"/>
      <c r="LR9" s="128"/>
      <c r="LS9" s="128"/>
      <c r="LT9" s="128"/>
      <c r="LU9" s="128"/>
      <c r="LV9" s="128"/>
      <c r="LW9" s="128"/>
      <c r="LX9" s="128"/>
      <c r="LY9" s="128"/>
      <c r="LZ9" s="128"/>
      <c r="MA9" s="128"/>
      <c r="MB9" s="128"/>
      <c r="MC9" s="128"/>
      <c r="MD9" s="128"/>
      <c r="ME9" s="128"/>
      <c r="MF9" s="128"/>
      <c r="MG9" s="128"/>
      <c r="MH9" s="128"/>
      <c r="MI9" s="128"/>
      <c r="MJ9" s="128"/>
      <c r="MK9" s="128"/>
      <c r="ML9" s="128"/>
      <c r="MM9" s="128"/>
      <c r="MN9" s="128"/>
      <c r="MO9" s="128"/>
      <c r="MP9" s="128"/>
      <c r="MQ9" s="128"/>
      <c r="MR9" s="128"/>
      <c r="MS9" s="128"/>
      <c r="MT9" s="128"/>
      <c r="MU9" s="128"/>
      <c r="MV9" s="128"/>
      <c r="MW9" s="128"/>
      <c r="MX9" s="128"/>
      <c r="MY9" s="128"/>
      <c r="MZ9" s="128"/>
      <c r="NA9" s="128"/>
      <c r="NB9" s="128"/>
      <c r="NC9" s="3"/>
      <c r="ND9" s="129" t="s">
        <v>19</v>
      </c>
      <c r="NE9" s="130"/>
      <c r="NF9" s="131" t="s">
        <v>20</v>
      </c>
      <c r="NG9" s="131"/>
      <c r="NH9" s="131"/>
      <c r="NI9" s="131"/>
      <c r="NJ9" s="131"/>
      <c r="NK9" s="131"/>
      <c r="NL9" s="131"/>
      <c r="NM9" s="131"/>
      <c r="NN9" s="131"/>
      <c r="NO9" s="131"/>
      <c r="NP9" s="131"/>
      <c r="NQ9" s="132"/>
    </row>
    <row r="10" spans="1:382" ht="18.75" customHeight="1" x14ac:dyDescent="0.15">
      <c r="A10" s="2"/>
      <c r="B10" s="113" t="str">
        <f>データ!O7</f>
        <v>該当数値なし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5"/>
      <c r="AQ10" s="116" t="s">
        <v>121</v>
      </c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8"/>
      <c r="CF10" s="119" t="str">
        <f>データ!Q7</f>
        <v>広場式</v>
      </c>
      <c r="CG10" s="120"/>
      <c r="CH10" s="120"/>
      <c r="CI10" s="120"/>
      <c r="CJ10" s="120"/>
      <c r="CK10" s="120"/>
      <c r="CL10" s="120"/>
      <c r="CM10" s="120"/>
      <c r="CN10" s="120"/>
      <c r="CO10" s="120"/>
      <c r="CP10" s="120"/>
      <c r="CQ10" s="120"/>
      <c r="CR10" s="120"/>
      <c r="CS10" s="120"/>
      <c r="CT10" s="120"/>
      <c r="CU10" s="120"/>
      <c r="CV10" s="120"/>
      <c r="CW10" s="120"/>
      <c r="CX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1"/>
      <c r="DU10" s="122">
        <f>データ!R7</f>
        <v>11</v>
      </c>
      <c r="DV10" s="122"/>
      <c r="DW10" s="122"/>
      <c r="DX10" s="122"/>
      <c r="DY10" s="122"/>
      <c r="DZ10" s="122"/>
      <c r="EA10" s="122"/>
      <c r="EB10" s="122"/>
      <c r="EC10" s="122"/>
      <c r="ED10" s="122"/>
      <c r="EE10" s="122"/>
      <c r="EF10" s="122"/>
      <c r="EG10" s="122"/>
      <c r="EH10" s="122"/>
      <c r="EI10" s="122"/>
      <c r="EJ10" s="122"/>
      <c r="EK10" s="122"/>
      <c r="EL10" s="122"/>
      <c r="EM10" s="122"/>
      <c r="EN10" s="122"/>
      <c r="EO10" s="122"/>
      <c r="EP10" s="122"/>
      <c r="EQ10" s="122"/>
      <c r="ER10" s="122"/>
      <c r="ES10" s="122"/>
      <c r="ET10" s="122"/>
      <c r="EU10" s="122"/>
      <c r="EV10" s="122"/>
      <c r="EW10" s="122"/>
      <c r="EX10" s="122"/>
      <c r="EY10" s="122"/>
      <c r="EZ10" s="122"/>
      <c r="FA10" s="122"/>
      <c r="FB10" s="122"/>
      <c r="FC10" s="122"/>
      <c r="FD10" s="122"/>
      <c r="FE10" s="122"/>
      <c r="FF10" s="122"/>
      <c r="FG10" s="122"/>
      <c r="FH10" s="122"/>
      <c r="FI10" s="12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22">
        <f>データ!V7</f>
        <v>29</v>
      </c>
      <c r="HY10" s="122"/>
      <c r="HZ10" s="122"/>
      <c r="IA10" s="122"/>
      <c r="IB10" s="122"/>
      <c r="IC10" s="122"/>
      <c r="ID10" s="122"/>
      <c r="IE10" s="122"/>
      <c r="IF10" s="122"/>
      <c r="IG10" s="122"/>
      <c r="IH10" s="122"/>
      <c r="II10" s="122"/>
      <c r="IJ10" s="122"/>
      <c r="IK10" s="122"/>
      <c r="IL10" s="122"/>
      <c r="IM10" s="122"/>
      <c r="IN10" s="122"/>
      <c r="IO10" s="122"/>
      <c r="IP10" s="122"/>
      <c r="IQ10" s="122"/>
      <c r="IR10" s="122"/>
      <c r="IS10" s="122"/>
      <c r="IT10" s="122"/>
      <c r="IU10" s="122"/>
      <c r="IV10" s="122"/>
      <c r="IW10" s="122"/>
      <c r="IX10" s="122"/>
      <c r="IY10" s="122"/>
      <c r="IZ10" s="122"/>
      <c r="JA10" s="122"/>
      <c r="JB10" s="122"/>
      <c r="JC10" s="122"/>
      <c r="JD10" s="122"/>
      <c r="JE10" s="122"/>
      <c r="JF10" s="122"/>
      <c r="JG10" s="122"/>
      <c r="JH10" s="122"/>
      <c r="JI10" s="122"/>
      <c r="JJ10" s="122"/>
      <c r="JK10" s="122"/>
      <c r="JL10" s="122"/>
      <c r="JM10" s="122"/>
      <c r="JN10" s="122"/>
      <c r="JO10" s="122"/>
      <c r="JP10" s="122"/>
      <c r="JQ10" s="122">
        <f>データ!W7</f>
        <v>21</v>
      </c>
      <c r="JR10" s="122"/>
      <c r="JS10" s="122"/>
      <c r="JT10" s="122"/>
      <c r="JU10" s="122"/>
      <c r="JV10" s="122"/>
      <c r="JW10" s="122"/>
      <c r="JX10" s="122"/>
      <c r="JY10" s="122"/>
      <c r="JZ10" s="122"/>
      <c r="KA10" s="122"/>
      <c r="KB10" s="122"/>
      <c r="KC10" s="122"/>
      <c r="KD10" s="122"/>
      <c r="KE10" s="122"/>
      <c r="KF10" s="122"/>
      <c r="KG10" s="122"/>
      <c r="KH10" s="122"/>
      <c r="KI10" s="122"/>
      <c r="KJ10" s="122"/>
      <c r="KK10" s="122"/>
      <c r="KL10" s="122"/>
      <c r="KM10" s="122"/>
      <c r="KN10" s="122"/>
      <c r="KO10" s="122"/>
      <c r="KP10" s="122"/>
      <c r="KQ10" s="122"/>
      <c r="KR10" s="122"/>
      <c r="KS10" s="122"/>
      <c r="KT10" s="122"/>
      <c r="KU10" s="122"/>
      <c r="KV10" s="122"/>
      <c r="KW10" s="122"/>
      <c r="KX10" s="122"/>
      <c r="KY10" s="122"/>
      <c r="KZ10" s="122"/>
      <c r="LA10" s="122"/>
      <c r="LB10" s="122"/>
      <c r="LC10" s="122"/>
      <c r="LD10" s="122"/>
      <c r="LE10" s="122"/>
      <c r="LF10" s="122"/>
      <c r="LG10" s="122"/>
      <c r="LH10" s="122"/>
      <c r="LI10" s="122"/>
      <c r="LJ10" s="106" t="str">
        <f>データ!X7</f>
        <v>無</v>
      </c>
      <c r="LK10" s="106"/>
      <c r="LL10" s="106"/>
      <c r="LM10" s="106"/>
      <c r="LN10" s="106"/>
      <c r="LO10" s="106"/>
      <c r="LP10" s="106"/>
      <c r="LQ10" s="106"/>
      <c r="LR10" s="106"/>
      <c r="LS10" s="106"/>
      <c r="LT10" s="106"/>
      <c r="LU10" s="106"/>
      <c r="LV10" s="106"/>
      <c r="LW10" s="106"/>
      <c r="LX10" s="106"/>
      <c r="LY10" s="106"/>
      <c r="LZ10" s="106"/>
      <c r="MA10" s="106"/>
      <c r="MB10" s="106"/>
      <c r="MC10" s="106"/>
      <c r="MD10" s="106"/>
      <c r="ME10" s="106"/>
      <c r="MF10" s="106"/>
      <c r="MG10" s="106"/>
      <c r="MH10" s="106"/>
      <c r="MI10" s="106"/>
      <c r="MJ10" s="106"/>
      <c r="MK10" s="106"/>
      <c r="ML10" s="106"/>
      <c r="MM10" s="106"/>
      <c r="MN10" s="106"/>
      <c r="MO10" s="106"/>
      <c r="MP10" s="106"/>
      <c r="MQ10" s="106"/>
      <c r="MR10" s="106"/>
      <c r="MS10" s="106"/>
      <c r="MT10" s="106"/>
      <c r="MU10" s="106"/>
      <c r="MV10" s="106"/>
      <c r="MW10" s="106"/>
      <c r="MX10" s="106"/>
      <c r="MY10" s="106"/>
      <c r="MZ10" s="106"/>
      <c r="NA10" s="106"/>
      <c r="NB10" s="106"/>
      <c r="NC10" s="2"/>
      <c r="ND10" s="107" t="s">
        <v>21</v>
      </c>
      <c r="NE10" s="108"/>
      <c r="NF10" s="109" t="s">
        <v>22</v>
      </c>
      <c r="NG10" s="109"/>
      <c r="NH10" s="109"/>
      <c r="NI10" s="109"/>
      <c r="NJ10" s="109"/>
      <c r="NK10" s="109"/>
      <c r="NL10" s="109"/>
      <c r="NM10" s="109"/>
      <c r="NN10" s="109"/>
      <c r="NO10" s="109"/>
      <c r="NP10" s="109"/>
      <c r="NQ10" s="110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11" t="s">
        <v>23</v>
      </c>
      <c r="NE11" s="111"/>
      <c r="NF11" s="111"/>
      <c r="NG11" s="111"/>
      <c r="NH11" s="111"/>
      <c r="NI11" s="111"/>
      <c r="NJ11" s="111"/>
      <c r="NK11" s="111"/>
      <c r="NL11" s="111"/>
      <c r="NM11" s="111"/>
      <c r="NN11" s="111"/>
      <c r="NO11" s="111"/>
      <c r="NP11" s="111"/>
      <c r="NQ11" s="111"/>
      <c r="NR11" s="111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11"/>
      <c r="NE12" s="111"/>
      <c r="NF12" s="111"/>
      <c r="NG12" s="111"/>
      <c r="NH12" s="111"/>
      <c r="NI12" s="111"/>
      <c r="NJ12" s="111"/>
      <c r="NK12" s="111"/>
      <c r="NL12" s="111"/>
      <c r="NM12" s="111"/>
      <c r="NN12" s="111"/>
      <c r="NO12" s="111"/>
      <c r="NP12" s="111"/>
      <c r="NQ12" s="111"/>
      <c r="NR12" s="111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12"/>
      <c r="NE13" s="112"/>
      <c r="NF13" s="112"/>
      <c r="NG13" s="112"/>
      <c r="NH13" s="112"/>
      <c r="NI13" s="112"/>
      <c r="NJ13" s="112"/>
      <c r="NK13" s="112"/>
      <c r="NL13" s="112"/>
      <c r="NM13" s="112"/>
      <c r="NN13" s="112"/>
      <c r="NO13" s="112"/>
      <c r="NP13" s="112"/>
      <c r="NQ13" s="112"/>
      <c r="NR13" s="112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100" t="s">
        <v>132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H29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H30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R01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R02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R03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H29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H30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R01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R02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R03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H29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H30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R01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R02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R03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110.3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110.3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116.5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46.1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47.4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117.2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131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120.7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62.1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75.900000000000006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471.5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384.2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1736.5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3200.8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274.39999999999998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6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3.8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1.3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4.8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3.3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274.8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279.89999999999998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159.6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128.5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138.1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129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130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H29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H30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R01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R02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R03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H29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H30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R01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R02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R03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H29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H30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R01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R02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R03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9.3000000000000007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9.3000000000000007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14.2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-116.7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-110.9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413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413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633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-1993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-2317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21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17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4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98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13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38.299999999999997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30.4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28.9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-56.4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16.899999999999999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7814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8183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8262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1059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2866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131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23895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H29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H30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R01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R02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R03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H29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H30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R01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R02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R03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H29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H30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R01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R02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R03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15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15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58.4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83.1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51.5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764.6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72.599999999999994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【236.1】</v>
      </c>
      <c r="C88" s="34" t="str">
        <f>データ!AT6</f>
        <v>【5.2】</v>
      </c>
      <c r="D88" s="34" t="str">
        <f>データ!BE6</f>
        <v>【3,111】</v>
      </c>
      <c r="E88" s="34" t="str">
        <f>データ!DU6</f>
        <v>【178.5】</v>
      </c>
      <c r="F88" s="34" t="str">
        <f>データ!BP6</f>
        <v>【0.8】</v>
      </c>
      <c r="G88" s="34" t="str">
        <f>データ!CA6</f>
        <v>【10,906】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【99.8】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ZuJAZuSbNZtdWVSCq79jdV8gmLLnGC7Sik7/XFIw0woYeOQym1erjfEp8ul8265mPbxfkpCp7lF6GvxETjvVog==" saltValue="O0O+P9zuVEXUIJA42yY43w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44" t="s">
        <v>58</v>
      </c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6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1" t="s">
        <v>63</v>
      </c>
      <c r="Z4" s="142"/>
      <c r="AA4" s="142"/>
      <c r="AB4" s="142"/>
      <c r="AC4" s="142"/>
      <c r="AD4" s="142"/>
      <c r="AE4" s="142"/>
      <c r="AF4" s="142"/>
      <c r="AG4" s="142"/>
      <c r="AH4" s="142"/>
      <c r="AI4" s="143"/>
      <c r="AJ4" s="148" t="s">
        <v>64</v>
      </c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9" t="s">
        <v>65</v>
      </c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 t="s">
        <v>66</v>
      </c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9" t="s">
        <v>67</v>
      </c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 t="s">
        <v>68</v>
      </c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50" t="s">
        <v>69</v>
      </c>
      <c r="CN4" s="150" t="s">
        <v>70</v>
      </c>
      <c r="CO4" s="141" t="s">
        <v>71</v>
      </c>
      <c r="CP4" s="142"/>
      <c r="CQ4" s="142"/>
      <c r="CR4" s="142"/>
      <c r="CS4" s="142"/>
      <c r="CT4" s="142"/>
      <c r="CU4" s="142"/>
      <c r="CV4" s="142"/>
      <c r="CW4" s="142"/>
      <c r="CX4" s="142"/>
      <c r="CY4" s="143"/>
      <c r="CZ4" s="148" t="s">
        <v>72</v>
      </c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1" t="s">
        <v>73</v>
      </c>
      <c r="DL4" s="142"/>
      <c r="DM4" s="142"/>
      <c r="DN4" s="142"/>
      <c r="DO4" s="142"/>
      <c r="DP4" s="142"/>
      <c r="DQ4" s="142"/>
      <c r="DR4" s="142"/>
      <c r="DS4" s="142"/>
      <c r="DT4" s="142"/>
      <c r="DU4" s="143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90</v>
      </c>
      <c r="AL5" s="47" t="s">
        <v>91</v>
      </c>
      <c r="AM5" s="47" t="s">
        <v>92</v>
      </c>
      <c r="AN5" s="47" t="s">
        <v>101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102</v>
      </c>
      <c r="AV5" s="47" t="s">
        <v>103</v>
      </c>
      <c r="AW5" s="47" t="s">
        <v>104</v>
      </c>
      <c r="AX5" s="47" t="s">
        <v>105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100</v>
      </c>
      <c r="BG5" s="47" t="s">
        <v>90</v>
      </c>
      <c r="BH5" s="47" t="s">
        <v>91</v>
      </c>
      <c r="BI5" s="47" t="s">
        <v>105</v>
      </c>
      <c r="BJ5" s="47" t="s">
        <v>101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102</v>
      </c>
      <c r="BR5" s="47" t="s">
        <v>90</v>
      </c>
      <c r="BS5" s="47" t="s">
        <v>91</v>
      </c>
      <c r="BT5" s="47" t="s">
        <v>92</v>
      </c>
      <c r="BU5" s="47" t="s">
        <v>101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100</v>
      </c>
      <c r="CC5" s="47" t="s">
        <v>90</v>
      </c>
      <c r="CD5" s="47" t="s">
        <v>106</v>
      </c>
      <c r="CE5" s="47" t="s">
        <v>105</v>
      </c>
      <c r="CF5" s="47" t="s">
        <v>101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51"/>
      <c r="CN5" s="151"/>
      <c r="CO5" s="47" t="s">
        <v>102</v>
      </c>
      <c r="CP5" s="47" t="s">
        <v>90</v>
      </c>
      <c r="CQ5" s="47" t="s">
        <v>106</v>
      </c>
      <c r="CR5" s="47" t="s">
        <v>105</v>
      </c>
      <c r="CS5" s="47" t="s">
        <v>101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100</v>
      </c>
      <c r="DA5" s="47" t="s">
        <v>90</v>
      </c>
      <c r="DB5" s="47" t="s">
        <v>106</v>
      </c>
      <c r="DC5" s="47" t="s">
        <v>105</v>
      </c>
      <c r="DD5" s="47" t="s">
        <v>101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100</v>
      </c>
      <c r="DL5" s="47" t="s">
        <v>90</v>
      </c>
      <c r="DM5" s="47" t="s">
        <v>91</v>
      </c>
      <c r="DN5" s="47" t="s">
        <v>107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108</v>
      </c>
      <c r="B6" s="48">
        <f>B8</f>
        <v>2021</v>
      </c>
      <c r="C6" s="48">
        <f t="shared" ref="C6:X6" si="1">C8</f>
        <v>382132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10</v>
      </c>
      <c r="H6" s="48" t="str">
        <f>SUBSTITUTE(H8,"　","")</f>
        <v>愛媛県四国中央市</v>
      </c>
      <c r="I6" s="48" t="str">
        <f t="shared" si="1"/>
        <v>高速バス利用者駐車場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11</v>
      </c>
      <c r="S6" s="50" t="str">
        <f t="shared" si="1"/>
        <v>無</v>
      </c>
      <c r="T6" s="50" t="str">
        <f t="shared" si="1"/>
        <v>無</v>
      </c>
      <c r="U6" s="51">
        <f t="shared" si="1"/>
        <v>827</v>
      </c>
      <c r="V6" s="51">
        <f t="shared" si="1"/>
        <v>29</v>
      </c>
      <c r="W6" s="51">
        <f t="shared" si="1"/>
        <v>21</v>
      </c>
      <c r="X6" s="50" t="str">
        <f t="shared" si="1"/>
        <v>無</v>
      </c>
      <c r="Y6" s="52">
        <f>IF(Y8="-",NA(),Y8)</f>
        <v>110.3</v>
      </c>
      <c r="Z6" s="52">
        <f t="shared" ref="Z6:AH6" si="2">IF(Z8="-",NA(),Z8)</f>
        <v>110.3</v>
      </c>
      <c r="AA6" s="52">
        <f t="shared" si="2"/>
        <v>116.5</v>
      </c>
      <c r="AB6" s="52">
        <f t="shared" si="2"/>
        <v>46.1</v>
      </c>
      <c r="AC6" s="52">
        <f t="shared" si="2"/>
        <v>47.4</v>
      </c>
      <c r="AD6" s="52">
        <f t="shared" si="2"/>
        <v>471.5</v>
      </c>
      <c r="AE6" s="52">
        <f t="shared" si="2"/>
        <v>384.2</v>
      </c>
      <c r="AF6" s="52">
        <f t="shared" si="2"/>
        <v>1736.5</v>
      </c>
      <c r="AG6" s="52">
        <f t="shared" si="2"/>
        <v>3200.8</v>
      </c>
      <c r="AH6" s="52">
        <f t="shared" si="2"/>
        <v>274.39999999999998</v>
      </c>
      <c r="AI6" s="49" t="str">
        <f>IF(AI8="-","",IF(AI8="-","【-】","【"&amp;SUBSTITUTE(TEXT(AI8,"#,##0.0"),"-","△")&amp;"】"))</f>
        <v>【236.1】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6</v>
      </c>
      <c r="AP6" s="52">
        <f t="shared" si="3"/>
        <v>3.8</v>
      </c>
      <c r="AQ6" s="52">
        <f t="shared" si="3"/>
        <v>1.3</v>
      </c>
      <c r="AR6" s="52">
        <f t="shared" si="3"/>
        <v>4.8</v>
      </c>
      <c r="AS6" s="52">
        <f t="shared" si="3"/>
        <v>3.3</v>
      </c>
      <c r="AT6" s="49" t="str">
        <f>IF(AT8="-","",IF(AT8="-","【-】","【"&amp;SUBSTITUTE(TEXT(AT8,"#,##0.0"),"-","△")&amp;"】"))</f>
        <v>【5.2】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21</v>
      </c>
      <c r="BA6" s="53">
        <f t="shared" si="4"/>
        <v>17</v>
      </c>
      <c r="BB6" s="53">
        <f t="shared" si="4"/>
        <v>4</v>
      </c>
      <c r="BC6" s="53">
        <f t="shared" si="4"/>
        <v>98</v>
      </c>
      <c r="BD6" s="53">
        <f t="shared" si="4"/>
        <v>13</v>
      </c>
      <c r="BE6" s="51" t="str">
        <f>IF(BE8="-","",IF(BE8="-","【-】","【"&amp;SUBSTITUTE(TEXT(BE8,"#,##0"),"-","△")&amp;"】"))</f>
        <v>【3,111】</v>
      </c>
      <c r="BF6" s="52">
        <f>IF(BF8="-",NA(),BF8)</f>
        <v>9.3000000000000007</v>
      </c>
      <c r="BG6" s="52">
        <f t="shared" ref="BG6:BO6" si="5">IF(BG8="-",NA(),BG8)</f>
        <v>9.3000000000000007</v>
      </c>
      <c r="BH6" s="52">
        <f t="shared" si="5"/>
        <v>14.2</v>
      </c>
      <c r="BI6" s="52">
        <f t="shared" si="5"/>
        <v>-116.7</v>
      </c>
      <c r="BJ6" s="52">
        <f t="shared" si="5"/>
        <v>-110.9</v>
      </c>
      <c r="BK6" s="52">
        <f t="shared" si="5"/>
        <v>38.299999999999997</v>
      </c>
      <c r="BL6" s="52">
        <f t="shared" si="5"/>
        <v>30.4</v>
      </c>
      <c r="BM6" s="52">
        <f t="shared" si="5"/>
        <v>28.9</v>
      </c>
      <c r="BN6" s="52">
        <f t="shared" si="5"/>
        <v>-56.4</v>
      </c>
      <c r="BO6" s="52">
        <f t="shared" si="5"/>
        <v>16.899999999999999</v>
      </c>
      <c r="BP6" s="49" t="str">
        <f>IF(BP8="-","",IF(BP8="-","【-】","【"&amp;SUBSTITUTE(TEXT(BP8,"#,##0.0"),"-","△")&amp;"】"))</f>
        <v>【0.8】</v>
      </c>
      <c r="BQ6" s="53">
        <f>IF(BQ8="-",NA(),BQ8)</f>
        <v>413</v>
      </c>
      <c r="BR6" s="53">
        <f t="shared" ref="BR6:BZ6" si="6">IF(BR8="-",NA(),BR8)</f>
        <v>413</v>
      </c>
      <c r="BS6" s="53">
        <f t="shared" si="6"/>
        <v>633</v>
      </c>
      <c r="BT6" s="53">
        <f t="shared" si="6"/>
        <v>-1993</v>
      </c>
      <c r="BU6" s="53">
        <f t="shared" si="6"/>
        <v>-2317</v>
      </c>
      <c r="BV6" s="53">
        <f t="shared" si="6"/>
        <v>7814</v>
      </c>
      <c r="BW6" s="53">
        <f t="shared" si="6"/>
        <v>8183</v>
      </c>
      <c r="BX6" s="53">
        <f t="shared" si="6"/>
        <v>8262</v>
      </c>
      <c r="BY6" s="53">
        <f t="shared" si="6"/>
        <v>1059</v>
      </c>
      <c r="BZ6" s="53">
        <f t="shared" si="6"/>
        <v>2866</v>
      </c>
      <c r="CA6" s="51" t="str">
        <f>IF(CA8="-","",IF(CA8="-","【-】","【"&amp;SUBSTITUTE(TEXT(CA8,"#,##0"),"-","△")&amp;"】"))</f>
        <v>【10,906】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109</v>
      </c>
      <c r="CM6" s="51">
        <f t="shared" ref="CM6:CN6" si="7">CM8</f>
        <v>23895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110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58.4</v>
      </c>
      <c r="DF6" s="52">
        <f t="shared" si="8"/>
        <v>83.1</v>
      </c>
      <c r="DG6" s="52">
        <f t="shared" si="8"/>
        <v>51.5</v>
      </c>
      <c r="DH6" s="52">
        <f t="shared" si="8"/>
        <v>764.6</v>
      </c>
      <c r="DI6" s="52">
        <f t="shared" si="8"/>
        <v>72.599999999999994</v>
      </c>
      <c r="DJ6" s="49" t="str">
        <f>IF(DJ8="-","",IF(DJ8="-","【-】","【"&amp;SUBSTITUTE(TEXT(DJ8,"#,##0.0"),"-","△")&amp;"】"))</f>
        <v>【99.8】</v>
      </c>
      <c r="DK6" s="52">
        <f>IF(DK8="-",NA(),DK8)</f>
        <v>117.2</v>
      </c>
      <c r="DL6" s="52">
        <f t="shared" ref="DL6:DT6" si="9">IF(DL8="-",NA(),DL8)</f>
        <v>131</v>
      </c>
      <c r="DM6" s="52">
        <f t="shared" si="9"/>
        <v>120.7</v>
      </c>
      <c r="DN6" s="52">
        <f t="shared" si="9"/>
        <v>62.1</v>
      </c>
      <c r="DO6" s="52">
        <f t="shared" si="9"/>
        <v>75.900000000000006</v>
      </c>
      <c r="DP6" s="52">
        <f t="shared" si="9"/>
        <v>274.8</v>
      </c>
      <c r="DQ6" s="52">
        <f t="shared" si="9"/>
        <v>279.89999999999998</v>
      </c>
      <c r="DR6" s="52">
        <f t="shared" si="9"/>
        <v>159.6</v>
      </c>
      <c r="DS6" s="52">
        <f t="shared" si="9"/>
        <v>128.5</v>
      </c>
      <c r="DT6" s="52">
        <f t="shared" si="9"/>
        <v>138.1</v>
      </c>
      <c r="DU6" s="49" t="str">
        <f>IF(DU8="-","",IF(DU8="-","【-】","【"&amp;SUBSTITUTE(TEXT(DU8,"#,##0.0"),"-","△")&amp;"】"))</f>
        <v>【178.5】</v>
      </c>
    </row>
    <row r="7" spans="1:125" s="54" customFormat="1" x14ac:dyDescent="0.15">
      <c r="A7" s="37" t="s">
        <v>111</v>
      </c>
      <c r="B7" s="48">
        <f t="shared" ref="B7:X7" si="10">B8</f>
        <v>2021</v>
      </c>
      <c r="C7" s="48">
        <f t="shared" si="10"/>
        <v>382132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10</v>
      </c>
      <c r="H7" s="48" t="str">
        <f t="shared" si="10"/>
        <v>愛媛県　四国中央市</v>
      </c>
      <c r="I7" s="48" t="str">
        <f t="shared" si="10"/>
        <v>高速バス利用者駐車場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11</v>
      </c>
      <c r="S7" s="50" t="str">
        <f t="shared" si="10"/>
        <v>無</v>
      </c>
      <c r="T7" s="50" t="str">
        <f t="shared" si="10"/>
        <v>無</v>
      </c>
      <c r="U7" s="51">
        <f t="shared" si="10"/>
        <v>827</v>
      </c>
      <c r="V7" s="51">
        <f t="shared" si="10"/>
        <v>29</v>
      </c>
      <c r="W7" s="51">
        <f t="shared" si="10"/>
        <v>21</v>
      </c>
      <c r="X7" s="50" t="str">
        <f t="shared" si="10"/>
        <v>無</v>
      </c>
      <c r="Y7" s="52">
        <f>Y8</f>
        <v>110.3</v>
      </c>
      <c r="Z7" s="52">
        <f t="shared" ref="Z7:AH7" si="11">Z8</f>
        <v>110.3</v>
      </c>
      <c r="AA7" s="52">
        <f t="shared" si="11"/>
        <v>116.5</v>
      </c>
      <c r="AB7" s="52">
        <f t="shared" si="11"/>
        <v>46.1</v>
      </c>
      <c r="AC7" s="52">
        <f t="shared" si="11"/>
        <v>47.4</v>
      </c>
      <c r="AD7" s="52">
        <f t="shared" si="11"/>
        <v>471.5</v>
      </c>
      <c r="AE7" s="52">
        <f t="shared" si="11"/>
        <v>384.2</v>
      </c>
      <c r="AF7" s="52">
        <f t="shared" si="11"/>
        <v>1736.5</v>
      </c>
      <c r="AG7" s="52">
        <f t="shared" si="11"/>
        <v>3200.8</v>
      </c>
      <c r="AH7" s="52">
        <f t="shared" si="11"/>
        <v>274.39999999999998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6</v>
      </c>
      <c r="AP7" s="52">
        <f t="shared" si="12"/>
        <v>3.8</v>
      </c>
      <c r="AQ7" s="52">
        <f t="shared" si="12"/>
        <v>1.3</v>
      </c>
      <c r="AR7" s="52">
        <f t="shared" si="12"/>
        <v>4.8</v>
      </c>
      <c r="AS7" s="52">
        <f t="shared" si="12"/>
        <v>3.3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21</v>
      </c>
      <c r="BA7" s="53">
        <f t="shared" si="13"/>
        <v>17</v>
      </c>
      <c r="BB7" s="53">
        <f t="shared" si="13"/>
        <v>4</v>
      </c>
      <c r="BC7" s="53">
        <f t="shared" si="13"/>
        <v>98</v>
      </c>
      <c r="BD7" s="53">
        <f t="shared" si="13"/>
        <v>13</v>
      </c>
      <c r="BE7" s="51"/>
      <c r="BF7" s="52">
        <f>BF8</f>
        <v>9.3000000000000007</v>
      </c>
      <c r="BG7" s="52">
        <f t="shared" ref="BG7:BO7" si="14">BG8</f>
        <v>9.3000000000000007</v>
      </c>
      <c r="BH7" s="52">
        <f t="shared" si="14"/>
        <v>14.2</v>
      </c>
      <c r="BI7" s="52">
        <f t="shared" si="14"/>
        <v>-116.7</v>
      </c>
      <c r="BJ7" s="52">
        <f t="shared" si="14"/>
        <v>-110.9</v>
      </c>
      <c r="BK7" s="52">
        <f t="shared" si="14"/>
        <v>38.299999999999997</v>
      </c>
      <c r="BL7" s="52">
        <f t="shared" si="14"/>
        <v>30.4</v>
      </c>
      <c r="BM7" s="52">
        <f t="shared" si="14"/>
        <v>28.9</v>
      </c>
      <c r="BN7" s="52">
        <f t="shared" si="14"/>
        <v>-56.4</v>
      </c>
      <c r="BO7" s="52">
        <f t="shared" si="14"/>
        <v>16.899999999999999</v>
      </c>
      <c r="BP7" s="49"/>
      <c r="BQ7" s="53">
        <f>BQ8</f>
        <v>413</v>
      </c>
      <c r="BR7" s="53">
        <f t="shared" ref="BR7:BZ7" si="15">BR8</f>
        <v>413</v>
      </c>
      <c r="BS7" s="53">
        <f t="shared" si="15"/>
        <v>633</v>
      </c>
      <c r="BT7" s="53">
        <f t="shared" si="15"/>
        <v>-1993</v>
      </c>
      <c r="BU7" s="53">
        <f t="shared" si="15"/>
        <v>-2317</v>
      </c>
      <c r="BV7" s="53">
        <f t="shared" si="15"/>
        <v>7814</v>
      </c>
      <c r="BW7" s="53">
        <f t="shared" si="15"/>
        <v>8183</v>
      </c>
      <c r="BX7" s="53">
        <f t="shared" si="15"/>
        <v>8262</v>
      </c>
      <c r="BY7" s="53">
        <f t="shared" si="15"/>
        <v>1059</v>
      </c>
      <c r="BZ7" s="53">
        <f t="shared" si="15"/>
        <v>2866</v>
      </c>
      <c r="CA7" s="51"/>
      <c r="CB7" s="52" t="s">
        <v>112</v>
      </c>
      <c r="CC7" s="52" t="s">
        <v>112</v>
      </c>
      <c r="CD7" s="52" t="s">
        <v>112</v>
      </c>
      <c r="CE7" s="52" t="s">
        <v>112</v>
      </c>
      <c r="CF7" s="52" t="s">
        <v>112</v>
      </c>
      <c r="CG7" s="52" t="s">
        <v>112</v>
      </c>
      <c r="CH7" s="52" t="s">
        <v>112</v>
      </c>
      <c r="CI7" s="52" t="s">
        <v>112</v>
      </c>
      <c r="CJ7" s="52" t="s">
        <v>112</v>
      </c>
      <c r="CK7" s="52" t="s">
        <v>110</v>
      </c>
      <c r="CL7" s="49"/>
      <c r="CM7" s="51">
        <f>CM8</f>
        <v>23895</v>
      </c>
      <c r="CN7" s="51">
        <f>CN8</f>
        <v>0</v>
      </c>
      <c r="CO7" s="52" t="s">
        <v>112</v>
      </c>
      <c r="CP7" s="52" t="s">
        <v>112</v>
      </c>
      <c r="CQ7" s="52" t="s">
        <v>112</v>
      </c>
      <c r="CR7" s="52" t="s">
        <v>112</v>
      </c>
      <c r="CS7" s="52" t="s">
        <v>112</v>
      </c>
      <c r="CT7" s="52" t="s">
        <v>112</v>
      </c>
      <c r="CU7" s="52" t="s">
        <v>112</v>
      </c>
      <c r="CV7" s="52" t="s">
        <v>112</v>
      </c>
      <c r="CW7" s="52" t="s">
        <v>112</v>
      </c>
      <c r="CX7" s="52" t="s">
        <v>110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58.4</v>
      </c>
      <c r="DF7" s="52">
        <f t="shared" si="16"/>
        <v>83.1</v>
      </c>
      <c r="DG7" s="52">
        <f t="shared" si="16"/>
        <v>51.5</v>
      </c>
      <c r="DH7" s="52">
        <f t="shared" si="16"/>
        <v>764.6</v>
      </c>
      <c r="DI7" s="52">
        <f t="shared" si="16"/>
        <v>72.599999999999994</v>
      </c>
      <c r="DJ7" s="49"/>
      <c r="DK7" s="52">
        <f>DK8</f>
        <v>117.2</v>
      </c>
      <c r="DL7" s="52">
        <f t="shared" ref="DL7:DT7" si="17">DL8</f>
        <v>131</v>
      </c>
      <c r="DM7" s="52">
        <f t="shared" si="17"/>
        <v>120.7</v>
      </c>
      <c r="DN7" s="52">
        <f t="shared" si="17"/>
        <v>62.1</v>
      </c>
      <c r="DO7" s="52">
        <f t="shared" si="17"/>
        <v>75.900000000000006</v>
      </c>
      <c r="DP7" s="52">
        <f t="shared" si="17"/>
        <v>274.8</v>
      </c>
      <c r="DQ7" s="52">
        <f t="shared" si="17"/>
        <v>279.89999999999998</v>
      </c>
      <c r="DR7" s="52">
        <f t="shared" si="17"/>
        <v>159.6</v>
      </c>
      <c r="DS7" s="52">
        <f t="shared" si="17"/>
        <v>128.5</v>
      </c>
      <c r="DT7" s="52">
        <f t="shared" si="17"/>
        <v>138.1</v>
      </c>
      <c r="DU7" s="49"/>
    </row>
    <row r="8" spans="1:125" s="54" customFormat="1" x14ac:dyDescent="0.15">
      <c r="A8" s="37"/>
      <c r="B8" s="55">
        <v>2021</v>
      </c>
      <c r="C8" s="55">
        <v>382132</v>
      </c>
      <c r="D8" s="55">
        <v>47</v>
      </c>
      <c r="E8" s="55">
        <v>14</v>
      </c>
      <c r="F8" s="55">
        <v>0</v>
      </c>
      <c r="G8" s="55">
        <v>10</v>
      </c>
      <c r="H8" s="55" t="s">
        <v>113</v>
      </c>
      <c r="I8" s="55" t="s">
        <v>114</v>
      </c>
      <c r="J8" s="55" t="s">
        <v>115</v>
      </c>
      <c r="K8" s="55" t="s">
        <v>116</v>
      </c>
      <c r="L8" s="55" t="s">
        <v>117</v>
      </c>
      <c r="M8" s="55" t="s">
        <v>118</v>
      </c>
      <c r="N8" s="55" t="s">
        <v>119</v>
      </c>
      <c r="O8" s="56" t="s">
        <v>120</v>
      </c>
      <c r="P8" s="57" t="s">
        <v>121</v>
      </c>
      <c r="Q8" s="57" t="s">
        <v>122</v>
      </c>
      <c r="R8" s="58">
        <v>11</v>
      </c>
      <c r="S8" s="57" t="s">
        <v>123</v>
      </c>
      <c r="T8" s="57" t="s">
        <v>123</v>
      </c>
      <c r="U8" s="58">
        <v>827</v>
      </c>
      <c r="V8" s="58">
        <v>29</v>
      </c>
      <c r="W8" s="58">
        <v>21</v>
      </c>
      <c r="X8" s="57" t="s">
        <v>123</v>
      </c>
      <c r="Y8" s="59">
        <v>110.3</v>
      </c>
      <c r="Z8" s="59">
        <v>110.3</v>
      </c>
      <c r="AA8" s="59">
        <v>116.5</v>
      </c>
      <c r="AB8" s="59">
        <v>46.1</v>
      </c>
      <c r="AC8" s="59">
        <v>47.4</v>
      </c>
      <c r="AD8" s="59">
        <v>471.5</v>
      </c>
      <c r="AE8" s="59">
        <v>384.2</v>
      </c>
      <c r="AF8" s="59">
        <v>1736.5</v>
      </c>
      <c r="AG8" s="59">
        <v>3200.8</v>
      </c>
      <c r="AH8" s="59">
        <v>274.39999999999998</v>
      </c>
      <c r="AI8" s="56">
        <v>236.1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6</v>
      </c>
      <c r="AP8" s="59">
        <v>3.8</v>
      </c>
      <c r="AQ8" s="59">
        <v>1.3</v>
      </c>
      <c r="AR8" s="59">
        <v>4.8</v>
      </c>
      <c r="AS8" s="59">
        <v>3.3</v>
      </c>
      <c r="AT8" s="56">
        <v>5.2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21</v>
      </c>
      <c r="BA8" s="60">
        <v>17</v>
      </c>
      <c r="BB8" s="60">
        <v>4</v>
      </c>
      <c r="BC8" s="60">
        <v>98</v>
      </c>
      <c r="BD8" s="60">
        <v>13</v>
      </c>
      <c r="BE8" s="60">
        <v>3111</v>
      </c>
      <c r="BF8" s="59">
        <v>9.3000000000000007</v>
      </c>
      <c r="BG8" s="59">
        <v>9.3000000000000007</v>
      </c>
      <c r="BH8" s="59">
        <v>14.2</v>
      </c>
      <c r="BI8" s="59">
        <v>-116.7</v>
      </c>
      <c r="BJ8" s="59">
        <v>-110.9</v>
      </c>
      <c r="BK8" s="59">
        <v>38.299999999999997</v>
      </c>
      <c r="BL8" s="59">
        <v>30.4</v>
      </c>
      <c r="BM8" s="59">
        <v>28.9</v>
      </c>
      <c r="BN8" s="59">
        <v>-56.4</v>
      </c>
      <c r="BO8" s="59">
        <v>16.899999999999999</v>
      </c>
      <c r="BP8" s="56">
        <v>0.8</v>
      </c>
      <c r="BQ8" s="60">
        <v>413</v>
      </c>
      <c r="BR8" s="60">
        <v>413</v>
      </c>
      <c r="BS8" s="60">
        <v>633</v>
      </c>
      <c r="BT8" s="61">
        <v>-1993</v>
      </c>
      <c r="BU8" s="61">
        <v>-2317</v>
      </c>
      <c r="BV8" s="60">
        <v>7814</v>
      </c>
      <c r="BW8" s="60">
        <v>8183</v>
      </c>
      <c r="BX8" s="60">
        <v>8262</v>
      </c>
      <c r="BY8" s="60">
        <v>1059</v>
      </c>
      <c r="BZ8" s="60">
        <v>2866</v>
      </c>
      <c r="CA8" s="58">
        <v>10906</v>
      </c>
      <c r="CB8" s="59" t="s">
        <v>117</v>
      </c>
      <c r="CC8" s="59" t="s">
        <v>117</v>
      </c>
      <c r="CD8" s="59" t="s">
        <v>117</v>
      </c>
      <c r="CE8" s="59" t="s">
        <v>117</v>
      </c>
      <c r="CF8" s="59" t="s">
        <v>117</v>
      </c>
      <c r="CG8" s="59" t="s">
        <v>117</v>
      </c>
      <c r="CH8" s="59" t="s">
        <v>117</v>
      </c>
      <c r="CI8" s="59" t="s">
        <v>117</v>
      </c>
      <c r="CJ8" s="59" t="s">
        <v>117</v>
      </c>
      <c r="CK8" s="59" t="s">
        <v>117</v>
      </c>
      <c r="CL8" s="56" t="s">
        <v>117</v>
      </c>
      <c r="CM8" s="58">
        <v>23895</v>
      </c>
      <c r="CN8" s="58">
        <v>0</v>
      </c>
      <c r="CO8" s="59" t="s">
        <v>117</v>
      </c>
      <c r="CP8" s="59" t="s">
        <v>117</v>
      </c>
      <c r="CQ8" s="59" t="s">
        <v>117</v>
      </c>
      <c r="CR8" s="59" t="s">
        <v>117</v>
      </c>
      <c r="CS8" s="59" t="s">
        <v>117</v>
      </c>
      <c r="CT8" s="59" t="s">
        <v>117</v>
      </c>
      <c r="CU8" s="59" t="s">
        <v>117</v>
      </c>
      <c r="CV8" s="59" t="s">
        <v>117</v>
      </c>
      <c r="CW8" s="59" t="s">
        <v>117</v>
      </c>
      <c r="CX8" s="59" t="s">
        <v>117</v>
      </c>
      <c r="CY8" s="56" t="s">
        <v>117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58.4</v>
      </c>
      <c r="DF8" s="59">
        <v>83.1</v>
      </c>
      <c r="DG8" s="59">
        <v>51.5</v>
      </c>
      <c r="DH8" s="59">
        <v>764.6</v>
      </c>
      <c r="DI8" s="59">
        <v>72.599999999999994</v>
      </c>
      <c r="DJ8" s="56">
        <v>99.8</v>
      </c>
      <c r="DK8" s="59">
        <v>117.2</v>
      </c>
      <c r="DL8" s="59">
        <v>131</v>
      </c>
      <c r="DM8" s="59">
        <v>120.7</v>
      </c>
      <c r="DN8" s="59">
        <v>62.1</v>
      </c>
      <c r="DO8" s="59">
        <v>75.900000000000006</v>
      </c>
      <c r="DP8" s="59">
        <v>274.8</v>
      </c>
      <c r="DQ8" s="59">
        <v>279.89999999999998</v>
      </c>
      <c r="DR8" s="59">
        <v>159.6</v>
      </c>
      <c r="DS8" s="59">
        <v>128.5</v>
      </c>
      <c r="DT8" s="59">
        <v>138.1</v>
      </c>
      <c r="DU8" s="56">
        <v>178.5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124</v>
      </c>
      <c r="C10" s="64" t="s">
        <v>125</v>
      </c>
      <c r="D10" s="64" t="s">
        <v>126</v>
      </c>
      <c r="E10" s="64" t="s">
        <v>127</v>
      </c>
      <c r="F10" s="64" t="s">
        <v>128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H29</v>
      </c>
      <c r="C11" s="65" t="str">
        <f>IF(VALUE($B$6)=0,"",IF(VALUE($B$6)&gt;2021,"R"&amp;TEXT(VALUE($B$6)-2021,"00"),"H"&amp;VALUE($B$6)-1991))</f>
        <v>H30</v>
      </c>
      <c r="D11" s="65" t="str">
        <f>IF(VALUE($B$6)=0,"",IF(VALUE($B$6)&gt;2020,"R"&amp;TEXT(VALUE($B$6)-2020,"00"),"H"&amp;VALUE($B$6)-1990))</f>
        <v>R01</v>
      </c>
      <c r="E11" s="65" t="str">
        <f>IF(VALUE($B$6)=0,"",IF(VALUE($B$6)&gt;2019,"R"&amp;TEXT(VALUE($B$6)-2019,"00"),"H"&amp;VALUE($B$6)-1989))</f>
        <v>R02</v>
      </c>
      <c r="F11" s="65" t="str">
        <f>IF(VALUE($B$6)=0,"",IF(VALUE($B$6)&gt;2018,"R"&amp;TEXT(VALUE($B$6)-2018,"00"),"H"&amp;VALUE($B$6)-1988))</f>
        <v>R03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-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>-</dc:creator>
  <cp:keywords/>
  <dc:description>-</dc:description>
  <cp:lastModifiedBy> </cp:lastModifiedBy>
  <cp:lastPrinted>2023-01-27T04:14:04Z</cp:lastPrinted>
  <dcterms:created xsi:type="dcterms:W3CDTF">2022-12-09T03:31:42Z</dcterms:created>
  <dcterms:modified xsi:type="dcterms:W3CDTF">2023-02-13T08:41:53Z</dcterms:modified>
  <cp:category/>
</cp:coreProperties>
</file>