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2 上島町\"/>
    </mc:Choice>
  </mc:AlternateContent>
  <workbookProtection workbookAlgorithmName="SHA-512" workbookHashValue="oLcWdSW8zJ4maQ439FKhqWQboRKjMXhFkc9Drun1Yemc5xWfM2ux6dQQxf3nYf6Cn7yvSAjbKCc8vLrbW5kUNg==" workbookSaltValue="VwE+wfZZOUHI1RvZkmYLeA=="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AL8" i="4" s="1"/>
  <c r="Q6" i="5"/>
  <c r="P6" i="5"/>
  <c r="O6" i="5"/>
  <c r="I10" i="4" s="1"/>
  <c r="N6" i="5"/>
  <c r="M6" i="5"/>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H85" i="4"/>
  <c r="BB10" i="4"/>
  <c r="AT10" i="4"/>
  <c r="W10" i="4"/>
  <c r="P10" i="4"/>
  <c r="B10" i="4"/>
  <c r="BB8" i="4"/>
  <c r="AD8" i="4"/>
  <c r="P8" i="4"/>
  <c r="I8" i="4"/>
  <c r="B6" i="4"/>
</calcChain>
</file>

<file path=xl/sharedStrings.xml><?xml version="1.0" encoding="utf-8"?>
<sst xmlns="http://schemas.openxmlformats.org/spreadsheetml/2006/main" count="233" uniqueCount="118">
  <si>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</si>
  <si>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</si>
  <si>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</si>
  <si>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</si>
  <si>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</si>
  <si>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</si>
  <si>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</si>
  <si>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</si>
  <si>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</si>
  <si>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</si>
  <si>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</si>
  <si>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</si>
  <si>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</si>
  <si>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</si>
  <si>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</si>
  <si>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</si>
  <si>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</si>
  <si>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</si>
  <si>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</si>
  <si>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</si>
  <si>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</si>
  <si>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</si>
  <si>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</si>
  <si>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</si>
  <si>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</si>
  <si>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</si>
  <si>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</si>
  <si>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</si>
  <si>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</si>
  <si>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</si>
  <si>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</si>
  <si>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</si>
  <si>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</si>
  <si>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</si>
  <si>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</si>
  <si>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</si>
  <si>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</si>
  <si>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</si>
  <si>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</si>
  <si>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</si>
  <si>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</si>
  <si>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</si>
  <si>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</si>
  <si>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</si>
  <si>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</si>
  <si>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</si>
  <si>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</si>
  <si>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</si>
  <si>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</si>
  <si>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</si>
  <si>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</si>
  <si>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</si>
  <si>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</si>
  <si>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</si>
  <si>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</si>
  <si>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</si>
  <si>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</si>
  <si>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</si>
  <si>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</si>
  <si>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</si>
  <si>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</si>
  <si>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</si>
  <si>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</si>
  <si>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</si>
  <si>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</si>
  <si>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</si>
  <si>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</si>
  <si>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</si>
  <si>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</si>
  <si>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</si>
  <si>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</si>
  <si>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</si>
  <si>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</si>
  <si>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</si>
  <si>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</si>
  <si>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</si>
  <si>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</si>
  <si>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</si>
  <si>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</si>
  <si>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</si>
  <si>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</si>
  <si>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</si>
  <si>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</si>
  <si>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</si>
  <si>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</si>
  <si>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</si>
  <si>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</si>
  <si>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</si>
  <si>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</si>
  <si>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</si>
  <si>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</si>
  <si>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</si>
  <si>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</si>
  <si>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</si>
  <si>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</si>
  <si>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</si>
  <si>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</si>
  <si>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</si>
  <si>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</si>
  <si>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</si>
  <si>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</si>
  <si>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</si>
  <si>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</si>
  <si>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</si>
  <si>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</si>
  <si>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</si>
  <si>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</si>
  <si>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</si>
  <si>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</si>
  <si>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</si>
  <si>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</si>
  <si>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</si>
  <si>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</si>
  <si>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</si>
  <si>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</si>
  <si>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現状での給水収益の増加は見込めないため、一般会計からの繰入に頼らざるを得ない状況が今後も続くことが予想されるが、大幅な料金改定は難しい状況である。
　令和2年度からの会計制度の見直し（企業会計への移行による透明化）と、過疎化・高齢化による給水件数の減少による水需要の減少などの社会環境の変化に対応した料金体系の見直しについての検討をすすめるなどの経営改善策を講じていく必要がある。</t>
    <rPh sb="60" eb="62">
      <t>リョウキン</t>
    </rPh>
    <phoneticPr fontId="4"/>
  </si>
  <si>
    <t>　経営の健全性について、収益的収支比率は類似団体の平均値と比較して高いが、給水収益は少なく、一般会計からの繰入金に大きく依存している。また、平成27～28年度で実施した魚島地区の海水淡水化施設の建設、平成29～30年度で実施した高井神地区の膜ろ過施設の建設も完了し、主要水道施設の更新はひとまず完了となり、平成30年度がピークだった債務残高の増加も減少傾向へと転ずる見込みである。しかしながら、高齢化・人口減少等により給水収益の大幅増は見込めないことから、起債償還金も繰入金に頼らざるを得ない状況が続くものと思われる。今後は給水管路の更新等への支出にシフトチェンジしていくこととなり、既存施設の延命化、修繕費用の抑制が鍵になってくると予想される。
　通常であれば経営改善に向け料金の見直しを含めて検討しなけらばならないが、過疎・高齢化による人口の減少により収入の増加も見込めず、また、水道料金が上水道で全国の10位内に位置する上島町上水道と同等程度の料金を徴収していることから、給水原価に相当する料金を住民に頼ることも難しいため、安易に料金改定もできず、料金改定を実施したとしても大幅な改定は望めない状況である。
　経営の効率性については、給水原価においては類似団体と比較して高くなっているが、地理的要因等、様々な状況を勘案しても改善は難しいと思われる。
　施設利用率については、計画時の給水人口が現在の給水人口を大きく上回っており、現存の施設規模が大きすぎることから、今後もこの状況が継続すると考えられる。
　有収率については、管路の老朽化による漏水が多発している状況であり、今後は管路の更新が必要になってきている。</t>
    <rPh sb="153" eb="155">
      <t>ヘイセイ</t>
    </rPh>
    <rPh sb="500" eb="502">
      <t>ジョウキョウ</t>
    </rPh>
    <rPh sb="508" eb="510">
      <t>ケイエイ</t>
    </rPh>
    <rPh sb="511" eb="514">
      <t>コウリツセイ</t>
    </rPh>
    <rPh sb="520" eb="522">
      <t>キュウスイ</t>
    </rPh>
    <rPh sb="522" eb="524">
      <t>ゲンカ</t>
    </rPh>
    <rPh sb="529" eb="531">
      <t>ルイジ</t>
    </rPh>
    <rPh sb="534" eb="536">
      <t>ヒカク</t>
    </rPh>
    <rPh sb="538" eb="539">
      <t>タカ</t>
    </rPh>
    <rPh sb="547" eb="550">
      <t>チリテキ</t>
    </rPh>
    <rPh sb="550" eb="552">
      <t>ヨウイン</t>
    </rPh>
    <rPh sb="552" eb="553">
      <t>ナド</t>
    </rPh>
    <rPh sb="554" eb="556">
      <t>サマザマ</t>
    </rPh>
    <rPh sb="557" eb="559">
      <t>ジョウキョウ</t>
    </rPh>
    <rPh sb="560" eb="562">
      <t>カンアン</t>
    </rPh>
    <rPh sb="565" eb="567">
      <t>カイゼン</t>
    </rPh>
    <rPh sb="568" eb="569">
      <t>ムズカ</t>
    </rPh>
    <rPh sb="572" eb="573">
      <t>オモ</t>
    </rPh>
    <rPh sb="579" eb="581">
      <t>シセツ</t>
    </rPh>
    <rPh sb="581" eb="583">
      <t>リヨウ</t>
    </rPh>
    <rPh sb="583" eb="584">
      <t>リツ</t>
    </rPh>
    <rPh sb="590" eb="592">
      <t>ケイカク</t>
    </rPh>
    <rPh sb="592" eb="593">
      <t>ジ</t>
    </rPh>
    <rPh sb="594" eb="596">
      <t>キュウスイ</t>
    </rPh>
    <rPh sb="596" eb="598">
      <t>ジンコウ</t>
    </rPh>
    <rPh sb="599" eb="601">
      <t>ゲンザイ</t>
    </rPh>
    <rPh sb="602" eb="604">
      <t>キュウスイ</t>
    </rPh>
    <rPh sb="604" eb="606">
      <t>ジンコウ</t>
    </rPh>
    <rPh sb="607" eb="608">
      <t>オオ</t>
    </rPh>
    <rPh sb="610" eb="612">
      <t>ウワマワ</t>
    </rPh>
    <rPh sb="617" eb="619">
      <t>ゲンゾン</t>
    </rPh>
    <rPh sb="620" eb="622">
      <t>シセツ</t>
    </rPh>
    <rPh sb="622" eb="624">
      <t>キボ</t>
    </rPh>
    <rPh sb="625" eb="626">
      <t>オオ</t>
    </rPh>
    <rPh sb="635" eb="637">
      <t>コンゴ</t>
    </rPh>
    <rPh sb="640" eb="642">
      <t>ジョウキョウ</t>
    </rPh>
    <rPh sb="643" eb="645">
      <t>ケイゾク</t>
    </rPh>
    <rPh sb="648" eb="649">
      <t>カンガ</t>
    </rPh>
    <rPh sb="656" eb="659">
      <t>ユウシュウリツ</t>
    </rPh>
    <rPh sb="665" eb="667">
      <t>カンロ</t>
    </rPh>
    <rPh sb="668" eb="671">
      <t>ロウキュウカ</t>
    </rPh>
    <rPh sb="674" eb="676">
      <t>ロウスイ</t>
    </rPh>
    <rPh sb="677" eb="679">
      <t>タハツ</t>
    </rPh>
    <rPh sb="683" eb="685">
      <t>ジョウキョウ</t>
    </rPh>
    <rPh sb="689" eb="691">
      <t>コンゴ</t>
    </rPh>
    <rPh sb="692" eb="694">
      <t>カンロ</t>
    </rPh>
    <rPh sb="695" eb="697">
      <t>コウシン</t>
    </rPh>
    <rPh sb="698" eb="700">
      <t>ヒツヨウ</t>
    </rPh>
    <phoneticPr fontId="4"/>
  </si>
  <si>
    <t>　管路の更新については、平成28年度に高井神地区の送水管・導水管を一部更新して以来行っていない。その他の管路及び貯水槽についても更新や施設の延命化を行う必要があるが、過疎・高齢化による人口減少により、給水人口に合わせた更新が必要になってくる。</t>
    <rPh sb="1" eb="3">
      <t>カンロ</t>
    </rPh>
    <rPh sb="4" eb="6">
      <t>コウシン</t>
    </rPh>
    <rPh sb="12" eb="14">
      <t>ヘイセイ</t>
    </rPh>
    <rPh sb="16" eb="18">
      <t>ネンド</t>
    </rPh>
    <rPh sb="19" eb="21">
      <t>タカイ</t>
    </rPh>
    <rPh sb="21" eb="22">
      <t>カミ</t>
    </rPh>
    <rPh sb="22" eb="24">
      <t>チク</t>
    </rPh>
    <rPh sb="25" eb="28">
      <t>ソウスイカン</t>
    </rPh>
    <rPh sb="29" eb="31">
      <t>ドウスイ</t>
    </rPh>
    <rPh sb="31" eb="32">
      <t>カン</t>
    </rPh>
    <rPh sb="33" eb="35">
      <t>イチブ</t>
    </rPh>
    <rPh sb="35" eb="37">
      <t>コウシン</t>
    </rPh>
    <rPh sb="39" eb="41">
      <t>イライ</t>
    </rPh>
    <rPh sb="41" eb="42">
      <t>オコナ</t>
    </rPh>
    <rPh sb="50" eb="51">
      <t>タ</t>
    </rPh>
    <rPh sb="52" eb="54">
      <t>カンロ</t>
    </rPh>
    <rPh sb="54" eb="55">
      <t>オヨ</t>
    </rPh>
    <rPh sb="56" eb="59">
      <t>チョスイソウ</t>
    </rPh>
    <rPh sb="64" eb="66">
      <t>コウシン</t>
    </rPh>
    <rPh sb="67" eb="69">
      <t>シセツ</t>
    </rPh>
    <rPh sb="70" eb="72">
      <t>エンメイ</t>
    </rPh>
    <rPh sb="72" eb="73">
      <t>カ</t>
    </rPh>
    <rPh sb="74" eb="75">
      <t>オコナ</t>
    </rPh>
    <rPh sb="76" eb="78">
      <t>ヒツヨウ</t>
    </rPh>
    <rPh sb="83" eb="85">
      <t>カソ</t>
    </rPh>
    <rPh sb="86" eb="89">
      <t>コウレイカ</t>
    </rPh>
    <rPh sb="92" eb="94">
      <t>ジンコウ</t>
    </rPh>
    <rPh sb="94" eb="96">
      <t>ゲンショウ</t>
    </rPh>
    <rPh sb="100" eb="102">
      <t>キュウスイ</t>
    </rPh>
    <rPh sb="102" eb="104">
      <t>ジンコウ</t>
    </rPh>
    <rPh sb="105" eb="106">
      <t>ア</t>
    </rPh>
    <rPh sb="109" eb="111">
      <t>コウシン</t>
    </rPh>
    <rPh sb="112" eb="11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</si>
</sst>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84-4AA8-92F7-D8065742AA6C}"/>
            </c:ext>
          </c:extLst>
        </c:ser>
        <c:dLbls>
          <c:showLegendKey val="0"/>
          <c:showVal val="0"/>
          <c:showCatName val="0"/>
          <c:showSerName val="0"/>
          <c:showPercent val="0"/>
          <c:showBubbleSize val="0"/>
        </c:dLbls>
        <c:gapWidth val="150"/>
        <c:axId val="370758192"/>
        <c:axId val="370762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0.62</c:v>
                </c:pt>
                <c:pt idx="2">
                  <c:v>0.39</c:v>
                </c:pt>
                <c:pt idx="3">
                  <c:v>0.61</c:v>
                </c:pt>
                <c:pt idx="4">
                  <c:v>0.4</c:v>
                </c:pt>
              </c:numCache>
            </c:numRef>
          </c:val>
          <c:smooth val="0"/>
          <c:extLst>
            <c:ext xmlns:c16="http://schemas.microsoft.com/office/drawing/2014/chart" uri="{C3380CC4-5D6E-409C-BE32-E72D297353CC}">
              <c16:uniqueId val="{00000001-4284-4AA8-92F7-D8065742AA6C}"/>
            </c:ext>
          </c:extLst>
        </c:ser>
        <c:dLbls>
          <c:showLegendKey val="0"/>
          <c:showVal val="0"/>
          <c:showCatName val="0"/>
          <c:showSerName val="0"/>
          <c:showPercent val="0"/>
          <c:showBubbleSize val="0"/>
        </c:dLbls>
        <c:marker val="1"/>
        <c:smooth val="0"/>
        <c:axId val="370758192"/>
        <c:axId val="370762680"/>
      </c:lineChart>
      <c:dateAx>
        <c:axId val="370758192"/>
        <c:scaling>
          <c:orientation val="minMax"/>
        </c:scaling>
        <c:delete val="1"/>
        <c:axPos val="b"/>
        <c:numFmt formatCode="&quot;H&quot;yy" sourceLinked="1"/>
        <c:majorTickMark val="none"/>
        <c:minorTickMark val="none"/>
        <c:tickLblPos val="none"/>
        <c:crossAx val="370762680"/>
        <c:crosses val="autoZero"/>
        <c:auto val="1"/>
        <c:lblOffset val="100"/>
        <c:baseTimeUnit val="years"/>
      </c:dateAx>
      <c:valAx>
        <c:axId val="370762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75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39.200000000000003</c:v>
                </c:pt>
                <c:pt idx="1">
                  <c:v>33.21</c:v>
                </c:pt>
                <c:pt idx="2">
                  <c:v>31.58</c:v>
                </c:pt>
                <c:pt idx="3">
                  <c:v>28.66</c:v>
                </c:pt>
                <c:pt idx="4">
                  <c:v>30.41</c:v>
                </c:pt>
              </c:numCache>
            </c:numRef>
          </c:val>
          <c:extLst>
            <c:ext xmlns:c16="http://schemas.microsoft.com/office/drawing/2014/chart" uri="{C3380CC4-5D6E-409C-BE32-E72D297353CC}">
              <c16:uniqueId val="{00000000-43DC-4B36-ADAA-452895F893D7}"/>
            </c:ext>
          </c:extLst>
        </c:ser>
        <c:dLbls>
          <c:showLegendKey val="0"/>
          <c:showVal val="0"/>
          <c:showCatName val="0"/>
          <c:showSerName val="0"/>
          <c:showPercent val="0"/>
          <c:showBubbleSize val="0"/>
        </c:dLbls>
        <c:gapWidth val="150"/>
        <c:axId val="371726056"/>
        <c:axId val="371726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47.95</c:v>
                </c:pt>
                <c:pt idx="1">
                  <c:v>48.26</c:v>
                </c:pt>
                <c:pt idx="2">
                  <c:v>48.01</c:v>
                </c:pt>
                <c:pt idx="3">
                  <c:v>49.08</c:v>
                </c:pt>
                <c:pt idx="4">
                  <c:v>51.46</c:v>
                </c:pt>
              </c:numCache>
            </c:numRef>
          </c:val>
          <c:smooth val="0"/>
          <c:extLst>
            <c:ext xmlns:c16="http://schemas.microsoft.com/office/drawing/2014/chart" uri="{C3380CC4-5D6E-409C-BE32-E72D297353CC}">
              <c16:uniqueId val="{00000001-43DC-4B36-ADAA-452895F893D7}"/>
            </c:ext>
          </c:extLst>
        </c:ser>
        <c:dLbls>
          <c:showLegendKey val="0"/>
          <c:showVal val="0"/>
          <c:showCatName val="0"/>
          <c:showSerName val="0"/>
          <c:showPercent val="0"/>
          <c:showBubbleSize val="0"/>
        </c:dLbls>
        <c:marker val="1"/>
        <c:smooth val="0"/>
        <c:axId val="371726056"/>
        <c:axId val="371726448"/>
      </c:lineChart>
      <c:dateAx>
        <c:axId val="371726056"/>
        <c:scaling>
          <c:orientation val="minMax"/>
        </c:scaling>
        <c:delete val="1"/>
        <c:axPos val="b"/>
        <c:numFmt formatCode="&quot;H&quot;yy" sourceLinked="1"/>
        <c:majorTickMark val="none"/>
        <c:minorTickMark val="none"/>
        <c:tickLblPos val="none"/>
        <c:crossAx val="371726448"/>
        <c:crosses val="autoZero"/>
        <c:auto val="1"/>
        <c:lblOffset val="100"/>
        <c:baseTimeUnit val="years"/>
      </c:dateAx>
      <c:valAx>
        <c:axId val="37172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726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71</c:v>
                </c:pt>
                <c:pt idx="1">
                  <c:v>79.3</c:v>
                </c:pt>
                <c:pt idx="2">
                  <c:v>97.9</c:v>
                </c:pt>
                <c:pt idx="3">
                  <c:v>88.1</c:v>
                </c:pt>
                <c:pt idx="4">
                  <c:v>73.540000000000006</c:v>
                </c:pt>
              </c:numCache>
            </c:numRef>
          </c:val>
          <c:extLst>
            <c:ext xmlns:c16="http://schemas.microsoft.com/office/drawing/2014/chart" uri="{C3380CC4-5D6E-409C-BE32-E72D297353CC}">
              <c16:uniqueId val="{00000000-C088-416E-986B-BB60E38D346E}"/>
            </c:ext>
          </c:extLst>
        </c:ser>
        <c:dLbls>
          <c:showLegendKey val="0"/>
          <c:showVal val="0"/>
          <c:showCatName val="0"/>
          <c:showSerName val="0"/>
          <c:showPercent val="0"/>
          <c:showBubbleSize val="0"/>
        </c:dLbls>
        <c:gapWidth val="150"/>
        <c:axId val="371722920"/>
        <c:axId val="37172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72.72</c:v>
                </c:pt>
                <c:pt idx="2">
                  <c:v>72.75</c:v>
                </c:pt>
                <c:pt idx="3">
                  <c:v>71.27</c:v>
                </c:pt>
                <c:pt idx="4">
                  <c:v>68.58</c:v>
                </c:pt>
              </c:numCache>
            </c:numRef>
          </c:val>
          <c:smooth val="0"/>
          <c:extLst>
            <c:ext xmlns:c16="http://schemas.microsoft.com/office/drawing/2014/chart" uri="{C3380CC4-5D6E-409C-BE32-E72D297353CC}">
              <c16:uniqueId val="{00000001-C088-416E-986B-BB60E38D346E}"/>
            </c:ext>
          </c:extLst>
        </c:ser>
        <c:dLbls>
          <c:showLegendKey val="0"/>
          <c:showVal val="0"/>
          <c:showCatName val="0"/>
          <c:showSerName val="0"/>
          <c:showPercent val="0"/>
          <c:showBubbleSize val="0"/>
        </c:dLbls>
        <c:marker val="1"/>
        <c:smooth val="0"/>
        <c:axId val="371722920"/>
        <c:axId val="371720960"/>
      </c:lineChart>
      <c:dateAx>
        <c:axId val="371722920"/>
        <c:scaling>
          <c:orientation val="minMax"/>
        </c:scaling>
        <c:delete val="1"/>
        <c:axPos val="b"/>
        <c:numFmt formatCode="&quot;H&quot;yy" sourceLinked="1"/>
        <c:majorTickMark val="none"/>
        <c:minorTickMark val="none"/>
        <c:tickLblPos val="none"/>
        <c:crossAx val="371720960"/>
        <c:crosses val="autoZero"/>
        <c:auto val="1"/>
        <c:lblOffset val="100"/>
        <c:baseTimeUnit val="years"/>
      </c:dateAx>
      <c:valAx>
        <c:axId val="37172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722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118.16</c:v>
                </c:pt>
                <c:pt idx="1">
                  <c:v>108.22</c:v>
                </c:pt>
                <c:pt idx="2">
                  <c:v>97.34</c:v>
                </c:pt>
                <c:pt idx="3">
                  <c:v>86.69</c:v>
                </c:pt>
                <c:pt idx="4">
                  <c:v>85.77</c:v>
                </c:pt>
              </c:numCache>
            </c:numRef>
          </c:val>
          <c:extLst>
            <c:ext xmlns:c16="http://schemas.microsoft.com/office/drawing/2014/chart" uri="{C3380CC4-5D6E-409C-BE32-E72D297353CC}">
              <c16:uniqueId val="{00000000-89AD-40F4-A643-3EB751A295B0}"/>
            </c:ext>
          </c:extLst>
        </c:ser>
        <c:dLbls>
          <c:showLegendKey val="0"/>
          <c:showVal val="0"/>
          <c:showCatName val="0"/>
          <c:showSerName val="0"/>
          <c:showPercent val="0"/>
          <c:showBubbleSize val="0"/>
        </c:dLbls>
        <c:gapWidth val="150"/>
        <c:axId val="310809720"/>
        <c:axId val="310810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74.05</c:v>
                </c:pt>
                <c:pt idx="1">
                  <c:v>73.25</c:v>
                </c:pt>
                <c:pt idx="2">
                  <c:v>75.06</c:v>
                </c:pt>
                <c:pt idx="3">
                  <c:v>73.22</c:v>
                </c:pt>
                <c:pt idx="4">
                  <c:v>69.05</c:v>
                </c:pt>
              </c:numCache>
            </c:numRef>
          </c:val>
          <c:smooth val="0"/>
          <c:extLst>
            <c:ext xmlns:c16="http://schemas.microsoft.com/office/drawing/2014/chart" uri="{C3380CC4-5D6E-409C-BE32-E72D297353CC}">
              <c16:uniqueId val="{00000001-89AD-40F4-A643-3EB751A295B0}"/>
            </c:ext>
          </c:extLst>
        </c:ser>
        <c:dLbls>
          <c:showLegendKey val="0"/>
          <c:showVal val="0"/>
          <c:showCatName val="0"/>
          <c:showSerName val="0"/>
          <c:showPercent val="0"/>
          <c:showBubbleSize val="0"/>
        </c:dLbls>
        <c:marker val="1"/>
        <c:smooth val="0"/>
        <c:axId val="310809720"/>
        <c:axId val="310810504"/>
      </c:lineChart>
      <c:dateAx>
        <c:axId val="310809720"/>
        <c:scaling>
          <c:orientation val="minMax"/>
        </c:scaling>
        <c:delete val="1"/>
        <c:axPos val="b"/>
        <c:numFmt formatCode="&quot;H&quot;yy" sourceLinked="1"/>
        <c:majorTickMark val="none"/>
        <c:minorTickMark val="none"/>
        <c:tickLblPos val="none"/>
        <c:crossAx val="310810504"/>
        <c:crosses val="autoZero"/>
        <c:auto val="1"/>
        <c:lblOffset val="100"/>
        <c:baseTimeUnit val="years"/>
      </c:dateAx>
      <c:valAx>
        <c:axId val="310810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809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B5-41DE-A15F-18737F97A871}"/>
            </c:ext>
          </c:extLst>
        </c:ser>
        <c:dLbls>
          <c:showLegendKey val="0"/>
          <c:showVal val="0"/>
          <c:showCatName val="0"/>
          <c:showSerName val="0"/>
          <c:showPercent val="0"/>
          <c:showBubbleSize val="0"/>
        </c:dLbls>
        <c:gapWidth val="150"/>
        <c:axId val="310810896"/>
        <c:axId val="37143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B5-41DE-A15F-18737F97A871}"/>
            </c:ext>
          </c:extLst>
        </c:ser>
        <c:dLbls>
          <c:showLegendKey val="0"/>
          <c:showVal val="0"/>
          <c:showCatName val="0"/>
          <c:showSerName val="0"/>
          <c:showPercent val="0"/>
          <c:showBubbleSize val="0"/>
        </c:dLbls>
        <c:marker val="1"/>
        <c:smooth val="0"/>
        <c:axId val="310810896"/>
        <c:axId val="371432160"/>
      </c:lineChart>
      <c:dateAx>
        <c:axId val="310810896"/>
        <c:scaling>
          <c:orientation val="minMax"/>
        </c:scaling>
        <c:delete val="1"/>
        <c:axPos val="b"/>
        <c:numFmt formatCode="&quot;H&quot;yy" sourceLinked="1"/>
        <c:majorTickMark val="none"/>
        <c:minorTickMark val="none"/>
        <c:tickLblPos val="none"/>
        <c:crossAx val="371432160"/>
        <c:crosses val="autoZero"/>
        <c:auto val="1"/>
        <c:lblOffset val="100"/>
        <c:baseTimeUnit val="years"/>
      </c:dateAx>
      <c:valAx>
        <c:axId val="37143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81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46-4AA5-A33A-23E776EF19CE}"/>
            </c:ext>
          </c:extLst>
        </c:ser>
        <c:dLbls>
          <c:showLegendKey val="0"/>
          <c:showVal val="0"/>
          <c:showCatName val="0"/>
          <c:showSerName val="0"/>
          <c:showPercent val="0"/>
          <c:showBubbleSize val="0"/>
        </c:dLbls>
        <c:gapWidth val="150"/>
        <c:axId val="371432552"/>
        <c:axId val="37142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46-4AA5-A33A-23E776EF19CE}"/>
            </c:ext>
          </c:extLst>
        </c:ser>
        <c:dLbls>
          <c:showLegendKey val="0"/>
          <c:showVal val="0"/>
          <c:showCatName val="0"/>
          <c:showSerName val="0"/>
          <c:showPercent val="0"/>
          <c:showBubbleSize val="0"/>
        </c:dLbls>
        <c:marker val="1"/>
        <c:smooth val="0"/>
        <c:axId val="371432552"/>
        <c:axId val="371429024"/>
      </c:lineChart>
      <c:dateAx>
        <c:axId val="371432552"/>
        <c:scaling>
          <c:orientation val="minMax"/>
        </c:scaling>
        <c:delete val="1"/>
        <c:axPos val="b"/>
        <c:numFmt formatCode="&quot;H&quot;yy" sourceLinked="1"/>
        <c:majorTickMark val="none"/>
        <c:minorTickMark val="none"/>
        <c:tickLblPos val="none"/>
        <c:crossAx val="371429024"/>
        <c:crosses val="autoZero"/>
        <c:auto val="1"/>
        <c:lblOffset val="100"/>
        <c:baseTimeUnit val="years"/>
      </c:dateAx>
      <c:valAx>
        <c:axId val="37142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432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69-40E8-9DAC-59A078CA2FAE}"/>
            </c:ext>
          </c:extLst>
        </c:ser>
        <c:dLbls>
          <c:showLegendKey val="0"/>
          <c:showVal val="0"/>
          <c:showCatName val="0"/>
          <c:showSerName val="0"/>
          <c:showPercent val="0"/>
          <c:showBubbleSize val="0"/>
        </c:dLbls>
        <c:gapWidth val="150"/>
        <c:axId val="371429416"/>
        <c:axId val="371430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69-40E8-9DAC-59A078CA2FAE}"/>
            </c:ext>
          </c:extLst>
        </c:ser>
        <c:dLbls>
          <c:showLegendKey val="0"/>
          <c:showVal val="0"/>
          <c:showCatName val="0"/>
          <c:showSerName val="0"/>
          <c:showPercent val="0"/>
          <c:showBubbleSize val="0"/>
        </c:dLbls>
        <c:marker val="1"/>
        <c:smooth val="0"/>
        <c:axId val="371429416"/>
        <c:axId val="371430984"/>
      </c:lineChart>
      <c:dateAx>
        <c:axId val="371429416"/>
        <c:scaling>
          <c:orientation val="minMax"/>
        </c:scaling>
        <c:delete val="1"/>
        <c:axPos val="b"/>
        <c:numFmt formatCode="&quot;H&quot;yy" sourceLinked="1"/>
        <c:majorTickMark val="none"/>
        <c:minorTickMark val="none"/>
        <c:tickLblPos val="none"/>
        <c:crossAx val="371430984"/>
        <c:crosses val="autoZero"/>
        <c:auto val="1"/>
        <c:lblOffset val="100"/>
        <c:baseTimeUnit val="years"/>
      </c:dateAx>
      <c:valAx>
        <c:axId val="371430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429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D3-4622-85FF-C557BD69296E}"/>
            </c:ext>
          </c:extLst>
        </c:ser>
        <c:dLbls>
          <c:showLegendKey val="0"/>
          <c:showVal val="0"/>
          <c:showCatName val="0"/>
          <c:showSerName val="0"/>
          <c:showPercent val="0"/>
          <c:showBubbleSize val="0"/>
        </c:dLbls>
        <c:gapWidth val="150"/>
        <c:axId val="371427456"/>
        <c:axId val="371426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D3-4622-85FF-C557BD69296E}"/>
            </c:ext>
          </c:extLst>
        </c:ser>
        <c:dLbls>
          <c:showLegendKey val="0"/>
          <c:showVal val="0"/>
          <c:showCatName val="0"/>
          <c:showSerName val="0"/>
          <c:showPercent val="0"/>
          <c:showBubbleSize val="0"/>
        </c:dLbls>
        <c:marker val="1"/>
        <c:smooth val="0"/>
        <c:axId val="371427456"/>
        <c:axId val="371426280"/>
      </c:lineChart>
      <c:dateAx>
        <c:axId val="371427456"/>
        <c:scaling>
          <c:orientation val="minMax"/>
        </c:scaling>
        <c:delete val="1"/>
        <c:axPos val="b"/>
        <c:numFmt formatCode="&quot;H&quot;yy" sourceLinked="1"/>
        <c:majorTickMark val="none"/>
        <c:minorTickMark val="none"/>
        <c:tickLblPos val="none"/>
        <c:crossAx val="371426280"/>
        <c:crosses val="autoZero"/>
        <c:auto val="1"/>
        <c:lblOffset val="100"/>
        <c:baseTimeUnit val="years"/>
      </c:dateAx>
      <c:valAx>
        <c:axId val="371426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42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7046.55</c:v>
                </c:pt>
                <c:pt idx="1">
                  <c:v>8847.31</c:v>
                </c:pt>
                <c:pt idx="2">
                  <c:v>8228.39</c:v>
                </c:pt>
                <c:pt idx="3">
                  <c:v>7308.19</c:v>
                </c:pt>
                <c:pt idx="4">
                  <c:v>6726.32</c:v>
                </c:pt>
              </c:numCache>
            </c:numRef>
          </c:val>
          <c:extLst>
            <c:ext xmlns:c16="http://schemas.microsoft.com/office/drawing/2014/chart" uri="{C3380CC4-5D6E-409C-BE32-E72D297353CC}">
              <c16:uniqueId val="{00000000-C3ED-452F-BA4B-1690782D1718}"/>
            </c:ext>
          </c:extLst>
        </c:ser>
        <c:dLbls>
          <c:showLegendKey val="0"/>
          <c:showVal val="0"/>
          <c:showCatName val="0"/>
          <c:showSerName val="0"/>
          <c:showPercent val="0"/>
          <c:showBubbleSize val="0"/>
        </c:dLbls>
        <c:gapWidth val="150"/>
        <c:axId val="371723704"/>
        <c:axId val="37172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1302.33</c:v>
                </c:pt>
                <c:pt idx="1">
                  <c:v>1274.21</c:v>
                </c:pt>
                <c:pt idx="2">
                  <c:v>1183.92</c:v>
                </c:pt>
                <c:pt idx="3">
                  <c:v>1128.72</c:v>
                </c:pt>
                <c:pt idx="4">
                  <c:v>1125.25</c:v>
                </c:pt>
              </c:numCache>
            </c:numRef>
          </c:val>
          <c:smooth val="0"/>
          <c:extLst>
            <c:ext xmlns:c16="http://schemas.microsoft.com/office/drawing/2014/chart" uri="{C3380CC4-5D6E-409C-BE32-E72D297353CC}">
              <c16:uniqueId val="{00000001-C3ED-452F-BA4B-1690782D1718}"/>
            </c:ext>
          </c:extLst>
        </c:ser>
        <c:dLbls>
          <c:showLegendKey val="0"/>
          <c:showVal val="0"/>
          <c:showCatName val="0"/>
          <c:showSerName val="0"/>
          <c:showPercent val="0"/>
          <c:showBubbleSize val="0"/>
        </c:dLbls>
        <c:marker val="1"/>
        <c:smooth val="0"/>
        <c:axId val="371723704"/>
        <c:axId val="371721744"/>
      </c:lineChart>
      <c:dateAx>
        <c:axId val="371723704"/>
        <c:scaling>
          <c:orientation val="minMax"/>
        </c:scaling>
        <c:delete val="1"/>
        <c:axPos val="b"/>
        <c:numFmt formatCode="&quot;H&quot;yy" sourceLinked="1"/>
        <c:majorTickMark val="none"/>
        <c:minorTickMark val="none"/>
        <c:tickLblPos val="none"/>
        <c:crossAx val="371721744"/>
        <c:crosses val="autoZero"/>
        <c:auto val="1"/>
        <c:lblOffset val="100"/>
        <c:baseTimeUnit val="years"/>
      </c:dateAx>
      <c:valAx>
        <c:axId val="37172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723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22.87</c:v>
                </c:pt>
                <c:pt idx="1">
                  <c:v>13.98</c:v>
                </c:pt>
                <c:pt idx="2">
                  <c:v>8.9700000000000006</c:v>
                </c:pt>
                <c:pt idx="3">
                  <c:v>8.32</c:v>
                </c:pt>
                <c:pt idx="4">
                  <c:v>7.13</c:v>
                </c:pt>
              </c:numCache>
            </c:numRef>
          </c:val>
          <c:extLst>
            <c:ext xmlns:c16="http://schemas.microsoft.com/office/drawing/2014/chart" uri="{C3380CC4-5D6E-409C-BE32-E72D297353CC}">
              <c16:uniqueId val="{00000000-B57C-4777-9B32-22064771D947}"/>
            </c:ext>
          </c:extLst>
        </c:ser>
        <c:dLbls>
          <c:showLegendKey val="0"/>
          <c:showVal val="0"/>
          <c:showCatName val="0"/>
          <c:showSerName val="0"/>
          <c:showPercent val="0"/>
          <c:showBubbleSize val="0"/>
        </c:dLbls>
        <c:gapWidth val="150"/>
        <c:axId val="371724488"/>
        <c:axId val="371726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40.89</c:v>
                </c:pt>
                <c:pt idx="1">
                  <c:v>41.25</c:v>
                </c:pt>
                <c:pt idx="2">
                  <c:v>42.5</c:v>
                </c:pt>
                <c:pt idx="3">
                  <c:v>41.84</c:v>
                </c:pt>
                <c:pt idx="4">
                  <c:v>41.44</c:v>
                </c:pt>
              </c:numCache>
            </c:numRef>
          </c:val>
          <c:smooth val="0"/>
          <c:extLst>
            <c:ext xmlns:c16="http://schemas.microsoft.com/office/drawing/2014/chart" uri="{C3380CC4-5D6E-409C-BE32-E72D297353CC}">
              <c16:uniqueId val="{00000001-B57C-4777-9B32-22064771D947}"/>
            </c:ext>
          </c:extLst>
        </c:ser>
        <c:dLbls>
          <c:showLegendKey val="0"/>
          <c:showVal val="0"/>
          <c:showCatName val="0"/>
          <c:showSerName val="0"/>
          <c:showPercent val="0"/>
          <c:showBubbleSize val="0"/>
        </c:dLbls>
        <c:marker val="1"/>
        <c:smooth val="0"/>
        <c:axId val="371724488"/>
        <c:axId val="371726840"/>
      </c:lineChart>
      <c:dateAx>
        <c:axId val="371724488"/>
        <c:scaling>
          <c:orientation val="minMax"/>
        </c:scaling>
        <c:delete val="1"/>
        <c:axPos val="b"/>
        <c:numFmt formatCode="&quot;H&quot;yy" sourceLinked="1"/>
        <c:majorTickMark val="none"/>
        <c:minorTickMark val="none"/>
        <c:tickLblPos val="none"/>
        <c:crossAx val="371726840"/>
        <c:crosses val="autoZero"/>
        <c:auto val="1"/>
        <c:lblOffset val="100"/>
        <c:baseTimeUnit val="years"/>
      </c:dateAx>
      <c:valAx>
        <c:axId val="371726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724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1390.38</c:v>
                </c:pt>
                <c:pt idx="1">
                  <c:v>2082.27</c:v>
                </c:pt>
                <c:pt idx="2">
                  <c:v>2774.95</c:v>
                </c:pt>
                <c:pt idx="3">
                  <c:v>3785.61</c:v>
                </c:pt>
                <c:pt idx="4">
                  <c:v>4847.8599999999997</c:v>
                </c:pt>
              </c:numCache>
            </c:numRef>
          </c:val>
          <c:extLst>
            <c:ext xmlns:c16="http://schemas.microsoft.com/office/drawing/2014/chart" uri="{C3380CC4-5D6E-409C-BE32-E72D297353CC}">
              <c16:uniqueId val="{00000000-F327-4EA9-822D-BEA920C44276}"/>
            </c:ext>
          </c:extLst>
        </c:ser>
        <c:dLbls>
          <c:showLegendKey val="0"/>
          <c:showVal val="0"/>
          <c:showCatName val="0"/>
          <c:showSerName val="0"/>
          <c:showPercent val="0"/>
          <c:showBubbleSize val="0"/>
        </c:dLbls>
        <c:gapWidth val="150"/>
        <c:axId val="371724880"/>
        <c:axId val="371722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c:v>
                </c:pt>
                <c:pt idx="1">
                  <c:v>383.25</c:v>
                </c:pt>
                <c:pt idx="2">
                  <c:v>377.72</c:v>
                </c:pt>
                <c:pt idx="3">
                  <c:v>390.47</c:v>
                </c:pt>
                <c:pt idx="4">
                  <c:v>403.61</c:v>
                </c:pt>
              </c:numCache>
            </c:numRef>
          </c:val>
          <c:smooth val="0"/>
          <c:extLst>
            <c:ext xmlns:c16="http://schemas.microsoft.com/office/drawing/2014/chart" uri="{C3380CC4-5D6E-409C-BE32-E72D297353CC}">
              <c16:uniqueId val="{00000001-F327-4EA9-822D-BEA920C44276}"/>
            </c:ext>
          </c:extLst>
        </c:ser>
        <c:dLbls>
          <c:showLegendKey val="0"/>
          <c:showVal val="0"/>
          <c:showCatName val="0"/>
          <c:showSerName val="0"/>
          <c:showPercent val="0"/>
          <c:showBubbleSize val="0"/>
        </c:dLbls>
        <c:marker val="1"/>
        <c:smooth val="0"/>
        <c:axId val="371724880"/>
        <c:axId val="371722528"/>
      </c:lineChart>
      <c:dateAx>
        <c:axId val="371724880"/>
        <c:scaling>
          <c:orientation val="minMax"/>
        </c:scaling>
        <c:delete val="1"/>
        <c:axPos val="b"/>
        <c:numFmt formatCode="&quot;H&quot;yy" sourceLinked="1"/>
        <c:majorTickMark val="none"/>
        <c:minorTickMark val="none"/>
        <c:tickLblPos val="none"/>
        <c:crossAx val="371722528"/>
        <c:crosses val="autoZero"/>
        <c:auto val="1"/>
        <c:lblOffset val="100"/>
        <c:baseTimeUnit val="years"/>
      </c:dateAx>
      <c:valAx>
        <c:axId val="37172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72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愛媛県　上島町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D4</v>
      </c>
      <c r="X8" s="36"/>
      <c r="Y8" s="36"/>
      <c r="Z8" s="36"/>
      <c r="AA8" s="36"/>
      <c r="AB8" s="36"/>
      <c r="AC8" s="36"/>
      <c r="AD8" s="36" t="str">
        <f>データ!$M$6</f>
        <v>非設置</v>
      </c>
      <c r="AE8" s="36"/>
      <c r="AF8" s="36"/>
      <c r="AG8" s="36"/>
      <c r="AH8" s="36"/>
      <c r="AI8" s="36"/>
      <c r="AJ8" s="36"/>
      <c r="AK8" s="2"/>
      <c r="AL8" s="37">
        <f>データ!$R$6</f>
        <v>6437</v>
      </c>
      <c r="AM8" s="37"/>
      <c r="AN8" s="37"/>
      <c r="AO8" s="37"/>
      <c r="AP8" s="37"/>
      <c r="AQ8" s="37"/>
      <c r="AR8" s="37"/>
      <c r="AS8" s="37"/>
      <c r="AT8" s="38">
        <f>データ!$S$6</f>
        <v>30.38</v>
      </c>
      <c r="AU8" s="38"/>
      <c r="AV8" s="38"/>
      <c r="AW8" s="38"/>
      <c r="AX8" s="38"/>
      <c r="AY8" s="38"/>
      <c r="AZ8" s="38"/>
      <c r="BA8" s="38"/>
      <c r="BB8" s="38">
        <f>データ!$T$6</f>
        <v>211.88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100</v>
      </c>
      <c r="Q10" s="38"/>
      <c r="R10" s="38"/>
      <c r="S10" s="38"/>
      <c r="T10" s="38"/>
      <c r="U10" s="38"/>
      <c r="V10" s="38"/>
      <c r="W10" s="37">
        <f>データ!$Q$6</f>
        <v>6084</v>
      </c>
      <c r="X10" s="37"/>
      <c r="Y10" s="37"/>
      <c r="Z10" s="37"/>
      <c r="AA10" s="37"/>
      <c r="AB10" s="37"/>
      <c r="AC10" s="37"/>
      <c r="AD10" s="2"/>
      <c r="AE10" s="2"/>
      <c r="AF10" s="2"/>
      <c r="AG10" s="2"/>
      <c r="AH10" s="2"/>
      <c r="AI10" s="2"/>
      <c r="AJ10" s="2"/>
      <c r="AK10" s="2"/>
      <c r="AL10" s="37">
        <f>データ!$U$6</f>
        <v>131</v>
      </c>
      <c r="AM10" s="37"/>
      <c r="AN10" s="37"/>
      <c r="AO10" s="37"/>
      <c r="AP10" s="37"/>
      <c r="AQ10" s="37"/>
      <c r="AR10" s="37"/>
      <c r="AS10" s="37"/>
      <c r="AT10" s="38">
        <f>データ!$V$6</f>
        <v>2.35</v>
      </c>
      <c r="AU10" s="38"/>
      <c r="AV10" s="38"/>
      <c r="AW10" s="38"/>
      <c r="AX10" s="38"/>
      <c r="AY10" s="38"/>
      <c r="AZ10" s="38"/>
      <c r="BA10" s="38"/>
      <c r="BB10" s="38">
        <f>データ!$W$6</f>
        <v>55.74</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1" t="s">
        <v>116</v>
      </c>
      <c r="BM16" s="72"/>
      <c r="BN16" s="72"/>
      <c r="BO16" s="72"/>
      <c r="BP16" s="72"/>
      <c r="BQ16" s="72"/>
      <c r="BR16" s="72"/>
      <c r="BS16" s="72"/>
      <c r="BT16" s="72"/>
      <c r="BU16" s="72"/>
      <c r="BV16" s="72"/>
      <c r="BW16" s="72"/>
      <c r="BX16" s="72"/>
      <c r="BY16" s="72"/>
      <c r="BZ16" s="7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1"/>
      <c r="BM17" s="72"/>
      <c r="BN17" s="72"/>
      <c r="BO17" s="72"/>
      <c r="BP17" s="72"/>
      <c r="BQ17" s="72"/>
      <c r="BR17" s="72"/>
      <c r="BS17" s="72"/>
      <c r="BT17" s="72"/>
      <c r="BU17" s="72"/>
      <c r="BV17" s="72"/>
      <c r="BW17" s="72"/>
      <c r="BX17" s="72"/>
      <c r="BY17" s="72"/>
      <c r="BZ17" s="7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1"/>
      <c r="BM18" s="72"/>
      <c r="BN18" s="72"/>
      <c r="BO18" s="72"/>
      <c r="BP18" s="72"/>
      <c r="BQ18" s="72"/>
      <c r="BR18" s="72"/>
      <c r="BS18" s="72"/>
      <c r="BT18" s="72"/>
      <c r="BU18" s="72"/>
      <c r="BV18" s="72"/>
      <c r="BW18" s="72"/>
      <c r="BX18" s="72"/>
      <c r="BY18" s="72"/>
      <c r="BZ18" s="7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1"/>
      <c r="BM19" s="72"/>
      <c r="BN19" s="72"/>
      <c r="BO19" s="72"/>
      <c r="BP19" s="72"/>
      <c r="BQ19" s="72"/>
      <c r="BR19" s="72"/>
      <c r="BS19" s="72"/>
      <c r="BT19" s="72"/>
      <c r="BU19" s="72"/>
      <c r="BV19" s="72"/>
      <c r="BW19" s="72"/>
      <c r="BX19" s="72"/>
      <c r="BY19" s="72"/>
      <c r="BZ19" s="7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1"/>
      <c r="BM20" s="72"/>
      <c r="BN20" s="72"/>
      <c r="BO20" s="72"/>
      <c r="BP20" s="72"/>
      <c r="BQ20" s="72"/>
      <c r="BR20" s="72"/>
      <c r="BS20" s="72"/>
      <c r="BT20" s="72"/>
      <c r="BU20" s="72"/>
      <c r="BV20" s="72"/>
      <c r="BW20" s="72"/>
      <c r="BX20" s="72"/>
      <c r="BY20" s="72"/>
      <c r="BZ20" s="7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1"/>
      <c r="BM21" s="72"/>
      <c r="BN21" s="72"/>
      <c r="BO21" s="72"/>
      <c r="BP21" s="72"/>
      <c r="BQ21" s="72"/>
      <c r="BR21" s="72"/>
      <c r="BS21" s="72"/>
      <c r="BT21" s="72"/>
      <c r="BU21" s="72"/>
      <c r="BV21" s="72"/>
      <c r="BW21" s="72"/>
      <c r="BX21" s="72"/>
      <c r="BY21" s="72"/>
      <c r="BZ21" s="7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1"/>
      <c r="BM22" s="72"/>
      <c r="BN22" s="72"/>
      <c r="BO22" s="72"/>
      <c r="BP22" s="72"/>
      <c r="BQ22" s="72"/>
      <c r="BR22" s="72"/>
      <c r="BS22" s="72"/>
      <c r="BT22" s="72"/>
      <c r="BU22" s="72"/>
      <c r="BV22" s="72"/>
      <c r="BW22" s="72"/>
      <c r="BX22" s="72"/>
      <c r="BY22" s="72"/>
      <c r="BZ22" s="7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1"/>
      <c r="BM23" s="72"/>
      <c r="BN23" s="72"/>
      <c r="BO23" s="72"/>
      <c r="BP23" s="72"/>
      <c r="BQ23" s="72"/>
      <c r="BR23" s="72"/>
      <c r="BS23" s="72"/>
      <c r="BT23" s="72"/>
      <c r="BU23" s="72"/>
      <c r="BV23" s="72"/>
      <c r="BW23" s="72"/>
      <c r="BX23" s="72"/>
      <c r="BY23" s="72"/>
      <c r="BZ23" s="7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1"/>
      <c r="BM24" s="72"/>
      <c r="BN24" s="72"/>
      <c r="BO24" s="72"/>
      <c r="BP24" s="72"/>
      <c r="BQ24" s="72"/>
      <c r="BR24" s="72"/>
      <c r="BS24" s="72"/>
      <c r="BT24" s="72"/>
      <c r="BU24" s="72"/>
      <c r="BV24" s="72"/>
      <c r="BW24" s="72"/>
      <c r="BX24" s="72"/>
      <c r="BY24" s="72"/>
      <c r="BZ24" s="7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1"/>
      <c r="BM25" s="72"/>
      <c r="BN25" s="72"/>
      <c r="BO25" s="72"/>
      <c r="BP25" s="72"/>
      <c r="BQ25" s="72"/>
      <c r="BR25" s="72"/>
      <c r="BS25" s="72"/>
      <c r="BT25" s="72"/>
      <c r="BU25" s="72"/>
      <c r="BV25" s="72"/>
      <c r="BW25" s="72"/>
      <c r="BX25" s="72"/>
      <c r="BY25" s="72"/>
      <c r="BZ25" s="7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1"/>
      <c r="BM26" s="72"/>
      <c r="BN26" s="72"/>
      <c r="BO26" s="72"/>
      <c r="BP26" s="72"/>
      <c r="BQ26" s="72"/>
      <c r="BR26" s="72"/>
      <c r="BS26" s="72"/>
      <c r="BT26" s="72"/>
      <c r="BU26" s="72"/>
      <c r="BV26" s="72"/>
      <c r="BW26" s="72"/>
      <c r="BX26" s="72"/>
      <c r="BY26" s="72"/>
      <c r="BZ26" s="7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1"/>
      <c r="BM27" s="72"/>
      <c r="BN27" s="72"/>
      <c r="BO27" s="72"/>
      <c r="BP27" s="72"/>
      <c r="BQ27" s="72"/>
      <c r="BR27" s="72"/>
      <c r="BS27" s="72"/>
      <c r="BT27" s="72"/>
      <c r="BU27" s="72"/>
      <c r="BV27" s="72"/>
      <c r="BW27" s="72"/>
      <c r="BX27" s="72"/>
      <c r="BY27" s="72"/>
      <c r="BZ27" s="7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1"/>
      <c r="BM28" s="72"/>
      <c r="BN28" s="72"/>
      <c r="BO28" s="72"/>
      <c r="BP28" s="72"/>
      <c r="BQ28" s="72"/>
      <c r="BR28" s="72"/>
      <c r="BS28" s="72"/>
      <c r="BT28" s="72"/>
      <c r="BU28" s="72"/>
      <c r="BV28" s="72"/>
      <c r="BW28" s="72"/>
      <c r="BX28" s="72"/>
      <c r="BY28" s="72"/>
      <c r="BZ28" s="7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1"/>
      <c r="BM29" s="72"/>
      <c r="BN29" s="72"/>
      <c r="BO29" s="72"/>
      <c r="BP29" s="72"/>
      <c r="BQ29" s="72"/>
      <c r="BR29" s="72"/>
      <c r="BS29" s="72"/>
      <c r="BT29" s="72"/>
      <c r="BU29" s="72"/>
      <c r="BV29" s="72"/>
      <c r="BW29" s="72"/>
      <c r="BX29" s="72"/>
      <c r="BY29" s="72"/>
      <c r="BZ29" s="7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1"/>
      <c r="BM30" s="72"/>
      <c r="BN30" s="72"/>
      <c r="BO30" s="72"/>
      <c r="BP30" s="72"/>
      <c r="BQ30" s="72"/>
      <c r="BR30" s="72"/>
      <c r="BS30" s="72"/>
      <c r="BT30" s="72"/>
      <c r="BU30" s="72"/>
      <c r="BV30" s="72"/>
      <c r="BW30" s="72"/>
      <c r="BX30" s="72"/>
      <c r="BY30" s="72"/>
      <c r="BZ30" s="7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1"/>
      <c r="BM31" s="72"/>
      <c r="BN31" s="72"/>
      <c r="BO31" s="72"/>
      <c r="BP31" s="72"/>
      <c r="BQ31" s="72"/>
      <c r="BR31" s="72"/>
      <c r="BS31" s="72"/>
      <c r="BT31" s="72"/>
      <c r="BU31" s="72"/>
      <c r="BV31" s="72"/>
      <c r="BW31" s="72"/>
      <c r="BX31" s="72"/>
      <c r="BY31" s="72"/>
      <c r="BZ31" s="7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1"/>
      <c r="BM32" s="72"/>
      <c r="BN32" s="72"/>
      <c r="BO32" s="72"/>
      <c r="BP32" s="72"/>
      <c r="BQ32" s="72"/>
      <c r="BR32" s="72"/>
      <c r="BS32" s="72"/>
      <c r="BT32" s="72"/>
      <c r="BU32" s="72"/>
      <c r="BV32" s="72"/>
      <c r="BW32" s="72"/>
      <c r="BX32" s="72"/>
      <c r="BY32" s="72"/>
      <c r="BZ32" s="7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1"/>
      <c r="BM33" s="72"/>
      <c r="BN33" s="72"/>
      <c r="BO33" s="72"/>
      <c r="BP33" s="72"/>
      <c r="BQ33" s="72"/>
      <c r="BR33" s="72"/>
      <c r="BS33" s="72"/>
      <c r="BT33" s="72"/>
      <c r="BU33" s="72"/>
      <c r="BV33" s="72"/>
      <c r="BW33" s="72"/>
      <c r="BX33" s="72"/>
      <c r="BY33" s="72"/>
      <c r="BZ33" s="7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1"/>
      <c r="BM34" s="72"/>
      <c r="BN34" s="72"/>
      <c r="BO34" s="72"/>
      <c r="BP34" s="72"/>
      <c r="BQ34" s="72"/>
      <c r="BR34" s="72"/>
      <c r="BS34" s="72"/>
      <c r="BT34" s="72"/>
      <c r="BU34" s="72"/>
      <c r="BV34" s="72"/>
      <c r="BW34" s="72"/>
      <c r="BX34" s="72"/>
      <c r="BY34" s="72"/>
      <c r="BZ34" s="7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1"/>
      <c r="BM35" s="72"/>
      <c r="BN35" s="72"/>
      <c r="BO35" s="72"/>
      <c r="BP35" s="72"/>
      <c r="BQ35" s="72"/>
      <c r="BR35" s="72"/>
      <c r="BS35" s="72"/>
      <c r="BT35" s="72"/>
      <c r="BU35" s="72"/>
      <c r="BV35" s="72"/>
      <c r="BW35" s="72"/>
      <c r="BX35" s="72"/>
      <c r="BY35" s="72"/>
      <c r="BZ35" s="7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1"/>
      <c r="BM36" s="72"/>
      <c r="BN36" s="72"/>
      <c r="BO36" s="72"/>
      <c r="BP36" s="72"/>
      <c r="BQ36" s="72"/>
      <c r="BR36" s="72"/>
      <c r="BS36" s="72"/>
      <c r="BT36" s="72"/>
      <c r="BU36" s="72"/>
      <c r="BV36" s="72"/>
      <c r="BW36" s="72"/>
      <c r="BX36" s="72"/>
      <c r="BY36" s="72"/>
      <c r="BZ36" s="7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1"/>
      <c r="BM37" s="72"/>
      <c r="BN37" s="72"/>
      <c r="BO37" s="72"/>
      <c r="BP37" s="72"/>
      <c r="BQ37" s="72"/>
      <c r="BR37" s="72"/>
      <c r="BS37" s="72"/>
      <c r="BT37" s="72"/>
      <c r="BU37" s="72"/>
      <c r="BV37" s="72"/>
      <c r="BW37" s="72"/>
      <c r="BX37" s="72"/>
      <c r="BY37" s="72"/>
      <c r="BZ37" s="7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1"/>
      <c r="BM38" s="72"/>
      <c r="BN38" s="72"/>
      <c r="BO38" s="72"/>
      <c r="BP38" s="72"/>
      <c r="BQ38" s="72"/>
      <c r="BR38" s="72"/>
      <c r="BS38" s="72"/>
      <c r="BT38" s="72"/>
      <c r="BU38" s="72"/>
      <c r="BV38" s="72"/>
      <c r="BW38" s="72"/>
      <c r="BX38" s="72"/>
      <c r="BY38" s="72"/>
      <c r="BZ38" s="7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1"/>
      <c r="BM39" s="72"/>
      <c r="BN39" s="72"/>
      <c r="BO39" s="72"/>
      <c r="BP39" s="72"/>
      <c r="BQ39" s="72"/>
      <c r="BR39" s="72"/>
      <c r="BS39" s="72"/>
      <c r="BT39" s="72"/>
      <c r="BU39" s="72"/>
      <c r="BV39" s="72"/>
      <c r="BW39" s="72"/>
      <c r="BX39" s="72"/>
      <c r="BY39" s="72"/>
      <c r="BZ39" s="7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1"/>
      <c r="BM40" s="72"/>
      <c r="BN40" s="72"/>
      <c r="BO40" s="72"/>
      <c r="BP40" s="72"/>
      <c r="BQ40" s="72"/>
      <c r="BR40" s="72"/>
      <c r="BS40" s="72"/>
      <c r="BT40" s="72"/>
      <c r="BU40" s="72"/>
      <c r="BV40" s="72"/>
      <c r="BW40" s="72"/>
      <c r="BX40" s="72"/>
      <c r="BY40" s="72"/>
      <c r="BZ40" s="7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1"/>
      <c r="BM41" s="72"/>
      <c r="BN41" s="72"/>
      <c r="BO41" s="72"/>
      <c r="BP41" s="72"/>
      <c r="BQ41" s="72"/>
      <c r="BR41" s="72"/>
      <c r="BS41" s="72"/>
      <c r="BT41" s="72"/>
      <c r="BU41" s="72"/>
      <c r="BV41" s="72"/>
      <c r="BW41" s="72"/>
      <c r="BX41" s="72"/>
      <c r="BY41" s="72"/>
      <c r="BZ41" s="7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1"/>
      <c r="BM42" s="72"/>
      <c r="BN42" s="72"/>
      <c r="BO42" s="72"/>
      <c r="BP42" s="72"/>
      <c r="BQ42" s="72"/>
      <c r="BR42" s="72"/>
      <c r="BS42" s="72"/>
      <c r="BT42" s="72"/>
      <c r="BU42" s="72"/>
      <c r="BV42" s="72"/>
      <c r="BW42" s="72"/>
      <c r="BX42" s="72"/>
      <c r="BY42" s="72"/>
      <c r="BZ42" s="7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1"/>
      <c r="BM43" s="72"/>
      <c r="BN43" s="72"/>
      <c r="BO43" s="72"/>
      <c r="BP43" s="72"/>
      <c r="BQ43" s="72"/>
      <c r="BR43" s="72"/>
      <c r="BS43" s="72"/>
      <c r="BT43" s="72"/>
      <c r="BU43" s="72"/>
      <c r="BV43" s="72"/>
      <c r="BW43" s="72"/>
      <c r="BX43" s="72"/>
      <c r="BY43" s="72"/>
      <c r="BZ43" s="7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4"/>
      <c r="BM44" s="75"/>
      <c r="BN44" s="75"/>
      <c r="BO44" s="75"/>
      <c r="BP44" s="75"/>
      <c r="BQ44" s="75"/>
      <c r="BR44" s="75"/>
      <c r="BS44" s="75"/>
      <c r="BT44" s="75"/>
      <c r="BU44" s="75"/>
      <c r="BV44" s="75"/>
      <c r="BW44" s="75"/>
      <c r="BX44" s="75"/>
      <c r="BY44" s="75"/>
      <c r="BZ44" s="7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117</v>
      </c>
      <c r="BM47" s="77"/>
      <c r="BN47" s="77"/>
      <c r="BO47" s="77"/>
      <c r="BP47" s="77"/>
      <c r="BQ47" s="77"/>
      <c r="BR47" s="77"/>
      <c r="BS47" s="77"/>
      <c r="BT47" s="77"/>
      <c r="BU47" s="77"/>
      <c r="BV47" s="77"/>
      <c r="BW47" s="77"/>
      <c r="BX47" s="77"/>
      <c r="BY47" s="77"/>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77"/>
      <c r="BN48" s="77"/>
      <c r="BO48" s="77"/>
      <c r="BP48" s="77"/>
      <c r="BQ48" s="77"/>
      <c r="BR48" s="77"/>
      <c r="BS48" s="77"/>
      <c r="BT48" s="77"/>
      <c r="BU48" s="77"/>
      <c r="BV48" s="77"/>
      <c r="BW48" s="77"/>
      <c r="BX48" s="77"/>
      <c r="BY48" s="77"/>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77"/>
      <c r="BN49" s="77"/>
      <c r="BO49" s="77"/>
      <c r="BP49" s="77"/>
      <c r="BQ49" s="77"/>
      <c r="BR49" s="77"/>
      <c r="BS49" s="77"/>
      <c r="BT49" s="77"/>
      <c r="BU49" s="77"/>
      <c r="BV49" s="77"/>
      <c r="BW49" s="77"/>
      <c r="BX49" s="77"/>
      <c r="BY49" s="77"/>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77"/>
      <c r="BN50" s="77"/>
      <c r="BO50" s="77"/>
      <c r="BP50" s="77"/>
      <c r="BQ50" s="77"/>
      <c r="BR50" s="77"/>
      <c r="BS50" s="77"/>
      <c r="BT50" s="77"/>
      <c r="BU50" s="77"/>
      <c r="BV50" s="77"/>
      <c r="BW50" s="77"/>
      <c r="BX50" s="77"/>
      <c r="BY50" s="77"/>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77"/>
      <c r="BN51" s="77"/>
      <c r="BO51" s="77"/>
      <c r="BP51" s="77"/>
      <c r="BQ51" s="77"/>
      <c r="BR51" s="77"/>
      <c r="BS51" s="77"/>
      <c r="BT51" s="77"/>
      <c r="BU51" s="77"/>
      <c r="BV51" s="77"/>
      <c r="BW51" s="77"/>
      <c r="BX51" s="77"/>
      <c r="BY51" s="77"/>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77"/>
      <c r="BN52" s="77"/>
      <c r="BO52" s="77"/>
      <c r="BP52" s="77"/>
      <c r="BQ52" s="77"/>
      <c r="BR52" s="77"/>
      <c r="BS52" s="77"/>
      <c r="BT52" s="77"/>
      <c r="BU52" s="77"/>
      <c r="BV52" s="77"/>
      <c r="BW52" s="77"/>
      <c r="BX52" s="77"/>
      <c r="BY52" s="77"/>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77"/>
      <c r="BN53" s="77"/>
      <c r="BO53" s="77"/>
      <c r="BP53" s="77"/>
      <c r="BQ53" s="77"/>
      <c r="BR53" s="77"/>
      <c r="BS53" s="77"/>
      <c r="BT53" s="77"/>
      <c r="BU53" s="77"/>
      <c r="BV53" s="77"/>
      <c r="BW53" s="77"/>
      <c r="BX53" s="77"/>
      <c r="BY53" s="77"/>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77"/>
      <c r="BN54" s="77"/>
      <c r="BO54" s="77"/>
      <c r="BP54" s="77"/>
      <c r="BQ54" s="77"/>
      <c r="BR54" s="77"/>
      <c r="BS54" s="77"/>
      <c r="BT54" s="77"/>
      <c r="BU54" s="77"/>
      <c r="BV54" s="77"/>
      <c r="BW54" s="77"/>
      <c r="BX54" s="77"/>
      <c r="BY54" s="77"/>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77"/>
      <c r="BN55" s="77"/>
      <c r="BO55" s="77"/>
      <c r="BP55" s="77"/>
      <c r="BQ55" s="77"/>
      <c r="BR55" s="77"/>
      <c r="BS55" s="77"/>
      <c r="BT55" s="77"/>
      <c r="BU55" s="77"/>
      <c r="BV55" s="77"/>
      <c r="BW55" s="77"/>
      <c r="BX55" s="77"/>
      <c r="BY55" s="77"/>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77"/>
      <c r="BN56" s="77"/>
      <c r="BO56" s="77"/>
      <c r="BP56" s="77"/>
      <c r="BQ56" s="77"/>
      <c r="BR56" s="77"/>
      <c r="BS56" s="77"/>
      <c r="BT56" s="77"/>
      <c r="BU56" s="77"/>
      <c r="BV56" s="77"/>
      <c r="BW56" s="77"/>
      <c r="BX56" s="77"/>
      <c r="BY56" s="77"/>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77"/>
      <c r="BN57" s="77"/>
      <c r="BO57" s="77"/>
      <c r="BP57" s="77"/>
      <c r="BQ57" s="77"/>
      <c r="BR57" s="77"/>
      <c r="BS57" s="77"/>
      <c r="BT57" s="77"/>
      <c r="BU57" s="77"/>
      <c r="BV57" s="77"/>
      <c r="BW57" s="77"/>
      <c r="BX57" s="77"/>
      <c r="BY57" s="77"/>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77"/>
      <c r="BN58" s="77"/>
      <c r="BO58" s="77"/>
      <c r="BP58" s="77"/>
      <c r="BQ58" s="77"/>
      <c r="BR58" s="77"/>
      <c r="BS58" s="77"/>
      <c r="BT58" s="77"/>
      <c r="BU58" s="77"/>
      <c r="BV58" s="77"/>
      <c r="BW58" s="77"/>
      <c r="BX58" s="77"/>
      <c r="BY58" s="77"/>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77"/>
      <c r="BN59" s="77"/>
      <c r="BO59" s="77"/>
      <c r="BP59" s="77"/>
      <c r="BQ59" s="77"/>
      <c r="BR59" s="77"/>
      <c r="BS59" s="77"/>
      <c r="BT59" s="77"/>
      <c r="BU59" s="77"/>
      <c r="BV59" s="77"/>
      <c r="BW59" s="77"/>
      <c r="BX59" s="77"/>
      <c r="BY59" s="77"/>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77"/>
      <c r="BN60" s="77"/>
      <c r="BO60" s="77"/>
      <c r="BP60" s="77"/>
      <c r="BQ60" s="77"/>
      <c r="BR60" s="77"/>
      <c r="BS60" s="77"/>
      <c r="BT60" s="77"/>
      <c r="BU60" s="77"/>
      <c r="BV60" s="77"/>
      <c r="BW60" s="77"/>
      <c r="BX60" s="77"/>
      <c r="BY60" s="77"/>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77"/>
      <c r="BN61" s="77"/>
      <c r="BO61" s="77"/>
      <c r="BP61" s="77"/>
      <c r="BQ61" s="77"/>
      <c r="BR61" s="77"/>
      <c r="BS61" s="77"/>
      <c r="BT61" s="77"/>
      <c r="BU61" s="77"/>
      <c r="BV61" s="77"/>
      <c r="BW61" s="77"/>
      <c r="BX61" s="77"/>
      <c r="BY61" s="77"/>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77"/>
      <c r="BN62" s="77"/>
      <c r="BO62" s="77"/>
      <c r="BP62" s="77"/>
      <c r="BQ62" s="77"/>
      <c r="BR62" s="77"/>
      <c r="BS62" s="77"/>
      <c r="BT62" s="77"/>
      <c r="BU62" s="77"/>
      <c r="BV62" s="77"/>
      <c r="BW62" s="77"/>
      <c r="BX62" s="77"/>
      <c r="BY62" s="77"/>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115</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42</v>
      </c>
      <c r="N85" s="13" t="s">
        <v>43</v>
      </c>
      <c r="O85" s="13" t="str">
        <f>データ!EN6</f>
        <v>【0.58】</v>
      </c>
    </row>
  </sheetData>
  <sheetProtection algorithmName="SHA-512" hashValue="6EveIBe+dhk1xb3w/z06BaEIWlFYO7NAAha0GmHlnx964AG+zXbHYPq/vEosu9o4OrqMdyzZ2XvyW8NgUKoXiA==" saltValue="THG7fLeBcW4BVxDfEMD0H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9" t="s">
        <v>53</v>
      </c>
      <c r="I3" s="80"/>
      <c r="J3" s="80"/>
      <c r="K3" s="80"/>
      <c r="L3" s="80"/>
      <c r="M3" s="80"/>
      <c r="N3" s="80"/>
      <c r="O3" s="80"/>
      <c r="P3" s="80"/>
      <c r="Q3" s="80"/>
      <c r="R3" s="80"/>
      <c r="S3" s="80"/>
      <c r="T3" s="80"/>
      <c r="U3" s="80"/>
      <c r="V3" s="80"/>
      <c r="W3" s="81"/>
      <c r="X3" s="85" t="s">
        <v>54</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55</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56</v>
      </c>
      <c r="B4" s="17"/>
      <c r="C4" s="17"/>
      <c r="D4" s="17"/>
      <c r="E4" s="17"/>
      <c r="F4" s="17"/>
      <c r="G4" s="17"/>
      <c r="H4" s="82"/>
      <c r="I4" s="83"/>
      <c r="J4" s="83"/>
      <c r="K4" s="83"/>
      <c r="L4" s="83"/>
      <c r="M4" s="83"/>
      <c r="N4" s="83"/>
      <c r="O4" s="83"/>
      <c r="P4" s="83"/>
      <c r="Q4" s="83"/>
      <c r="R4" s="83"/>
      <c r="S4" s="83"/>
      <c r="T4" s="83"/>
      <c r="U4" s="83"/>
      <c r="V4" s="83"/>
      <c r="W4" s="84"/>
      <c r="X4" s="78" t="s">
        <v>57</v>
      </c>
      <c r="Y4" s="78"/>
      <c r="Z4" s="78"/>
      <c r="AA4" s="78"/>
      <c r="AB4" s="78"/>
      <c r="AC4" s="78"/>
      <c r="AD4" s="78"/>
      <c r="AE4" s="78"/>
      <c r="AF4" s="78"/>
      <c r="AG4" s="78"/>
      <c r="AH4" s="78"/>
      <c r="AI4" s="78" t="s">
        <v>58</v>
      </c>
      <c r="AJ4" s="78"/>
      <c r="AK4" s="78"/>
      <c r="AL4" s="78"/>
      <c r="AM4" s="78"/>
      <c r="AN4" s="78"/>
      <c r="AO4" s="78"/>
      <c r="AP4" s="78"/>
      <c r="AQ4" s="78"/>
      <c r="AR4" s="78"/>
      <c r="AS4" s="78"/>
      <c r="AT4" s="78" t="s">
        <v>59</v>
      </c>
      <c r="AU4" s="78"/>
      <c r="AV4" s="78"/>
      <c r="AW4" s="78"/>
      <c r="AX4" s="78"/>
      <c r="AY4" s="78"/>
      <c r="AZ4" s="78"/>
      <c r="BA4" s="78"/>
      <c r="BB4" s="78"/>
      <c r="BC4" s="78"/>
      <c r="BD4" s="78"/>
      <c r="BE4" s="78" t="s">
        <v>60</v>
      </c>
      <c r="BF4" s="78"/>
      <c r="BG4" s="78"/>
      <c r="BH4" s="78"/>
      <c r="BI4" s="78"/>
      <c r="BJ4" s="78"/>
      <c r="BK4" s="78"/>
      <c r="BL4" s="78"/>
      <c r="BM4" s="78"/>
      <c r="BN4" s="78"/>
      <c r="BO4" s="78"/>
      <c r="BP4" s="78" t="s">
        <v>61</v>
      </c>
      <c r="BQ4" s="78"/>
      <c r="BR4" s="78"/>
      <c r="BS4" s="78"/>
      <c r="BT4" s="78"/>
      <c r="BU4" s="78"/>
      <c r="BV4" s="78"/>
      <c r="BW4" s="78"/>
      <c r="BX4" s="78"/>
      <c r="BY4" s="78"/>
      <c r="BZ4" s="78"/>
      <c r="CA4" s="78" t="s">
        <v>62</v>
      </c>
      <c r="CB4" s="78"/>
      <c r="CC4" s="78"/>
      <c r="CD4" s="78"/>
      <c r="CE4" s="78"/>
      <c r="CF4" s="78"/>
      <c r="CG4" s="78"/>
      <c r="CH4" s="78"/>
      <c r="CI4" s="78"/>
      <c r="CJ4" s="78"/>
      <c r="CK4" s="78"/>
      <c r="CL4" s="78" t="s">
        <v>63</v>
      </c>
      <c r="CM4" s="78"/>
      <c r="CN4" s="78"/>
      <c r="CO4" s="78"/>
      <c r="CP4" s="78"/>
      <c r="CQ4" s="78"/>
      <c r="CR4" s="78"/>
      <c r="CS4" s="78"/>
      <c r="CT4" s="78"/>
      <c r="CU4" s="78"/>
      <c r="CV4" s="78"/>
      <c r="CW4" s="78" t="s">
        <v>64</v>
      </c>
      <c r="CX4" s="78"/>
      <c r="CY4" s="78"/>
      <c r="CZ4" s="78"/>
      <c r="DA4" s="78"/>
      <c r="DB4" s="78"/>
      <c r="DC4" s="78"/>
      <c r="DD4" s="78"/>
      <c r="DE4" s="78"/>
      <c r="DF4" s="78"/>
      <c r="DG4" s="78"/>
      <c r="DH4" s="78" t="s">
        <v>65</v>
      </c>
      <c r="DI4" s="78"/>
      <c r="DJ4" s="78"/>
      <c r="DK4" s="78"/>
      <c r="DL4" s="78"/>
      <c r="DM4" s="78"/>
      <c r="DN4" s="78"/>
      <c r="DO4" s="78"/>
      <c r="DP4" s="78"/>
      <c r="DQ4" s="78"/>
      <c r="DR4" s="78"/>
      <c r="DS4" s="78" t="s">
        <v>66</v>
      </c>
      <c r="DT4" s="78"/>
      <c r="DU4" s="78"/>
      <c r="DV4" s="78"/>
      <c r="DW4" s="78"/>
      <c r="DX4" s="78"/>
      <c r="DY4" s="78"/>
      <c r="DZ4" s="78"/>
      <c r="EA4" s="78"/>
      <c r="EB4" s="78"/>
      <c r="EC4" s="78"/>
      <c r="ED4" s="78" t="s">
        <v>67</v>
      </c>
      <c r="EE4" s="78"/>
      <c r="EF4" s="78"/>
      <c r="EG4" s="78"/>
      <c r="EH4" s="78"/>
      <c r="EI4" s="78"/>
      <c r="EJ4" s="78"/>
      <c r="EK4" s="78"/>
      <c r="EL4" s="78"/>
      <c r="EM4" s="78"/>
      <c r="EN4" s="78"/>
    </row>
    <row r="5" spans="1:144" x14ac:dyDescent="0.15">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15">
      <c r="A6" s="15" t="s">
        <v>96</v>
      </c>
      <c r="B6" s="20">
        <f>B7</f>
        <v>2021</v>
      </c>
      <c r="C6" s="20">
        <f t="shared" ref="C6:W6" si="3">C7</f>
        <v>383562</v>
      </c>
      <c r="D6" s="20">
        <f t="shared" si="3"/>
        <v>47</v>
      </c>
      <c r="E6" s="20">
        <f t="shared" si="3"/>
        <v>1</v>
      </c>
      <c r="F6" s="20">
        <f t="shared" si="3"/>
        <v>0</v>
      </c>
      <c r="G6" s="20">
        <f t="shared" si="3"/>
        <v>0</v>
      </c>
      <c r="H6" s="20" t="str">
        <f t="shared" si="3"/>
        <v>愛媛県　上島町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6084</v>
      </c>
      <c r="R6" s="21">
        <f t="shared" si="3"/>
        <v>6437</v>
      </c>
      <c r="S6" s="21">
        <f t="shared" si="3"/>
        <v>30.38</v>
      </c>
      <c r="T6" s="21">
        <f t="shared" si="3"/>
        <v>211.88</v>
      </c>
      <c r="U6" s="21">
        <f t="shared" si="3"/>
        <v>131</v>
      </c>
      <c r="V6" s="21">
        <f t="shared" si="3"/>
        <v>2.35</v>
      </c>
      <c r="W6" s="21">
        <f t="shared" si="3"/>
        <v>55.74</v>
      </c>
      <c r="X6" s="22">
        <f>IF(X7="",NA(),X7)</f>
        <v>118.16</v>
      </c>
      <c r="Y6" s="22">
        <f t="shared" ref="Y6:AG6" si="4">IF(Y7="",NA(),Y7)</f>
        <v>108.22</v>
      </c>
      <c r="Z6" s="22">
        <f t="shared" si="4"/>
        <v>97.34</v>
      </c>
      <c r="AA6" s="22">
        <f t="shared" si="4"/>
        <v>86.69</v>
      </c>
      <c r="AB6" s="22">
        <f t="shared" si="4"/>
        <v>85.77</v>
      </c>
      <c r="AC6" s="22">
        <f t="shared" si="4"/>
        <v>74.05</v>
      </c>
      <c r="AD6" s="22">
        <f t="shared" si="4"/>
        <v>73.25</v>
      </c>
      <c r="AE6" s="22">
        <f t="shared" si="4"/>
        <v>75.06</v>
      </c>
      <c r="AF6" s="22">
        <f t="shared" si="4"/>
        <v>73.22</v>
      </c>
      <c r="AG6" s="22">
        <f t="shared" si="4"/>
        <v>69.05</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7046.55</v>
      </c>
      <c r="BF6" s="22">
        <f t="shared" ref="BF6:BN6" si="7">IF(BF7="",NA(),BF7)</f>
        <v>8847.31</v>
      </c>
      <c r="BG6" s="22">
        <f t="shared" si="7"/>
        <v>8228.39</v>
      </c>
      <c r="BH6" s="22">
        <f t="shared" si="7"/>
        <v>7308.19</v>
      </c>
      <c r="BI6" s="22">
        <f t="shared" si="7"/>
        <v>6726.32</v>
      </c>
      <c r="BJ6" s="22">
        <f t="shared" si="7"/>
        <v>1302.33</v>
      </c>
      <c r="BK6" s="22">
        <f t="shared" si="7"/>
        <v>1274.21</v>
      </c>
      <c r="BL6" s="22">
        <f t="shared" si="7"/>
        <v>1183.92</v>
      </c>
      <c r="BM6" s="22">
        <f t="shared" si="7"/>
        <v>1128.72</v>
      </c>
      <c r="BN6" s="22">
        <f t="shared" si="7"/>
        <v>1125.25</v>
      </c>
      <c r="BO6" s="21" t="str">
        <f>IF(BO7="","",IF(BO7="-","【-】","【"&amp;SUBSTITUTE(TEXT(BO7,"#,##0.00"),"-","△")&amp;"】"))</f>
        <v>【940.88】</v>
      </c>
      <c r="BP6" s="22">
        <f>IF(BP7="",NA(),BP7)</f>
        <v>22.87</v>
      </c>
      <c r="BQ6" s="22">
        <f t="shared" ref="BQ6:BY6" si="8">IF(BQ7="",NA(),BQ7)</f>
        <v>13.98</v>
      </c>
      <c r="BR6" s="22">
        <f t="shared" si="8"/>
        <v>8.9700000000000006</v>
      </c>
      <c r="BS6" s="22">
        <f t="shared" si="8"/>
        <v>8.32</v>
      </c>
      <c r="BT6" s="22">
        <f t="shared" si="8"/>
        <v>7.13</v>
      </c>
      <c r="BU6" s="22">
        <f t="shared" si="8"/>
        <v>40.89</v>
      </c>
      <c r="BV6" s="22">
        <f t="shared" si="8"/>
        <v>41.25</v>
      </c>
      <c r="BW6" s="22">
        <f t="shared" si="8"/>
        <v>42.5</v>
      </c>
      <c r="BX6" s="22">
        <f t="shared" si="8"/>
        <v>41.84</v>
      </c>
      <c r="BY6" s="22">
        <f t="shared" si="8"/>
        <v>41.44</v>
      </c>
      <c r="BZ6" s="21" t="str">
        <f>IF(BZ7="","",IF(BZ7="-","【-】","【"&amp;SUBSTITUTE(TEXT(BZ7,"#,##0.00"),"-","△")&amp;"】"))</f>
        <v>【54.59】</v>
      </c>
      <c r="CA6" s="22">
        <f>IF(CA7="",NA(),CA7)</f>
        <v>1390.38</v>
      </c>
      <c r="CB6" s="22">
        <f t="shared" ref="CB6:CJ6" si="9">IF(CB7="",NA(),CB7)</f>
        <v>2082.27</v>
      </c>
      <c r="CC6" s="22">
        <f t="shared" si="9"/>
        <v>2774.95</v>
      </c>
      <c r="CD6" s="22">
        <f t="shared" si="9"/>
        <v>3785.61</v>
      </c>
      <c r="CE6" s="22">
        <f t="shared" si="9"/>
        <v>4847.8599999999997</v>
      </c>
      <c r="CF6" s="22">
        <f t="shared" si="9"/>
        <v>383.2</v>
      </c>
      <c r="CG6" s="22">
        <f t="shared" si="9"/>
        <v>383.25</v>
      </c>
      <c r="CH6" s="22">
        <f t="shared" si="9"/>
        <v>377.72</v>
      </c>
      <c r="CI6" s="22">
        <f t="shared" si="9"/>
        <v>390.47</v>
      </c>
      <c r="CJ6" s="22">
        <f t="shared" si="9"/>
        <v>403.61</v>
      </c>
      <c r="CK6" s="21" t="str">
        <f>IF(CK7="","",IF(CK7="-","【-】","【"&amp;SUBSTITUTE(TEXT(CK7,"#,##0.00"),"-","△")&amp;"】"))</f>
        <v>【301.20】</v>
      </c>
      <c r="CL6" s="22">
        <f>IF(CL7="",NA(),CL7)</f>
        <v>39.200000000000003</v>
      </c>
      <c r="CM6" s="22">
        <f t="shared" ref="CM6:CU6" si="10">IF(CM7="",NA(),CM7)</f>
        <v>33.21</v>
      </c>
      <c r="CN6" s="22">
        <f t="shared" si="10"/>
        <v>31.58</v>
      </c>
      <c r="CO6" s="22">
        <f t="shared" si="10"/>
        <v>28.66</v>
      </c>
      <c r="CP6" s="22">
        <f t="shared" si="10"/>
        <v>30.41</v>
      </c>
      <c r="CQ6" s="22">
        <f t="shared" si="10"/>
        <v>47.95</v>
      </c>
      <c r="CR6" s="22">
        <f t="shared" si="10"/>
        <v>48.26</v>
      </c>
      <c r="CS6" s="22">
        <f t="shared" si="10"/>
        <v>48.01</v>
      </c>
      <c r="CT6" s="22">
        <f t="shared" si="10"/>
        <v>49.08</v>
      </c>
      <c r="CU6" s="22">
        <f t="shared" si="10"/>
        <v>51.46</v>
      </c>
      <c r="CV6" s="21" t="str">
        <f>IF(CV7="","",IF(CV7="-","【-】","【"&amp;SUBSTITUTE(TEXT(CV7,"#,##0.00"),"-","△")&amp;"】"))</f>
        <v>【56.42】</v>
      </c>
      <c r="CW6" s="22">
        <f>IF(CW7="",NA(),CW7)</f>
        <v>71</v>
      </c>
      <c r="CX6" s="22">
        <f t="shared" ref="CX6:DF6" si="11">IF(CX7="",NA(),CX7)</f>
        <v>79.3</v>
      </c>
      <c r="CY6" s="22">
        <f t="shared" si="11"/>
        <v>97.9</v>
      </c>
      <c r="CZ6" s="22">
        <f t="shared" si="11"/>
        <v>88.1</v>
      </c>
      <c r="DA6" s="22">
        <f t="shared" si="11"/>
        <v>73.540000000000006</v>
      </c>
      <c r="DB6" s="22">
        <f t="shared" si="11"/>
        <v>74.900000000000006</v>
      </c>
      <c r="DC6" s="22">
        <f t="shared" si="11"/>
        <v>72.72</v>
      </c>
      <c r="DD6" s="22">
        <f t="shared" si="11"/>
        <v>72.75</v>
      </c>
      <c r="DE6" s="22">
        <f t="shared" si="11"/>
        <v>71.27</v>
      </c>
      <c r="DF6" s="22">
        <f t="shared" si="11"/>
        <v>68.58</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0.56999999999999995</v>
      </c>
      <c r="EJ6" s="22">
        <f t="shared" si="14"/>
        <v>0.62</v>
      </c>
      <c r="EK6" s="22">
        <f t="shared" si="14"/>
        <v>0.39</v>
      </c>
      <c r="EL6" s="22">
        <f t="shared" si="14"/>
        <v>0.61</v>
      </c>
      <c r="EM6" s="22">
        <f t="shared" si="14"/>
        <v>0.4</v>
      </c>
      <c r="EN6" s="21" t="str">
        <f>IF(EN7="","",IF(EN7="-","【-】","【"&amp;SUBSTITUTE(TEXT(EN7,"#,##0.00"),"-","△")&amp;"】"))</f>
        <v>【0.58】</v>
      </c>
    </row>
    <row r="7" spans="1:144" s="23" customFormat="1" x14ac:dyDescent="0.15">
      <c r="A7" s="15"/>
      <c r="B7" s="24">
        <v>2021</v>
      </c>
      <c r="C7" s="24">
        <v>383562</v>
      </c>
      <c r="D7" s="24">
        <v>47</v>
      </c>
      <c r="E7" s="24">
        <v>1</v>
      </c>
      <c r="F7" s="24">
        <v>0</v>
      </c>
      <c r="G7" s="24">
        <v>0</v>
      </c>
      <c r="H7" s="24" t="s">
        <v>97</v>
      </c>
      <c r="I7" s="24" t="s">
        <v>98</v>
      </c>
      <c r="J7" s="24" t="s">
        <v>99</v>
      </c>
      <c r="K7" s="24" t="s">
        <v>100</v>
      </c>
      <c r="L7" s="24" t="s">
        <v>101</v>
      </c>
      <c r="M7" s="24" t="s">
        <v>102</v>
      </c>
      <c r="N7" s="25" t="s">
        <v>103</v>
      </c>
      <c r="O7" s="25" t="s">
        <v>104</v>
      </c>
      <c r="P7" s="25">
        <v>100</v>
      </c>
      <c r="Q7" s="25">
        <v>6084</v>
      </c>
      <c r="R7" s="25">
        <v>6437</v>
      </c>
      <c r="S7" s="25">
        <v>30.38</v>
      </c>
      <c r="T7" s="25">
        <v>211.88</v>
      </c>
      <c r="U7" s="25">
        <v>131</v>
      </c>
      <c r="V7" s="25">
        <v>2.35</v>
      </c>
      <c r="W7" s="25">
        <v>55.74</v>
      </c>
      <c r="X7" s="25">
        <v>118.16</v>
      </c>
      <c r="Y7" s="25">
        <v>108.22</v>
      </c>
      <c r="Z7" s="25">
        <v>97.34</v>
      </c>
      <c r="AA7" s="25">
        <v>86.69</v>
      </c>
      <c r="AB7" s="25">
        <v>85.77</v>
      </c>
      <c r="AC7" s="25">
        <v>74.05</v>
      </c>
      <c r="AD7" s="25">
        <v>73.25</v>
      </c>
      <c r="AE7" s="25">
        <v>75.06</v>
      </c>
      <c r="AF7" s="25">
        <v>73.22</v>
      </c>
      <c r="AG7" s="25">
        <v>69.05</v>
      </c>
      <c r="AH7" s="25">
        <v>73.42</v>
      </c>
      <c r="AI7" s="25"/>
      <c r="AJ7" s="25"/>
      <c r="AK7" s="25"/>
      <c r="AL7" s="25"/>
      <c r="AM7" s="25"/>
      <c r="AN7" s="25"/>
      <c r="AO7" s="25"/>
      <c r="AP7" s="25"/>
      <c r="AQ7" s="25"/>
      <c r="AR7" s="25"/>
      <c r="AS7" s="25"/>
      <c r="AT7" s="25"/>
      <c r="AU7" s="25"/>
      <c r="AV7" s="25"/>
      <c r="AW7" s="25"/>
      <c r="AX7" s="25"/>
      <c r="AY7" s="25"/>
      <c r="AZ7" s="25"/>
      <c r="BA7" s="25"/>
      <c r="BB7" s="25"/>
      <c r="BC7" s="25"/>
      <c r="BD7" s="25"/>
      <c r="BE7" s="25">
        <v>7046.55</v>
      </c>
      <c r="BF7" s="25">
        <v>8847.31</v>
      </c>
      <c r="BG7" s="25">
        <v>8228.39</v>
      </c>
      <c r="BH7" s="25">
        <v>7308.19</v>
      </c>
      <c r="BI7" s="25">
        <v>6726.32</v>
      </c>
      <c r="BJ7" s="25">
        <v>1302.33</v>
      </c>
      <c r="BK7" s="25">
        <v>1274.21</v>
      </c>
      <c r="BL7" s="25">
        <v>1183.92</v>
      </c>
      <c r="BM7" s="25">
        <v>1128.72</v>
      </c>
      <c r="BN7" s="25">
        <v>1125.25</v>
      </c>
      <c r="BO7" s="25">
        <v>940.88</v>
      </c>
      <c r="BP7" s="25">
        <v>22.87</v>
      </c>
      <c r="BQ7" s="25">
        <v>13.98</v>
      </c>
      <c r="BR7" s="25">
        <v>8.9700000000000006</v>
      </c>
      <c r="BS7" s="25">
        <v>8.32</v>
      </c>
      <c r="BT7" s="25">
        <v>7.13</v>
      </c>
      <c r="BU7" s="25">
        <v>40.89</v>
      </c>
      <c r="BV7" s="25">
        <v>41.25</v>
      </c>
      <c r="BW7" s="25">
        <v>42.5</v>
      </c>
      <c r="BX7" s="25">
        <v>41.84</v>
      </c>
      <c r="BY7" s="25">
        <v>41.44</v>
      </c>
      <c r="BZ7" s="25">
        <v>54.59</v>
      </c>
      <c r="CA7" s="25">
        <v>1390.38</v>
      </c>
      <c r="CB7" s="25">
        <v>2082.27</v>
      </c>
      <c r="CC7" s="25">
        <v>2774.95</v>
      </c>
      <c r="CD7" s="25">
        <v>3785.61</v>
      </c>
      <c r="CE7" s="25">
        <v>4847.8599999999997</v>
      </c>
      <c r="CF7" s="25">
        <v>383.2</v>
      </c>
      <c r="CG7" s="25">
        <v>383.25</v>
      </c>
      <c r="CH7" s="25">
        <v>377.72</v>
      </c>
      <c r="CI7" s="25">
        <v>390.47</v>
      </c>
      <c r="CJ7" s="25">
        <v>403.61</v>
      </c>
      <c r="CK7" s="25">
        <v>301.2</v>
      </c>
      <c r="CL7" s="25">
        <v>39.200000000000003</v>
      </c>
      <c r="CM7" s="25">
        <v>33.21</v>
      </c>
      <c r="CN7" s="25">
        <v>31.58</v>
      </c>
      <c r="CO7" s="25">
        <v>28.66</v>
      </c>
      <c r="CP7" s="25">
        <v>30.41</v>
      </c>
      <c r="CQ7" s="25">
        <v>47.95</v>
      </c>
      <c r="CR7" s="25">
        <v>48.26</v>
      </c>
      <c r="CS7" s="25">
        <v>48.01</v>
      </c>
      <c r="CT7" s="25">
        <v>49.08</v>
      </c>
      <c r="CU7" s="25">
        <v>51.46</v>
      </c>
      <c r="CV7" s="25">
        <v>56.42</v>
      </c>
      <c r="CW7" s="25">
        <v>71</v>
      </c>
      <c r="CX7" s="25">
        <v>79.3</v>
      </c>
      <c r="CY7" s="25">
        <v>97.9</v>
      </c>
      <c r="CZ7" s="25">
        <v>88.1</v>
      </c>
      <c r="DA7" s="25">
        <v>73.540000000000006</v>
      </c>
      <c r="DB7" s="25">
        <v>74.900000000000006</v>
      </c>
      <c r="DC7" s="25">
        <v>72.72</v>
      </c>
      <c r="DD7" s="25">
        <v>72.75</v>
      </c>
      <c r="DE7" s="25">
        <v>71.27</v>
      </c>
      <c r="DF7" s="25">
        <v>68.58</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0.56999999999999995</v>
      </c>
      <c r="EJ7" s="25">
        <v>0.62</v>
      </c>
      <c r="EK7" s="25">
        <v>0.39</v>
      </c>
      <c r="EL7" s="25">
        <v>0.61</v>
      </c>
      <c r="EM7" s="25">
        <v>0.4</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110</v>
      </c>
    </row>
    <row r="12" spans="1:144" x14ac:dyDescent="0.15">
      <c r="B12">
        <v>1</v>
      </c>
      <c r="C12">
        <v>1</v>
      </c>
      <c r="D12">
        <v>1</v>
      </c>
      <c r="E12">
        <v>2</v>
      </c>
      <c r="F12">
        <v>3</v>
      </c>
      <c r="G12" t="s">
        <v>111</v>
      </c>
    </row>
    <row r="13" spans="1:144" x14ac:dyDescent="0.15">
      <c r="B13" t="s">
        <v>112</v>
      </c>
      <c r="C13" t="s">
        <v>112</v>
      </c>
      <c r="D13" t="s">
        <v>113</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2023-01-19T07:40:36Z</cp:lastPrinted>
  <dcterms:created xsi:type="dcterms:W3CDTF">2022-12-01T01:11:17Z</dcterms:created>
  <dcterms:modified xsi:type="dcterms:W3CDTF">2023-02-14T08:49:59Z</dcterms:modified>
  <cp:category/>
</cp:coreProperties>
</file>