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2 上島町\"/>
    </mc:Choice>
  </mc:AlternateContent>
  <workbookProtection workbookAlgorithmName="SHA-512" workbookHashValue="7z0EGKqQrvXVdQ6CgDx2OapWM1AGY5JUREb8/JGE8S0fj5ZAikbuE36usY2wZCfaPfegbNDBEIl/PGBmzIPo2Q==" workbookSaltValue="zbO6j5ZmTV1bmoBlq/OG+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alcChain>
</file>

<file path=xl/sharedStrings.xml><?xml version="1.0" encoding="utf-8"?>
<sst xmlns="http://schemas.openxmlformats.org/spreadsheetml/2006/main" count="247" uniqueCount="121">
  <si>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</si>
  <si>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</si>
  <si>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</si>
  <si>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</si>
  <si>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</si>
  <si>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</si>
  <si>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</si>
  <si>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</si>
  <si>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</si>
  <si>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</si>
  <si>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</si>
  <si>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</si>
  <si>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</si>
  <si>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</si>
  <si>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</si>
  <si>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</si>
  <si>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</si>
  <si>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</si>
  <si>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</si>
  <si>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</si>
  <si>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</si>
  <si>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</si>
  <si>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</si>
  <si>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</si>
  <si>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</si>
  <si>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</si>
  <si>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</si>
  <si>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</si>
  <si>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</si>
  <si>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</si>
  <si>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</si>
  <si>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</si>
  <si>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</si>
  <si>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</si>
  <si>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</si>
  <si>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</si>
  <si>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</si>
  <si>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</si>
  <si>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</si>
  <si>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</si>
  <si>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</si>
  <si>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</si>
  <si>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</si>
  <si>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</si>
  <si>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</si>
  <si>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</si>
  <si>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</si>
  <si>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</si>
  <si>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</si>
  <si>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</si>
  <si>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</si>
  <si>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</si>
  <si>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</si>
  <si>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</si>
  <si>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</si>
  <si>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</si>
  <si>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</si>
  <si>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</si>
  <si>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</si>
  <si>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</si>
  <si>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</si>
  <si>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</si>
  <si>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</si>
  <si>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</si>
  <si>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</si>
  <si>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</si>
  <si>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</si>
  <si>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</si>
  <si>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</si>
  <si>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</si>
  <si>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</si>
  <si>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</si>
  <si>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</si>
  <si>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</si>
  <si>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</si>
  <si>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</si>
  <si>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</si>
  <si>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</si>
  <si>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</si>
  <si>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</si>
  <si>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</si>
  <si>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</si>
  <si>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</si>
  <si>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</si>
  <si>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</si>
  <si>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</si>
  <si>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</si>
  <si>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</si>
  <si>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</si>
  <si>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</si>
  <si>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</si>
  <si>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</si>
  <si>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</si>
  <si>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</si>
  <si>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</si>
  <si>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</si>
  <si>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</si>
  <si>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</si>
  <si>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</si>
  <si>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</si>
  <si>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</si>
  <si>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</si>
  <si>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</si>
  <si>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</si>
  <si>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</si>
  <si>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</si>
  <si>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</si>
  <si>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</si>
  <si>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</si>
  <si>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</si>
  <si>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</si>
  <si>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</si>
  <si>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</si>
  <si>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</si>
  <si>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</si>
  <si>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</si>
  <si>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</si>
  <si>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</si>
  <si>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施設の更新について耐用年数（３０年）が未経過のため、実施する予定はない。
今後、将来の更新計画を検討していく必要がある。</t>
    <rPh sb="16" eb="17">
      <t>ネン</t>
    </rPh>
    <rPh sb="37" eb="39">
      <t>コンゴ</t>
    </rPh>
    <rPh sb="40" eb="42">
      <t>ショウライ</t>
    </rPh>
    <phoneticPr fontId="4"/>
  </si>
  <si>
    <r>
      <t>浄化槽事業については、公共下水道や農業集落排水事業に比べて少人数世帯が多く、工場などの大口使用者が少ないため、料金収入の増加も見込めない状況である。整備事業についても平成20年度に終了し</t>
    </r>
    <r>
      <rPr>
        <sz val="11"/>
        <rFont val="ＭＳ ゴシック"/>
        <family val="3"/>
        <charset val="128"/>
      </rPr>
      <t>ており、水洗化率も94.5％と高水準を維持している。収益的収支については、大部分を一般会計からの繰入金に頼っている状況であるため、料金改定の検討、経費削減と未接続世帯減少に向けて取り組んでいきたい。</t>
    </r>
    <phoneticPr fontId="4"/>
  </si>
  <si>
    <t>浄化槽事業については、会計規模が小さいため収支の影響を受けやすいことを前提に分析していく。
①【収益的収支比率】は96.06％となっているが、使用料収入だけでは、経営が困難な為、一般会計からの繰入金によって施設の維持管理や地方債償還金を補っている状況である。今後は、料金改定及び経費の削減を検討していきたい。
②と③については、法非適用のため該当しない。　
④【企業債残高対事業規模比率】については、全国や類似団体の平均値と比べると非常に高い値となっている。今後、使用料収入の改定等を考えていきたい。
⑤【経費回収率】については、全国や類似団体の平均値に比べ低い値となっている。これは浄化槽の設置数に併せた保守点検費用がかかる割に、料金収入が伴っていない。浄化槽区域は、公共下水道や農業集落排水区域外を整備している為、工場などの大口使用者が少ないことが主な要因である。今後使用料改定を検討し、適正な使用料収入を確保致したい。
⑥【汚水処理原価】については、前年度に比べ77.71円減少している。有収水量は去年に比べ増加している。これは外国人寮の汚泥量が増加したため。処理費は去年並みだった。
⑦【施設利用率】については52.46％と全国や類似団体の平均値より低いのは、区域内人口が減少した為である。今後、浄化槽が遊休状態にならないように注意していきたい。
⑧【水洗化率】については、区域内人口に個人設置をした人口を入れてしまった為、水洗化率が減少してしまった。個人設置人口を除くと、94.5％で高水準を保っている。今後も未接続減少に向けて取り組んでいきたい。</t>
    <rPh sb="216" eb="218">
      <t>ヒジョウ</t>
    </rPh>
    <rPh sb="219" eb="220">
      <t>タカ</t>
    </rPh>
    <rPh sb="221" eb="222">
      <t>アタイ</t>
    </rPh>
    <rPh sb="229" eb="231">
      <t>コンゴ</t>
    </rPh>
    <rPh sb="232" eb="234">
      <t>シヨウ</t>
    </rPh>
    <rPh sb="234" eb="235">
      <t>リョウ</t>
    </rPh>
    <rPh sb="235" eb="237">
      <t>シュウニュウ</t>
    </rPh>
    <rPh sb="238" eb="240">
      <t>カイテイ</t>
    </rPh>
    <rPh sb="240" eb="241">
      <t>トウ</t>
    </rPh>
    <rPh sb="242" eb="243">
      <t>カンガ</t>
    </rPh>
    <rPh sb="384" eb="386">
      <t>コンゴ</t>
    </rPh>
    <rPh sb="386" eb="388">
      <t>シヨウ</t>
    </rPh>
    <rPh sb="440" eb="442">
      <t>ゲンショウ</t>
    </rPh>
    <rPh sb="457" eb="459">
      <t>ゾウカ</t>
    </rPh>
    <rPh sb="483" eb="486">
      <t>ショリヒ</t>
    </rPh>
    <rPh sb="487" eb="489">
      <t>キョネン</t>
    </rPh>
    <rPh sb="489" eb="490">
      <t>ナ</t>
    </rPh>
    <rPh sb="591" eb="594">
      <t>クイキナイ</t>
    </rPh>
    <rPh sb="594" eb="596">
      <t>ジンコウ</t>
    </rPh>
    <rPh sb="597" eb="601">
      <t>コジンセッチ</t>
    </rPh>
    <rPh sb="604" eb="606">
      <t>ジンコウ</t>
    </rPh>
    <rPh sb="607" eb="608">
      <t>イ</t>
    </rPh>
    <rPh sb="614" eb="615">
      <t>タメ</t>
    </rPh>
    <rPh sb="616" eb="620">
      <t>スイセンカリツ</t>
    </rPh>
    <rPh sb="621" eb="623">
      <t>ゲンショウ</t>
    </rPh>
    <rPh sb="630" eb="634">
      <t>コジンセッチ</t>
    </rPh>
    <rPh sb="634" eb="636">
      <t>ジンコウ</t>
    </rPh>
    <rPh sb="637" eb="638">
      <t>ノゾ</t>
    </rPh>
    <rPh sb="647" eb="650">
      <t>コウスイジュン</t>
    </rPh>
    <rPh sb="651" eb="652">
      <t>タモ</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</si>
</sst>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2D-40CC-86AB-6FC1A3532EC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E2D-40CC-86AB-6FC1A3532EC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60</c:v>
                </c:pt>
                <c:pt idx="1">
                  <c:v>63.75</c:v>
                </c:pt>
                <c:pt idx="2">
                  <c:v>60.23</c:v>
                </c:pt>
                <c:pt idx="3">
                  <c:v>47.52</c:v>
                </c:pt>
                <c:pt idx="4">
                  <c:v>52.46</c:v>
                </c:pt>
              </c:numCache>
            </c:numRef>
          </c:val>
          <c:extLst>
            <c:ext xmlns:c16="http://schemas.microsoft.com/office/drawing/2014/chart" uri="{C3380CC4-5D6E-409C-BE32-E72D297353CC}">
              <c16:uniqueId val="{00000000-2AC0-49CF-AAE9-B60E12CD1BB1}"/>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61.79</c:v>
                </c:pt>
                <c:pt idx="1">
                  <c:v>59.94</c:v>
                </c:pt>
                <c:pt idx="2">
                  <c:v>59.64</c:v>
                </c:pt>
                <c:pt idx="3">
                  <c:v>58.19</c:v>
                </c:pt>
                <c:pt idx="4">
                  <c:v>56.52</c:v>
                </c:pt>
              </c:numCache>
            </c:numRef>
          </c:val>
          <c:smooth val="0"/>
          <c:extLst>
            <c:ext xmlns:c16="http://schemas.microsoft.com/office/drawing/2014/chart" uri="{C3380CC4-5D6E-409C-BE32-E72D297353CC}">
              <c16:uniqueId val="{00000001-2AC0-49CF-AAE9-B60E12CD1BB1}"/>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93.79</c:v>
                </c:pt>
                <c:pt idx="1">
                  <c:v>94.33</c:v>
                </c:pt>
                <c:pt idx="2">
                  <c:v>95.21</c:v>
                </c:pt>
                <c:pt idx="3">
                  <c:v>96</c:v>
                </c:pt>
                <c:pt idx="4">
                  <c:v>88.45</c:v>
                </c:pt>
              </c:numCache>
            </c:numRef>
          </c:val>
          <c:extLst>
            <c:ext xmlns:c16="http://schemas.microsoft.com/office/drawing/2014/chart" uri="{C3380CC4-5D6E-409C-BE32-E72D297353CC}">
              <c16:uniqueId val="{00000000-C62A-4F82-98C5-A7DCCE5A918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92.44</c:v>
                </c:pt>
                <c:pt idx="1">
                  <c:v>89.66</c:v>
                </c:pt>
                <c:pt idx="2">
                  <c:v>90.63</c:v>
                </c:pt>
                <c:pt idx="3">
                  <c:v>87.8</c:v>
                </c:pt>
                <c:pt idx="4">
                  <c:v>88.43</c:v>
                </c:pt>
              </c:numCache>
            </c:numRef>
          </c:val>
          <c:smooth val="0"/>
          <c:extLst>
            <c:ext xmlns:c16="http://schemas.microsoft.com/office/drawing/2014/chart" uri="{C3380CC4-5D6E-409C-BE32-E72D297353CC}">
              <c16:uniqueId val="{00000001-C62A-4F82-98C5-A7DCCE5A918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90.3</c:v>
                </c:pt>
                <c:pt idx="1">
                  <c:v>85.74</c:v>
                </c:pt>
                <c:pt idx="2">
                  <c:v>99.17</c:v>
                </c:pt>
                <c:pt idx="3">
                  <c:v>92.4</c:v>
                </c:pt>
                <c:pt idx="4">
                  <c:v>96.06</c:v>
                </c:pt>
              </c:numCache>
            </c:numRef>
          </c:val>
          <c:extLst>
            <c:ext xmlns:c16="http://schemas.microsoft.com/office/drawing/2014/chart" uri="{C3380CC4-5D6E-409C-BE32-E72D297353CC}">
              <c16:uniqueId val="{00000000-BBCC-46FB-955A-22A91A458D4B}"/>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CC-46FB-955A-22A91A458D4B}"/>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B3-41C7-AAF1-06C5CDC717B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B3-41C7-AAF1-06C5CDC717B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71-4276-8D1C-338BB32451F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71-4276-8D1C-338BB32451F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19-4218-A2B5-AC2736604CE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19-4218-A2B5-AC2736604CE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725-4609-B742-9BE8563FA90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725-4609-B742-9BE8563FA90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18.690000000000001</c:v>
                </c:pt>
                <c:pt idx="1">
                  <c:v>9.8000000000000007</c:v>
                </c:pt>
                <c:pt idx="2">
                  <c:v>2.8</c:v>
                </c:pt>
                <c:pt idx="3">
                  <c:v>271.5</c:v>
                </c:pt>
                <c:pt idx="4">
                  <c:v>622.29999999999995</c:v>
                </c:pt>
              </c:numCache>
            </c:numRef>
          </c:val>
          <c:extLst>
            <c:ext xmlns:c16="http://schemas.microsoft.com/office/drawing/2014/chart" uri="{C3380CC4-5D6E-409C-BE32-E72D297353CC}">
              <c16:uniqueId val="{00000000-307E-456B-BC11-BAC4B2721F0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244.85</c:v>
                </c:pt>
                <c:pt idx="1">
                  <c:v>296.89</c:v>
                </c:pt>
                <c:pt idx="2">
                  <c:v>270.57</c:v>
                </c:pt>
                <c:pt idx="3">
                  <c:v>294.27</c:v>
                </c:pt>
                <c:pt idx="4">
                  <c:v>294.08999999999997</c:v>
                </c:pt>
              </c:numCache>
            </c:numRef>
          </c:val>
          <c:smooth val="0"/>
          <c:extLst>
            <c:ext xmlns:c16="http://schemas.microsoft.com/office/drawing/2014/chart" uri="{C3380CC4-5D6E-409C-BE32-E72D297353CC}">
              <c16:uniqueId val="{00000001-307E-456B-BC11-BAC4B2721F0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18.600000000000001</c:v>
                </c:pt>
                <c:pt idx="1">
                  <c:v>19.02</c:v>
                </c:pt>
                <c:pt idx="2">
                  <c:v>18.95</c:v>
                </c:pt>
                <c:pt idx="3">
                  <c:v>20.78</c:v>
                </c:pt>
                <c:pt idx="4">
                  <c:v>21.88</c:v>
                </c:pt>
              </c:numCache>
            </c:numRef>
          </c:val>
          <c:extLst>
            <c:ext xmlns:c16="http://schemas.microsoft.com/office/drawing/2014/chart" uri="{C3380CC4-5D6E-409C-BE32-E72D297353CC}">
              <c16:uniqueId val="{00000000-CA64-4B71-AF96-DA4C9576CB9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64.78</c:v>
                </c:pt>
                <c:pt idx="1">
                  <c:v>63.06</c:v>
                </c:pt>
                <c:pt idx="2">
                  <c:v>62.5</c:v>
                </c:pt>
                <c:pt idx="3">
                  <c:v>60.59</c:v>
                </c:pt>
                <c:pt idx="4">
                  <c:v>60</c:v>
                </c:pt>
              </c:numCache>
            </c:numRef>
          </c:val>
          <c:smooth val="0"/>
          <c:extLst>
            <c:ext xmlns:c16="http://schemas.microsoft.com/office/drawing/2014/chart" uri="{C3380CC4-5D6E-409C-BE32-E72D297353CC}">
              <c16:uniqueId val="{00000001-CA64-4B71-AF96-DA4C9576CB9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441.97</c:v>
                </c:pt>
                <c:pt idx="1">
                  <c:v>423.4</c:v>
                </c:pt>
                <c:pt idx="2">
                  <c:v>459.86</c:v>
                </c:pt>
                <c:pt idx="3">
                  <c:v>484.83</c:v>
                </c:pt>
                <c:pt idx="4">
                  <c:v>407.12</c:v>
                </c:pt>
              </c:numCache>
            </c:numRef>
          </c:val>
          <c:extLst>
            <c:ext xmlns:c16="http://schemas.microsoft.com/office/drawing/2014/chart" uri="{C3380CC4-5D6E-409C-BE32-E72D297353CC}">
              <c16:uniqueId val="{00000000-1D70-4648-A1E5-02C68C76CB2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250.21</c:v>
                </c:pt>
                <c:pt idx="1">
                  <c:v>264.77</c:v>
                </c:pt>
                <c:pt idx="2">
                  <c:v>269.33</c:v>
                </c:pt>
                <c:pt idx="3">
                  <c:v>280.23</c:v>
                </c:pt>
                <c:pt idx="4">
                  <c:v>282.70999999999998</c:v>
                </c:pt>
              </c:numCache>
            </c:numRef>
          </c:val>
          <c:smooth val="0"/>
          <c:extLst>
            <c:ext xmlns:c16="http://schemas.microsoft.com/office/drawing/2014/chart" uri="{C3380CC4-5D6E-409C-BE32-E72D297353CC}">
              <c16:uniqueId val="{00000001-1D70-4648-A1E5-02C68C76CB2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上島町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6437</v>
      </c>
      <c r="AM8" s="42"/>
      <c r="AN8" s="42"/>
      <c r="AO8" s="42"/>
      <c r="AP8" s="42"/>
      <c r="AQ8" s="42"/>
      <c r="AR8" s="42"/>
      <c r="AS8" s="42"/>
      <c r="AT8" s="35">
        <f>データ!T6</f>
        <v>30.38</v>
      </c>
      <c r="AU8" s="35"/>
      <c r="AV8" s="35"/>
      <c r="AW8" s="35"/>
      <c r="AX8" s="35"/>
      <c r="AY8" s="35"/>
      <c r="AZ8" s="35"/>
      <c r="BA8" s="35"/>
      <c r="BB8" s="35">
        <f>データ!U6</f>
        <v>211.88</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5.65</v>
      </c>
      <c r="Q10" s="35"/>
      <c r="R10" s="35"/>
      <c r="S10" s="35"/>
      <c r="T10" s="35"/>
      <c r="U10" s="35"/>
      <c r="V10" s="35"/>
      <c r="W10" s="35">
        <f>データ!Q6</f>
        <v>100</v>
      </c>
      <c r="X10" s="35"/>
      <c r="Y10" s="35"/>
      <c r="Z10" s="35"/>
      <c r="AA10" s="35"/>
      <c r="AB10" s="35"/>
      <c r="AC10" s="35"/>
      <c r="AD10" s="42">
        <f>データ!R6</f>
        <v>2200</v>
      </c>
      <c r="AE10" s="42"/>
      <c r="AF10" s="42"/>
      <c r="AG10" s="42"/>
      <c r="AH10" s="42"/>
      <c r="AI10" s="42"/>
      <c r="AJ10" s="42"/>
      <c r="AK10" s="2"/>
      <c r="AL10" s="42">
        <f>データ!V6</f>
        <v>355</v>
      </c>
      <c r="AM10" s="42"/>
      <c r="AN10" s="42"/>
      <c r="AO10" s="42"/>
      <c r="AP10" s="42"/>
      <c r="AQ10" s="42"/>
      <c r="AR10" s="42"/>
      <c r="AS10" s="42"/>
      <c r="AT10" s="35">
        <f>データ!W6</f>
        <v>21.3</v>
      </c>
      <c r="AU10" s="35"/>
      <c r="AV10" s="35"/>
      <c r="AW10" s="35"/>
      <c r="AX10" s="35"/>
      <c r="AY10" s="35"/>
      <c r="AZ10" s="35"/>
      <c r="BA10" s="35"/>
      <c r="BB10" s="35">
        <f>データ!X6</f>
        <v>16.670000000000002</v>
      </c>
      <c r="BC10" s="35"/>
      <c r="BD10" s="35"/>
      <c r="BE10" s="35"/>
      <c r="BF10" s="35"/>
      <c r="BG10" s="35"/>
      <c r="BH10" s="35"/>
      <c r="BI10" s="35"/>
      <c r="BJ10" s="2"/>
      <c r="BK10" s="2"/>
      <c r="BL10" s="61" t="s">
        <v>22</v>
      </c>
      <c r="BM10" s="62"/>
      <c r="BN10" s="63" t="s">
        <v>23</v>
      </c>
      <c r="BO10" s="63"/>
      <c r="BP10" s="63"/>
      <c r="BQ10" s="63"/>
      <c r="BR10" s="63"/>
      <c r="BS10" s="63"/>
      <c r="BT10" s="63"/>
      <c r="BU10" s="63"/>
      <c r="BV10" s="63"/>
      <c r="BW10" s="63"/>
      <c r="BX10" s="63"/>
      <c r="BY10" s="6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120</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118</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5"/>
      <c r="BM60" s="66"/>
      <c r="BN60" s="66"/>
      <c r="BO60" s="66"/>
      <c r="BP60" s="66"/>
      <c r="BQ60" s="66"/>
      <c r="BR60" s="66"/>
      <c r="BS60" s="66"/>
      <c r="BT60" s="66"/>
      <c r="BU60" s="66"/>
      <c r="BV60" s="66"/>
      <c r="BW60" s="66"/>
      <c r="BX60" s="66"/>
      <c r="BY60" s="66"/>
      <c r="BZ60" s="67"/>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119</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【310.14】</v>
      </c>
      <c r="I86" s="12" t="str">
        <f>データ!CA6</f>
        <v>【57.71】</v>
      </c>
      <c r="J86" s="12" t="str">
        <f>データ!CL6</f>
        <v>【286.17】</v>
      </c>
      <c r="K86" s="12" t="str">
        <f>データ!CW6</f>
        <v>【56.80】</v>
      </c>
      <c r="L86" s="12" t="str">
        <f>データ!DH6</f>
        <v>【83.38】</v>
      </c>
      <c r="M86" s="12" t="s">
        <v>43</v>
      </c>
      <c r="N86" s="12" t="s">
        <v>43</v>
      </c>
      <c r="O86" s="12" t="str">
        <f>データ!EO6</f>
        <v>【-】</v>
      </c>
    </row>
  </sheetData>
  <sheetProtection algorithmName="SHA-512" hashValue="d4G2uFMwTDsvQteuubTDfkWzVNHNPl1yEaV2x9Dkg8I2fK25rZM61MDoXQmap9ZxE9nSuayN1bt9lqh1Icielw==" saltValue="KDK4pDYSPrqmrVMbIYlKa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383562</v>
      </c>
      <c r="D6" s="19">
        <f t="shared" si="3"/>
        <v>47</v>
      </c>
      <c r="E6" s="19">
        <f t="shared" si="3"/>
        <v>18</v>
      </c>
      <c r="F6" s="19">
        <f t="shared" si="3"/>
        <v>0</v>
      </c>
      <c r="G6" s="19">
        <f t="shared" si="3"/>
        <v>0</v>
      </c>
      <c r="H6" s="19" t="str">
        <f t="shared" si="3"/>
        <v>愛媛県　上島町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5.65</v>
      </c>
      <c r="Q6" s="20">
        <f t="shared" si="3"/>
        <v>100</v>
      </c>
      <c r="R6" s="20">
        <f t="shared" si="3"/>
        <v>2200</v>
      </c>
      <c r="S6" s="20">
        <f t="shared" si="3"/>
        <v>6437</v>
      </c>
      <c r="T6" s="20">
        <f t="shared" si="3"/>
        <v>30.38</v>
      </c>
      <c r="U6" s="20">
        <f t="shared" si="3"/>
        <v>211.88</v>
      </c>
      <c r="V6" s="20">
        <f t="shared" si="3"/>
        <v>355</v>
      </c>
      <c r="W6" s="20">
        <f t="shared" si="3"/>
        <v>21.3</v>
      </c>
      <c r="X6" s="20">
        <f t="shared" si="3"/>
        <v>16.670000000000002</v>
      </c>
      <c r="Y6" s="21">
        <f>IF(Y7="",NA(),Y7)</f>
        <v>90.3</v>
      </c>
      <c r="Z6" s="21">
        <f t="shared" ref="Z6:AH6" si="4">IF(Z7="",NA(),Z7)</f>
        <v>85.74</v>
      </c>
      <c r="AA6" s="21">
        <f t="shared" si="4"/>
        <v>99.17</v>
      </c>
      <c r="AB6" s="21">
        <f t="shared" si="4"/>
        <v>92.4</v>
      </c>
      <c r="AC6" s="21">
        <f t="shared" si="4"/>
        <v>96.06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18.690000000000001</v>
      </c>
      <c r="BG6" s="21">
        <f t="shared" ref="BG6:BO6" si="7">IF(BG7="",NA(),BG7)</f>
        <v>9.8000000000000007</v>
      </c>
      <c r="BH6" s="21">
        <f t="shared" si="7"/>
        <v>2.8</v>
      </c>
      <c r="BI6" s="21">
        <f t="shared" si="7"/>
        <v>271.5</v>
      </c>
      <c r="BJ6" s="21">
        <f t="shared" si="7"/>
        <v>622.29999999999995</v>
      </c>
      <c r="BK6" s="21">
        <f t="shared" si="7"/>
        <v>244.85</v>
      </c>
      <c r="BL6" s="21">
        <f t="shared" si="7"/>
        <v>296.89</v>
      </c>
      <c r="BM6" s="21">
        <f t="shared" si="7"/>
        <v>270.57</v>
      </c>
      <c r="BN6" s="21">
        <f t="shared" si="7"/>
        <v>294.27</v>
      </c>
      <c r="BO6" s="21">
        <f t="shared" si="7"/>
        <v>294.08999999999997</v>
      </c>
      <c r="BP6" s="20" t="str">
        <f>IF(BP7="","",IF(BP7="-","【-】","【"&amp;SUBSTITUTE(TEXT(BP7,"#,##0.00"),"-","△")&amp;"】"))</f>
        <v>【310.14】</v>
      </c>
      <c r="BQ6" s="21">
        <f>IF(BQ7="",NA(),BQ7)</f>
        <v>18.600000000000001</v>
      </c>
      <c r="BR6" s="21">
        <f t="shared" ref="BR6:BZ6" si="8">IF(BR7="",NA(),BR7)</f>
        <v>19.02</v>
      </c>
      <c r="BS6" s="21">
        <f t="shared" si="8"/>
        <v>18.95</v>
      </c>
      <c r="BT6" s="21">
        <f t="shared" si="8"/>
        <v>20.78</v>
      </c>
      <c r="BU6" s="21">
        <f t="shared" si="8"/>
        <v>21.88</v>
      </c>
      <c r="BV6" s="21">
        <f t="shared" si="8"/>
        <v>64.78</v>
      </c>
      <c r="BW6" s="21">
        <f t="shared" si="8"/>
        <v>63.06</v>
      </c>
      <c r="BX6" s="21">
        <f t="shared" si="8"/>
        <v>62.5</v>
      </c>
      <c r="BY6" s="21">
        <f t="shared" si="8"/>
        <v>60.59</v>
      </c>
      <c r="BZ6" s="21">
        <f t="shared" si="8"/>
        <v>60</v>
      </c>
      <c r="CA6" s="20" t="str">
        <f>IF(CA7="","",IF(CA7="-","【-】","【"&amp;SUBSTITUTE(TEXT(CA7,"#,##0.00"),"-","△")&amp;"】"))</f>
        <v>【57.71】</v>
      </c>
      <c r="CB6" s="21">
        <f>IF(CB7="",NA(),CB7)</f>
        <v>441.97</v>
      </c>
      <c r="CC6" s="21">
        <f t="shared" ref="CC6:CK6" si="9">IF(CC7="",NA(),CC7)</f>
        <v>423.4</v>
      </c>
      <c r="CD6" s="21">
        <f t="shared" si="9"/>
        <v>459.86</v>
      </c>
      <c r="CE6" s="21">
        <f t="shared" si="9"/>
        <v>484.83</v>
      </c>
      <c r="CF6" s="21">
        <f t="shared" si="9"/>
        <v>407.12</v>
      </c>
      <c r="CG6" s="21">
        <f t="shared" si="9"/>
        <v>250.21</v>
      </c>
      <c r="CH6" s="21">
        <f t="shared" si="9"/>
        <v>264.77</v>
      </c>
      <c r="CI6" s="21">
        <f t="shared" si="9"/>
        <v>269.33</v>
      </c>
      <c r="CJ6" s="21">
        <f t="shared" si="9"/>
        <v>280.23</v>
      </c>
      <c r="CK6" s="21">
        <f t="shared" si="9"/>
        <v>282.70999999999998</v>
      </c>
      <c r="CL6" s="20" t="str">
        <f>IF(CL7="","",IF(CL7="-","【-】","【"&amp;SUBSTITUTE(TEXT(CL7,"#,##0.00"),"-","△")&amp;"】"))</f>
        <v>【286.17】</v>
      </c>
      <c r="CM6" s="21">
        <f>IF(CM7="",NA(),CM7)</f>
        <v>60</v>
      </c>
      <c r="CN6" s="21">
        <f t="shared" ref="CN6:CV6" si="10">IF(CN7="",NA(),CN7)</f>
        <v>63.75</v>
      </c>
      <c r="CO6" s="21">
        <f t="shared" si="10"/>
        <v>60.23</v>
      </c>
      <c r="CP6" s="21">
        <f t="shared" si="10"/>
        <v>47.52</v>
      </c>
      <c r="CQ6" s="21">
        <f t="shared" si="10"/>
        <v>52.46</v>
      </c>
      <c r="CR6" s="21">
        <f t="shared" si="10"/>
        <v>61.79</v>
      </c>
      <c r="CS6" s="21">
        <f t="shared" si="10"/>
        <v>59.94</v>
      </c>
      <c r="CT6" s="21">
        <f t="shared" si="10"/>
        <v>59.64</v>
      </c>
      <c r="CU6" s="21">
        <f t="shared" si="10"/>
        <v>58.19</v>
      </c>
      <c r="CV6" s="21">
        <f t="shared" si="10"/>
        <v>56.52</v>
      </c>
      <c r="CW6" s="20" t="str">
        <f>IF(CW7="","",IF(CW7="-","【-】","【"&amp;SUBSTITUTE(TEXT(CW7,"#,##0.00"),"-","△")&amp;"】"))</f>
        <v>【56.80】</v>
      </c>
      <c r="CX6" s="21">
        <f>IF(CX7="",NA(),CX7)</f>
        <v>93.79</v>
      </c>
      <c r="CY6" s="21">
        <f t="shared" ref="CY6:DG6" si="11">IF(CY7="",NA(),CY7)</f>
        <v>94.33</v>
      </c>
      <c r="CZ6" s="21">
        <f t="shared" si="11"/>
        <v>95.21</v>
      </c>
      <c r="DA6" s="21">
        <f t="shared" si="11"/>
        <v>96</v>
      </c>
      <c r="DB6" s="21">
        <f t="shared" si="11"/>
        <v>88.45</v>
      </c>
      <c r="DC6" s="21">
        <f t="shared" si="11"/>
        <v>92.44</v>
      </c>
      <c r="DD6" s="21">
        <f t="shared" si="11"/>
        <v>89.66</v>
      </c>
      <c r="DE6" s="21">
        <f t="shared" si="11"/>
        <v>90.63</v>
      </c>
      <c r="DF6" s="21">
        <f t="shared" si="11"/>
        <v>87.8</v>
      </c>
      <c r="DG6" s="21">
        <f t="shared" si="11"/>
        <v>88.43</v>
      </c>
      <c r="DH6" s="20" t="str">
        <f>IF(DH7="","",IF(DH7="-","【-】","【"&amp;SUBSTITUTE(TEXT(DH7,"#,##0.00"),"-","△")&amp;"】"))</f>
        <v>【83.38】</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15">
      <c r="A7" s="14"/>
      <c r="B7" s="23">
        <v>2021</v>
      </c>
      <c r="C7" s="23">
        <v>383562</v>
      </c>
      <c r="D7" s="23">
        <v>47</v>
      </c>
      <c r="E7" s="23">
        <v>18</v>
      </c>
      <c r="F7" s="23">
        <v>0</v>
      </c>
      <c r="G7" s="23">
        <v>0</v>
      </c>
      <c r="H7" s="23" t="s">
        <v>98</v>
      </c>
      <c r="I7" s="23" t="s">
        <v>99</v>
      </c>
      <c r="J7" s="23" t="s">
        <v>100</v>
      </c>
      <c r="K7" s="23" t="s">
        <v>101</v>
      </c>
      <c r="L7" s="23" t="s">
        <v>102</v>
      </c>
      <c r="M7" s="23" t="s">
        <v>103</v>
      </c>
      <c r="N7" s="24" t="s">
        <v>104</v>
      </c>
      <c r="O7" s="24" t="s">
        <v>105</v>
      </c>
      <c r="P7" s="24">
        <v>5.65</v>
      </c>
      <c r="Q7" s="24">
        <v>100</v>
      </c>
      <c r="R7" s="24">
        <v>2200</v>
      </c>
      <c r="S7" s="24">
        <v>6437</v>
      </c>
      <c r="T7" s="24">
        <v>30.38</v>
      </c>
      <c r="U7" s="24">
        <v>211.88</v>
      </c>
      <c r="V7" s="24">
        <v>355</v>
      </c>
      <c r="W7" s="24">
        <v>21.3</v>
      </c>
      <c r="X7" s="24">
        <v>16.670000000000002</v>
      </c>
      <c r="Y7" s="24">
        <v>90.3</v>
      </c>
      <c r="Z7" s="24">
        <v>85.74</v>
      </c>
      <c r="AA7" s="24">
        <v>99.17</v>
      </c>
      <c r="AB7" s="24">
        <v>92.4</v>
      </c>
      <c r="AC7" s="24">
        <v>96.06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18.690000000000001</v>
      </c>
      <c r="BG7" s="24">
        <v>9.8000000000000007</v>
      </c>
      <c r="BH7" s="24">
        <v>2.8</v>
      </c>
      <c r="BI7" s="24">
        <v>271.5</v>
      </c>
      <c r="BJ7" s="24">
        <v>622.29999999999995</v>
      </c>
      <c r="BK7" s="24">
        <v>244.85</v>
      </c>
      <c r="BL7" s="24">
        <v>296.89</v>
      </c>
      <c r="BM7" s="24">
        <v>270.57</v>
      </c>
      <c r="BN7" s="24">
        <v>294.27</v>
      </c>
      <c r="BO7" s="24">
        <v>294.08999999999997</v>
      </c>
      <c r="BP7" s="24">
        <v>310.14</v>
      </c>
      <c r="BQ7" s="24">
        <v>18.600000000000001</v>
      </c>
      <c r="BR7" s="24">
        <v>19.02</v>
      </c>
      <c r="BS7" s="24">
        <v>18.95</v>
      </c>
      <c r="BT7" s="24">
        <v>20.78</v>
      </c>
      <c r="BU7" s="24">
        <v>21.88</v>
      </c>
      <c r="BV7" s="24">
        <v>64.78</v>
      </c>
      <c r="BW7" s="24">
        <v>63.06</v>
      </c>
      <c r="BX7" s="24">
        <v>62.5</v>
      </c>
      <c r="BY7" s="24">
        <v>60.59</v>
      </c>
      <c r="BZ7" s="24">
        <v>60</v>
      </c>
      <c r="CA7" s="24">
        <v>57.71</v>
      </c>
      <c r="CB7" s="24">
        <v>441.97</v>
      </c>
      <c r="CC7" s="24">
        <v>423.4</v>
      </c>
      <c r="CD7" s="24">
        <v>459.86</v>
      </c>
      <c r="CE7" s="24">
        <v>484.83</v>
      </c>
      <c r="CF7" s="24">
        <v>407.12</v>
      </c>
      <c r="CG7" s="24">
        <v>250.21</v>
      </c>
      <c r="CH7" s="24">
        <v>264.77</v>
      </c>
      <c r="CI7" s="24">
        <v>269.33</v>
      </c>
      <c r="CJ7" s="24">
        <v>280.23</v>
      </c>
      <c r="CK7" s="24">
        <v>282.70999999999998</v>
      </c>
      <c r="CL7" s="24">
        <v>286.17</v>
      </c>
      <c r="CM7" s="24">
        <v>60</v>
      </c>
      <c r="CN7" s="24">
        <v>63.75</v>
      </c>
      <c r="CO7" s="24">
        <v>60.23</v>
      </c>
      <c r="CP7" s="24">
        <v>47.52</v>
      </c>
      <c r="CQ7" s="24">
        <v>52.46</v>
      </c>
      <c r="CR7" s="24">
        <v>61.79</v>
      </c>
      <c r="CS7" s="24">
        <v>59.94</v>
      </c>
      <c r="CT7" s="24">
        <v>59.64</v>
      </c>
      <c r="CU7" s="24">
        <v>58.19</v>
      </c>
      <c r="CV7" s="24">
        <v>56.52</v>
      </c>
      <c r="CW7" s="24">
        <v>56.8</v>
      </c>
      <c r="CX7" s="24">
        <v>93.79</v>
      </c>
      <c r="CY7" s="24">
        <v>94.33</v>
      </c>
      <c r="CZ7" s="24">
        <v>95.21</v>
      </c>
      <c r="DA7" s="24">
        <v>96</v>
      </c>
      <c r="DB7" s="24">
        <v>88.45</v>
      </c>
      <c r="DC7" s="24">
        <v>92.44</v>
      </c>
      <c r="DD7" s="24">
        <v>89.66</v>
      </c>
      <c r="DE7" s="24">
        <v>90.63</v>
      </c>
      <c r="DF7" s="24">
        <v>87.8</v>
      </c>
      <c r="DG7" s="24">
        <v>88.43</v>
      </c>
      <c r="DH7" s="24">
        <v>83.38</v>
      </c>
      <c r="DI7" s="24"/>
      <c r="DJ7" s="24"/>
      <c r="DK7" s="24"/>
      <c r="DL7" s="24"/>
      <c r="DM7" s="24"/>
      <c r="DN7" s="24"/>
      <c r="DO7" s="24"/>
      <c r="DP7" s="24"/>
      <c r="DQ7" s="24"/>
      <c r="DR7" s="24"/>
      <c r="DS7" s="24"/>
      <c r="DT7" s="24"/>
      <c r="DU7" s="24"/>
      <c r="DV7" s="24"/>
      <c r="DW7" s="24"/>
      <c r="DX7" s="24"/>
      <c r="DY7" s="24"/>
      <c r="DZ7" s="24"/>
      <c r="EA7" s="24"/>
      <c r="EB7" s="24"/>
      <c r="EC7" s="24"/>
      <c r="ED7" s="24"/>
      <c r="EE7" s="24" t="s">
        <v>104</v>
      </c>
      <c r="EF7" s="24" t="s">
        <v>104</v>
      </c>
      <c r="EG7" s="24" t="s">
        <v>104</v>
      </c>
      <c r="EH7" s="24" t="s">
        <v>104</v>
      </c>
      <c r="EI7" s="24" t="s">
        <v>104</v>
      </c>
      <c r="EJ7" s="24" t="s">
        <v>104</v>
      </c>
      <c r="EK7" s="24" t="s">
        <v>104</v>
      </c>
      <c r="EL7" s="24" t="s">
        <v>104</v>
      </c>
      <c r="EM7" s="24" t="s">
        <v>104</v>
      </c>
      <c r="EN7" s="24" t="s">
        <v>104</v>
      </c>
      <c r="EO7" s="24" t="s">
        <v>104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2023-02-01T06:59:16Z</cp:lastPrinted>
  <dcterms:created xsi:type="dcterms:W3CDTF">2022-12-01T02:08:24Z</dcterms:created>
  <dcterms:modified xsi:type="dcterms:W3CDTF">2023-02-14T08:52:11Z</dcterms:modified>
  <cp:category/>
</cp:coreProperties>
</file>