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4（近内）\03公営企業\07経営比較分析表\R3分（R4文書に保存）\20230106 公営企業に係る経営比較分析表（令和３年度決算）の分析等について\05 HP掲載データ\13 久万高原町\"/>
    </mc:Choice>
  </mc:AlternateContent>
  <workbookProtection workbookAlgorithmName="SHA-512" workbookHashValue="o26ElMZ+U+8525wG7bI+Le9k/TmaUt2gYD9VHq8vegC7FTVJnKzIW+NJGd98g3XX14JkdmcrVWGBAssq2s0HPw==" workbookSaltValue="/pxWgij9/1eSksn10olbgw==" workbookSpinCount="100000" lockStructure="1"/>
  <bookViews>
    <workbookView xWindow="-120" yWindow="-120" windowWidth="20730" windowHeight="1116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AT10" i="4"/>
  <c r="AL10" i="4"/>
  <c r="AD10" i="4"/>
  <c r="P10" i="4"/>
  <c r="I10" i="4"/>
  <c r="B10" i="4"/>
  <c r="P8" i="4"/>
  <c r="I8" i="4"/>
</calcChain>
</file>

<file path=xl/sharedStrings.xml><?xml version="1.0" encoding="utf-8"?>
<sst xmlns="http://schemas.openxmlformats.org/spreadsheetml/2006/main" count="247" uniqueCount="121">
  <si>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</si>
  <si>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</si>
  <si>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</si>
  <si>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</si>
  <si>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</si>
  <si>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</si>
  <si>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</si>
  <si>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</si>
  <si>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</si>
  <si>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</si>
  <si>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</si>
  <si>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</si>
  <si>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</si>
  <si>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</si>
  <si>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</si>
  <si>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</si>
  <si>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</si>
  <si>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</si>
  <si>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</si>
  <si>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</si>
  <si>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</si>
  <si>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</si>
  <si>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</si>
  <si>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</si>
  <si>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</si>
  <si>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</si>
  <si>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</si>
  <si>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</si>
  <si>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</si>
  <si>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</si>
  <si>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</si>
  <si>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</si>
  <si>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</si>
  <si>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</si>
  <si>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</si>
  <si>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</si>
  <si>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</si>
  <si>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</si>
  <si>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</si>
  <si>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</si>
  <si>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</si>
  <si>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</si>
  <si>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</si>
  <si>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</si>
  <si>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</si>
  <si>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</si>
  <si>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</si>
  <si>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</si>
  <si>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</si>
  <si>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</si>
  <si>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</si>
  <si>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</si>
  <si>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</si>
  <si>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</si>
  <si>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</si>
  <si>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</si>
  <si>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</si>
  <si>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</si>
  <si>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</si>
  <si>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</si>
  <si>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</si>
  <si>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</si>
  <si>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</si>
  <si>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</si>
  <si>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</si>
  <si>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</si>
  <si>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</si>
  <si>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</si>
  <si>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</si>
  <si>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</si>
  <si>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</si>
  <si>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</si>
  <si>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</si>
  <si>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</si>
  <si>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</si>
  <si>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</si>
  <si>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</si>
  <si>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</si>
  <si>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</si>
  <si>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</si>
  <si>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</si>
  <si>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</si>
  <si>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</si>
  <si>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</si>
  <si>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</si>
  <si>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</si>
  <si>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</si>
  <si>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</si>
  <si>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</si>
  <si>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</si>
  <si>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</si>
  <si>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</si>
  <si>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</si>
  <si>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</si>
  <si>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</si>
  <si>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</si>
  <si>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</si>
  <si>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</si>
  <si>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</si>
  <si>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久万高原町</t>
  </si>
  <si>
    <t>法非適用</t>
  </si>
  <si>
    <t>下水道事業</t>
  </si>
  <si>
    <t>特定地域生活排水処理</t>
  </si>
  <si>
    <t>K2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</si>
  <si>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</si>
  <si>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</si>
  <si>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</si>
  <si>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</si>
  <si>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</si>
  <si>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</si>
  <si>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</si>
  <si>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</si>
  <si>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</si>
  <si>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</si>
  <si>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</si>
  <si>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</si>
  <si>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</si>
  <si>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</si>
  <si>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浄化槽の躯体は、プラスチック（FRP）製のため、地下埋設していればほぼ老朽化しないうえ、単体整備のため管渠の修繕はほとんどない。
　しかし、ブロワ―本体やブロワー消耗品については、経年劣化による交換・修繕等は年々増加する見込みであり、収益収支の状況をみながら、適切な維持管理を行う必要がある。</t>
    <rPh sb="1" eb="4">
      <t>ジョウカソウ</t>
    </rPh>
    <rPh sb="5" eb="7">
      <t>クタイ</t>
    </rPh>
    <rPh sb="20" eb="21">
      <t>セイ</t>
    </rPh>
    <rPh sb="25" eb="29">
      <t>チカマイセツ</t>
    </rPh>
    <rPh sb="36" eb="39">
      <t>ロウキュウカ</t>
    </rPh>
    <rPh sb="45" eb="49">
      <t>タンタイセイビ</t>
    </rPh>
    <rPh sb="52" eb="54">
      <t>カンキョ</t>
    </rPh>
    <rPh sb="55" eb="57">
      <t>シュウゼン</t>
    </rPh>
    <rPh sb="74" eb="77">
      <t>ーホンタイ</t>
    </rPh>
    <rPh sb="82" eb="85">
      <t>ショウモウヒン</t>
    </rPh>
    <rPh sb="91" eb="95">
      <t>ケイネンレッカ</t>
    </rPh>
    <rPh sb="98" eb="100">
      <t>コウカン</t>
    </rPh>
    <rPh sb="101" eb="104">
      <t>シュウゼントウ</t>
    </rPh>
    <rPh sb="105" eb="113">
      <t>ネンネンゾウカスルミコ</t>
    </rPh>
    <rPh sb="118" eb="122">
      <t>シュウエキシュウシ</t>
    </rPh>
    <rPh sb="123" eb="125">
      <t>ジョウキョウ</t>
    </rPh>
    <rPh sb="131" eb="133">
      <t>テキセツ</t>
    </rPh>
    <rPh sb="134" eb="138">
      <t>イジカンリ</t>
    </rPh>
    <phoneticPr fontId="4"/>
  </si>
  <si>
    <t>　汚水処理原価を下げ、料金回収率を上げる必要があるが、過疎化・高齢化による人口減少のため、高齢者が多いことを考えると安易な料金改定は行えない。
　また、公共下水道事業、農業集落排水事業、浄化槽事業の使用料は、公平性を保つために統一しているが、国が望ましいとしている料金よりも高い状況である。
　令和5年度には地方公営企業法の一部適用を行う予定であり、経営戦略の見直しも行うことから、適切な料金設定を検討するとともに、経費の削減も検討していく。</t>
    <rPh sb="1" eb="7">
      <t>オスイショリゲンカ</t>
    </rPh>
    <rPh sb="8" eb="9">
      <t>サ</t>
    </rPh>
    <rPh sb="11" eb="16">
      <t>リョウキンカイシュウリツ</t>
    </rPh>
    <rPh sb="17" eb="18">
      <t>ア</t>
    </rPh>
    <rPh sb="20" eb="22">
      <t>ヒツヨウ</t>
    </rPh>
    <rPh sb="27" eb="30">
      <t>カソカ</t>
    </rPh>
    <rPh sb="31" eb="34">
      <t>コウレイカ</t>
    </rPh>
    <rPh sb="37" eb="41">
      <t>ジンコウゲンショウ</t>
    </rPh>
    <rPh sb="45" eb="48">
      <t>コウレイシャ</t>
    </rPh>
    <rPh sb="49" eb="50">
      <t>オオ</t>
    </rPh>
    <rPh sb="54" eb="55">
      <t>カンガ</t>
    </rPh>
    <rPh sb="58" eb="60">
      <t>アンイ</t>
    </rPh>
    <rPh sb="61" eb="65">
      <t>リョウキンカイテイ</t>
    </rPh>
    <rPh sb="66" eb="67">
      <t>オコナ</t>
    </rPh>
    <rPh sb="76" eb="83">
      <t>コウキョウゲスイドウジギョウ</t>
    </rPh>
    <rPh sb="84" eb="92">
      <t>ノウギョウシュウラクハイスイジギョウ</t>
    </rPh>
    <rPh sb="93" eb="98">
      <t>ジョウカソウジギョウ</t>
    </rPh>
    <rPh sb="99" eb="102">
      <t>シヨウリョウ</t>
    </rPh>
    <rPh sb="104" eb="107">
      <t>コウヘイセイ</t>
    </rPh>
    <rPh sb="108" eb="109">
      <t>タモ</t>
    </rPh>
    <rPh sb="113" eb="115">
      <t>トウイツ</t>
    </rPh>
    <rPh sb="121" eb="122">
      <t>クニ</t>
    </rPh>
    <rPh sb="123" eb="124">
      <t>ノゾ</t>
    </rPh>
    <rPh sb="132" eb="134">
      <t>リョウキン</t>
    </rPh>
    <rPh sb="137" eb="138">
      <t>タカ</t>
    </rPh>
    <rPh sb="139" eb="141">
      <t>ジョウキョウ</t>
    </rPh>
    <rPh sb="147" eb="149">
      <t>レイワ</t>
    </rPh>
    <rPh sb="150" eb="152">
      <t>ネンド</t>
    </rPh>
    <rPh sb="154" eb="161">
      <t>チホウコウエイキギョウホウ</t>
    </rPh>
    <rPh sb="162" eb="166">
      <t>イチブテキヨウ</t>
    </rPh>
    <rPh sb="167" eb="168">
      <t>オコナ</t>
    </rPh>
    <rPh sb="169" eb="171">
      <t>ヨテイ</t>
    </rPh>
    <rPh sb="175" eb="179">
      <t>ケイエイセンリャク</t>
    </rPh>
    <rPh sb="180" eb="182">
      <t>ミナオ</t>
    </rPh>
    <rPh sb="184" eb="185">
      <t>オコナ</t>
    </rPh>
    <rPh sb="191" eb="193">
      <t>テキセツ</t>
    </rPh>
    <rPh sb="194" eb="198">
      <t>リョウキンセッテイ</t>
    </rPh>
    <rPh sb="199" eb="201">
      <t>ケントウ</t>
    </rPh>
    <rPh sb="208" eb="210">
      <t>ケイヒ</t>
    </rPh>
    <rPh sb="211" eb="213">
      <t>サクゲン</t>
    </rPh>
    <rPh sb="214" eb="216">
      <t>ケントウ</t>
    </rPh>
    <phoneticPr fontId="4"/>
  </si>
  <si>
    <t>　浄化槽設置時の人槽算定基準は緩和され、新設工事が年間数基程度行われているが、過疎化・高齢化により一人暮らしの高齢者は増加しており、整備促進事業により管理基数が年々増加しているため、料金収入よりも維持管理費の増加のほうが著しく、経費回収率は低く、汚水処理原価は高くなっている。
　整備開始以降、15年以上経過した躯体も多くなってきており、送風機（ブロワー）等の本体修繕や、消耗部品交換経費は流動的に増加傾向にある。
　一般会計からの繰入金への依存度は高く、維持管理（検査・清掃・修理等）の必要経費は、管理基数が増える限り削減はできないため、経費回収率は低くなっている。
　施設利用率は、類似団体平均値を下回っているが、浄化槽は個別での処理となるため、この指標の限りではない。
　水洗化率は、合併処理浄化槽は設置後の接続を義務化しているため、100％となっている。</t>
    <rPh sb="1" eb="7">
      <t>ジョウカソウセッチジ</t>
    </rPh>
    <rPh sb="8" eb="14">
      <t>ニンソウサンテイキジュン</t>
    </rPh>
    <rPh sb="15" eb="17">
      <t>カンワ</t>
    </rPh>
    <rPh sb="20" eb="24">
      <t>シンセツコウジ</t>
    </rPh>
    <rPh sb="25" eb="31">
      <t>ネンカンスウキテイド</t>
    </rPh>
    <rPh sb="31" eb="32">
      <t>オコナ</t>
    </rPh>
    <rPh sb="39" eb="42">
      <t>カソカ</t>
    </rPh>
    <rPh sb="43" eb="46">
      <t>コウレイカ</t>
    </rPh>
    <rPh sb="49" eb="52">
      <t>ヒトリグ</t>
    </rPh>
    <rPh sb="55" eb="58">
      <t>コウレイシャ</t>
    </rPh>
    <rPh sb="59" eb="61">
      <t>ゾウカ</t>
    </rPh>
    <rPh sb="66" eb="72">
      <t>セイビソクシンジギョウ</t>
    </rPh>
    <rPh sb="75" eb="79">
      <t>カンリキスウ</t>
    </rPh>
    <rPh sb="80" eb="82">
      <t>ネンネン</t>
    </rPh>
    <rPh sb="82" eb="84">
      <t>ゾウカ</t>
    </rPh>
    <rPh sb="91" eb="95">
      <t>リョウキンシュウニュウ</t>
    </rPh>
    <rPh sb="98" eb="100">
      <t>イジ</t>
    </rPh>
    <rPh sb="100" eb="103">
      <t>カンリヒ</t>
    </rPh>
    <rPh sb="104" eb="106">
      <t>ゾウカ</t>
    </rPh>
    <rPh sb="110" eb="111">
      <t>イチジル</t>
    </rPh>
    <rPh sb="114" eb="119">
      <t>ケイヒカイシュウリツ</t>
    </rPh>
    <rPh sb="120" eb="121">
      <t>ヒク</t>
    </rPh>
    <rPh sb="123" eb="129">
      <t>オスイショリゲンカ</t>
    </rPh>
    <rPh sb="130" eb="131">
      <t>タカ</t>
    </rPh>
    <rPh sb="140" eb="146">
      <t>セイビカイシイコウ</t>
    </rPh>
    <rPh sb="149" eb="150">
      <t>ネン</t>
    </rPh>
    <rPh sb="152" eb="154">
      <t>ケイカ</t>
    </rPh>
    <rPh sb="156" eb="158">
      <t>クタイ</t>
    </rPh>
    <rPh sb="159" eb="160">
      <t>オオ</t>
    </rPh>
    <rPh sb="169" eb="172">
      <t>ソウフウキ</t>
    </rPh>
    <rPh sb="178" eb="179">
      <t>トウ</t>
    </rPh>
    <rPh sb="180" eb="184">
      <t>ホンタイシュウゼン</t>
    </rPh>
    <rPh sb="186" eb="194">
      <t>ショウモウブヒンコウカンケイヒ</t>
    </rPh>
    <rPh sb="195" eb="198">
      <t>リュウドウテキ</t>
    </rPh>
    <rPh sb="199" eb="203">
      <t>ゾウカケイコウ</t>
    </rPh>
    <rPh sb="209" eb="213">
      <t>イッパンカイケイ</t>
    </rPh>
    <rPh sb="216" eb="219">
      <t>クリイレキン</t>
    </rPh>
    <rPh sb="221" eb="224">
      <t>イゾンド</t>
    </rPh>
    <rPh sb="225" eb="226">
      <t>タカ</t>
    </rPh>
    <rPh sb="228" eb="232">
      <t>イジカンリ</t>
    </rPh>
    <rPh sb="244" eb="248">
      <t>ヒツヨウケイヒ</t>
    </rPh>
    <rPh sb="250" eb="254">
      <t>カンリキスウ</t>
    </rPh>
    <rPh sb="255" eb="256">
      <t>フ</t>
    </rPh>
    <rPh sb="258" eb="259">
      <t>カギ</t>
    </rPh>
    <rPh sb="260" eb="262">
      <t>サクゲン</t>
    </rPh>
    <rPh sb="270" eb="275">
      <t>ケイヒカイシュウリツ</t>
    </rPh>
    <rPh sb="276" eb="277">
      <t>ヒク</t>
    </rPh>
    <rPh sb="286" eb="291">
      <t>シセツリヨウリツ</t>
    </rPh>
    <rPh sb="293" eb="300">
      <t>ルイジダンタイヘイキンチ</t>
    </rPh>
    <rPh sb="301" eb="303">
      <t>シタマワ</t>
    </rPh>
    <rPh sb="309" eb="312">
      <t>ジョウカソウ</t>
    </rPh>
    <rPh sb="313" eb="315">
      <t>コベツ</t>
    </rPh>
    <rPh sb="317" eb="319">
      <t>ショリ</t>
    </rPh>
    <rPh sb="327" eb="329">
      <t>シヒョウ</t>
    </rPh>
    <rPh sb="330" eb="331">
      <t>カギ</t>
    </rPh>
    <rPh sb="342" eb="343">
      <t>リツ</t>
    </rPh>
    <rPh sb="345" eb="352">
      <t>ガッペイショリジョウカソウ</t>
    </rPh>
    <rPh sb="353" eb="356">
      <t>セッチゴ</t>
    </rPh>
    <rPh sb="357" eb="359">
      <t>セツゾク</t>
    </rPh>
    <rPh sb="360" eb="363">
      <t>ギムカ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</si>
</sst>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C5-49B8-AE1D-B4E43E833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5-49B8-AE1D-B4E43E833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41.91</c:v>
                </c:pt>
                <c:pt idx="1">
                  <c:v>42.55</c:v>
                </c:pt>
                <c:pt idx="2">
                  <c:v>41.91</c:v>
                </c:pt>
                <c:pt idx="3">
                  <c:v>38.36</c:v>
                </c:pt>
                <c:pt idx="4">
                  <c:v>36.82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6-4789-89AB-85818A17D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57.22</c:v>
                </c:pt>
                <c:pt idx="1">
                  <c:v>54.93</c:v>
                </c:pt>
                <c:pt idx="2">
                  <c:v>59.64</c:v>
                </c:pt>
                <c:pt idx="3">
                  <c:v>58.19</c:v>
                </c:pt>
                <c:pt idx="4">
                  <c:v>56.52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6-4789-89AB-85818A17D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B1-4F66-8EB9-5A9271920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67.290000000000006</c:v>
                </c:pt>
                <c:pt idx="1">
                  <c:v>65.569999999999993</c:v>
                </c:pt>
                <c:pt idx="2">
                  <c:v>90.63</c:v>
                </c:pt>
                <c:pt idx="3">
                  <c:v>87.8</c:v>
                </c:pt>
                <c:pt idx="4">
                  <c:v>88.43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1-4F66-8EB9-5A9271920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79.150000000000006</c:v>
                </c:pt>
                <c:pt idx="1">
                  <c:v>84.69</c:v>
                </c:pt>
                <c:pt idx="2">
                  <c:v>87.74</c:v>
                </c:pt>
                <c:pt idx="3">
                  <c:v>89.05</c:v>
                </c:pt>
                <c:pt idx="4">
                  <c:v>83.77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1-4DE6-BD4C-42EC42A3F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1-4DE6-BD4C-42EC42A3F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2-4A04-B84C-8FDF8F04E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2-4A04-B84C-8FDF8F04E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9E-4609-9172-0FBCDA182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E-4609-9172-0FBCDA182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9-406B-BFAC-DBCAF8550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9-406B-BFAC-DBCAF8550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1F-4C70-A22E-4DA987370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F-4C70-A22E-4DA987370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7-482B-A9A6-2CF2FF7AC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407.42</c:v>
                </c:pt>
                <c:pt idx="1">
                  <c:v>386.46</c:v>
                </c:pt>
                <c:pt idx="2">
                  <c:v>270.57</c:v>
                </c:pt>
                <c:pt idx="3">
                  <c:v>294.27</c:v>
                </c:pt>
                <c:pt idx="4">
                  <c:v>294.08999999999997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7-482B-A9A6-2CF2FF7AC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46.72</c:v>
                </c:pt>
                <c:pt idx="1">
                  <c:v>47.15</c:v>
                </c:pt>
                <c:pt idx="2">
                  <c:v>46.2</c:v>
                </c:pt>
                <c:pt idx="3">
                  <c:v>48.08</c:v>
                </c:pt>
                <c:pt idx="4">
                  <c:v>45.69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D-4472-8912-9E309F044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55.85</c:v>
                </c:pt>
                <c:pt idx="2">
                  <c:v>62.5</c:v>
                </c:pt>
                <c:pt idx="3">
                  <c:v>60.59</c:v>
                </c:pt>
                <c:pt idx="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D-4472-8912-9E309F044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393.89</c:v>
                </c:pt>
                <c:pt idx="1">
                  <c:v>390.53</c:v>
                </c:pt>
                <c:pt idx="2">
                  <c:v>403.7</c:v>
                </c:pt>
                <c:pt idx="3">
                  <c:v>391.21</c:v>
                </c:pt>
                <c:pt idx="4">
                  <c:v>418.99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E3-490A-A8A6-68BA2A320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286.86</c:v>
                </c:pt>
                <c:pt idx="1">
                  <c:v>287.91000000000003</c:v>
                </c:pt>
                <c:pt idx="2">
                  <c:v>269.33</c:v>
                </c:pt>
                <c:pt idx="3">
                  <c:v>280.23</c:v>
                </c:pt>
                <c:pt idx="4">
                  <c:v>282.70999999999998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3-490A-A8A6-68BA2A320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【310.14】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【83.38】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80" zoomScaleNormal="8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愛媛県　久万高原町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40" t="str">
        <f>データ!I6</f>
        <v>法非適用</v>
      </c>
      <c r="C8" s="40"/>
      <c r="D8" s="40"/>
      <c r="E8" s="40"/>
      <c r="F8" s="40"/>
      <c r="G8" s="40"/>
      <c r="H8" s="40"/>
      <c r="I8" s="40" t="str">
        <f>データ!J6</f>
        <v>下水道事業</v>
      </c>
      <c r="J8" s="40"/>
      <c r="K8" s="40"/>
      <c r="L8" s="40"/>
      <c r="M8" s="40"/>
      <c r="N8" s="40"/>
      <c r="O8" s="40"/>
      <c r="P8" s="40" t="str">
        <f>データ!K6</f>
        <v>特定地域生活排水処理</v>
      </c>
      <c r="Q8" s="40"/>
      <c r="R8" s="40"/>
      <c r="S8" s="40"/>
      <c r="T8" s="40"/>
      <c r="U8" s="40"/>
      <c r="V8" s="40"/>
      <c r="W8" s="40" t="str">
        <f>データ!L6</f>
        <v>K2</v>
      </c>
      <c r="X8" s="40"/>
      <c r="Y8" s="40"/>
      <c r="Z8" s="40"/>
      <c r="AA8" s="40"/>
      <c r="AB8" s="40"/>
      <c r="AC8" s="40"/>
      <c r="AD8" s="41" t="str">
        <f>データ!$M$6</f>
        <v>非設置</v>
      </c>
      <c r="AE8" s="41"/>
      <c r="AF8" s="41"/>
      <c r="AG8" s="41"/>
      <c r="AH8" s="41"/>
      <c r="AI8" s="41"/>
      <c r="AJ8" s="41"/>
      <c r="AK8" s="3"/>
      <c r="AL8" s="42">
        <f>データ!S6</f>
        <v>7650</v>
      </c>
      <c r="AM8" s="42"/>
      <c r="AN8" s="42"/>
      <c r="AO8" s="42"/>
      <c r="AP8" s="42"/>
      <c r="AQ8" s="42"/>
      <c r="AR8" s="42"/>
      <c r="AS8" s="42"/>
      <c r="AT8" s="35">
        <f>データ!T6</f>
        <v>583.69000000000005</v>
      </c>
      <c r="AU8" s="35"/>
      <c r="AV8" s="35"/>
      <c r="AW8" s="35"/>
      <c r="AX8" s="35"/>
      <c r="AY8" s="35"/>
      <c r="AZ8" s="35"/>
      <c r="BA8" s="35"/>
      <c r="BB8" s="35">
        <f>データ!U6</f>
        <v>13.11</v>
      </c>
      <c r="BC8" s="35"/>
      <c r="BD8" s="35"/>
      <c r="BE8" s="35"/>
      <c r="BF8" s="35"/>
      <c r="BG8" s="35"/>
      <c r="BH8" s="35"/>
      <c r="BI8" s="35"/>
      <c r="BJ8" s="3"/>
      <c r="BK8" s="3"/>
      <c r="BL8" s="36" t="s">
        <v>10</v>
      </c>
      <c r="BM8" s="37"/>
      <c r="BN8" s="38" t="s">
        <v>11</v>
      </c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9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5" t="str">
        <f>データ!N6</f>
        <v>-</v>
      </c>
      <c r="C10" s="35"/>
      <c r="D10" s="35"/>
      <c r="E10" s="35"/>
      <c r="F10" s="35"/>
      <c r="G10" s="35"/>
      <c r="H10" s="35"/>
      <c r="I10" s="35" t="str">
        <f>データ!O6</f>
        <v>該当数値なし</v>
      </c>
      <c r="J10" s="35"/>
      <c r="K10" s="35"/>
      <c r="L10" s="35"/>
      <c r="M10" s="35"/>
      <c r="N10" s="35"/>
      <c r="O10" s="35"/>
      <c r="P10" s="35">
        <f>データ!P6</f>
        <v>10.62</v>
      </c>
      <c r="Q10" s="35"/>
      <c r="R10" s="35"/>
      <c r="S10" s="35"/>
      <c r="T10" s="35"/>
      <c r="U10" s="35"/>
      <c r="V10" s="35"/>
      <c r="W10" s="35">
        <f>データ!Q6</f>
        <v>100</v>
      </c>
      <c r="X10" s="35"/>
      <c r="Y10" s="35"/>
      <c r="Z10" s="35"/>
      <c r="AA10" s="35"/>
      <c r="AB10" s="35"/>
      <c r="AC10" s="35"/>
      <c r="AD10" s="42">
        <f>データ!R6</f>
        <v>3603</v>
      </c>
      <c r="AE10" s="42"/>
      <c r="AF10" s="42"/>
      <c r="AG10" s="42"/>
      <c r="AH10" s="42"/>
      <c r="AI10" s="42"/>
      <c r="AJ10" s="42"/>
      <c r="AK10" s="2"/>
      <c r="AL10" s="42">
        <f>データ!V6</f>
        <v>803</v>
      </c>
      <c r="AM10" s="42"/>
      <c r="AN10" s="42"/>
      <c r="AO10" s="42"/>
      <c r="AP10" s="42"/>
      <c r="AQ10" s="42"/>
      <c r="AR10" s="42"/>
      <c r="AS10" s="42"/>
      <c r="AT10" s="35">
        <f>データ!W6</f>
        <v>0.56000000000000005</v>
      </c>
      <c r="AU10" s="35"/>
      <c r="AV10" s="35"/>
      <c r="AW10" s="35"/>
      <c r="AX10" s="35"/>
      <c r="AY10" s="35"/>
      <c r="AZ10" s="35"/>
      <c r="BA10" s="35"/>
      <c r="BB10" s="35">
        <f>データ!X6</f>
        <v>1433.93</v>
      </c>
      <c r="BC10" s="35"/>
      <c r="BD10" s="35"/>
      <c r="BE10" s="35"/>
      <c r="BF10" s="35"/>
      <c r="BG10" s="35"/>
      <c r="BH10" s="35"/>
      <c r="BI10" s="35"/>
      <c r="BJ10" s="2"/>
      <c r="BK10" s="2"/>
      <c r="BL10" s="68" t="s">
        <v>22</v>
      </c>
      <c r="BM10" s="69"/>
      <c r="BN10" s="70" t="s">
        <v>23</v>
      </c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1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3" t="s">
        <v>24</v>
      </c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</row>
    <row r="14" spans="1:78" ht="13.5" customHeight="1" x14ac:dyDescent="0.15">
      <c r="A14" s="2"/>
      <c r="B14" s="55" t="s">
        <v>25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7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60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1" t="s">
        <v>120</v>
      </c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3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3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3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3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3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3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3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3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3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3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3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3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3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3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3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3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3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3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3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3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3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3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3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3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3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3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3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3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5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7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118</v>
      </c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3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3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3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3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3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3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3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3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2"/>
      <c r="BN55" s="62"/>
      <c r="BO55" s="62"/>
      <c r="BP55" s="62"/>
      <c r="BQ55" s="62"/>
      <c r="BR55" s="62"/>
      <c r="BS55" s="62"/>
      <c r="BT55" s="62"/>
      <c r="BU55" s="62"/>
      <c r="BV55" s="62"/>
      <c r="BW55" s="62"/>
      <c r="BX55" s="62"/>
      <c r="BY55" s="62"/>
      <c r="BZ55" s="63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2"/>
      <c r="BN56" s="62"/>
      <c r="BO56" s="62"/>
      <c r="BP56" s="62"/>
      <c r="BQ56" s="62"/>
      <c r="BR56" s="62"/>
      <c r="BS56" s="62"/>
      <c r="BT56" s="62"/>
      <c r="BU56" s="62"/>
      <c r="BV56" s="62"/>
      <c r="BW56" s="62"/>
      <c r="BX56" s="62"/>
      <c r="BY56" s="62"/>
      <c r="BZ56" s="63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3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3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63"/>
    </row>
    <row r="60" spans="1:78" ht="13.5" customHeight="1" x14ac:dyDescent="0.15">
      <c r="A60" s="2"/>
      <c r="B60" s="58" t="s">
        <v>28</v>
      </c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60"/>
      <c r="BK60" s="2"/>
      <c r="BL60" s="64"/>
      <c r="BM60" s="62"/>
      <c r="BN60" s="62"/>
      <c r="BO60" s="62"/>
      <c r="BP60" s="62"/>
      <c r="BQ60" s="62"/>
      <c r="BR60" s="62"/>
      <c r="BS60" s="62"/>
      <c r="BT60" s="62"/>
      <c r="BU60" s="62"/>
      <c r="BV60" s="62"/>
      <c r="BW60" s="62"/>
      <c r="BX60" s="62"/>
      <c r="BY60" s="62"/>
      <c r="BZ60" s="63"/>
    </row>
    <row r="61" spans="1:78" ht="13.5" customHeight="1" x14ac:dyDescent="0.15">
      <c r="A61" s="2"/>
      <c r="B61" s="58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60"/>
      <c r="BK61" s="2"/>
      <c r="BL61" s="64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3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3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5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7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119</v>
      </c>
      <c r="BM66" s="62"/>
      <c r="BN66" s="62"/>
      <c r="BO66" s="62"/>
      <c r="BP66" s="62"/>
      <c r="BQ66" s="62"/>
      <c r="BR66" s="62"/>
      <c r="BS66" s="62"/>
      <c r="BT66" s="62"/>
      <c r="BU66" s="62"/>
      <c r="BV66" s="62"/>
      <c r="BW66" s="62"/>
      <c r="BX66" s="62"/>
      <c r="BY66" s="62"/>
      <c r="BZ66" s="63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2"/>
      <c r="BN67" s="62"/>
      <c r="BO67" s="62"/>
      <c r="BP67" s="62"/>
      <c r="BQ67" s="62"/>
      <c r="BR67" s="62"/>
      <c r="BS67" s="62"/>
      <c r="BT67" s="62"/>
      <c r="BU67" s="62"/>
      <c r="BV67" s="62"/>
      <c r="BW67" s="62"/>
      <c r="BX67" s="62"/>
      <c r="BY67" s="62"/>
      <c r="BZ67" s="63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2"/>
      <c r="BN68" s="62"/>
      <c r="BO68" s="62"/>
      <c r="BP68" s="62"/>
      <c r="BQ68" s="62"/>
      <c r="BR68" s="62"/>
      <c r="BS68" s="62"/>
      <c r="BT68" s="62"/>
      <c r="BU68" s="62"/>
      <c r="BV68" s="62"/>
      <c r="BW68" s="62"/>
      <c r="BX68" s="62"/>
      <c r="BY68" s="62"/>
      <c r="BZ68" s="63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3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2"/>
      <c r="BN70" s="62"/>
      <c r="BO70" s="62"/>
      <c r="BP70" s="62"/>
      <c r="BQ70" s="62"/>
      <c r="BR70" s="62"/>
      <c r="BS70" s="62"/>
      <c r="BT70" s="62"/>
      <c r="BU70" s="62"/>
      <c r="BV70" s="62"/>
      <c r="BW70" s="62"/>
      <c r="BX70" s="62"/>
      <c r="BY70" s="62"/>
      <c r="BZ70" s="63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2"/>
      <c r="BN71" s="62"/>
      <c r="BO71" s="62"/>
      <c r="BP71" s="62"/>
      <c r="BQ71" s="62"/>
      <c r="BR71" s="62"/>
      <c r="BS71" s="62"/>
      <c r="BT71" s="62"/>
      <c r="BU71" s="62"/>
      <c r="BV71" s="62"/>
      <c r="BW71" s="62"/>
      <c r="BX71" s="62"/>
      <c r="BY71" s="62"/>
      <c r="BZ71" s="63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2"/>
      <c r="BN72" s="62"/>
      <c r="BO72" s="62"/>
      <c r="BP72" s="62"/>
      <c r="BQ72" s="62"/>
      <c r="BR72" s="62"/>
      <c r="BS72" s="62"/>
      <c r="BT72" s="62"/>
      <c r="BU72" s="62"/>
      <c r="BV72" s="62"/>
      <c r="BW72" s="62"/>
      <c r="BX72" s="62"/>
      <c r="BY72" s="62"/>
      <c r="BZ72" s="63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2"/>
      <c r="BN73" s="62"/>
      <c r="BO73" s="62"/>
      <c r="BP73" s="62"/>
      <c r="BQ73" s="62"/>
      <c r="BR73" s="62"/>
      <c r="BS73" s="62"/>
      <c r="BT73" s="62"/>
      <c r="BU73" s="62"/>
      <c r="BV73" s="62"/>
      <c r="BW73" s="62"/>
      <c r="BX73" s="62"/>
      <c r="BY73" s="62"/>
      <c r="BZ73" s="63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3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2"/>
      <c r="BN75" s="62"/>
      <c r="BO75" s="62"/>
      <c r="BP75" s="62"/>
      <c r="BQ75" s="62"/>
      <c r="BR75" s="62"/>
      <c r="BS75" s="62"/>
      <c r="BT75" s="62"/>
      <c r="BU75" s="62"/>
      <c r="BV75" s="62"/>
      <c r="BW75" s="62"/>
      <c r="BX75" s="62"/>
      <c r="BY75" s="62"/>
      <c r="BZ75" s="63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2"/>
      <c r="BN76" s="62"/>
      <c r="BO76" s="62"/>
      <c r="BP76" s="62"/>
      <c r="BQ76" s="62"/>
      <c r="BR76" s="62"/>
      <c r="BS76" s="62"/>
      <c r="BT76" s="62"/>
      <c r="BU76" s="62"/>
      <c r="BV76" s="62"/>
      <c r="BW76" s="62"/>
      <c r="BX76" s="62"/>
      <c r="BY76" s="62"/>
      <c r="BZ76" s="63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2"/>
      <c r="BX77" s="62"/>
      <c r="BY77" s="62"/>
      <c r="BZ77" s="63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2"/>
      <c r="BN78" s="62"/>
      <c r="BO78" s="62"/>
      <c r="BP78" s="62"/>
      <c r="BQ78" s="62"/>
      <c r="BR78" s="62"/>
      <c r="BS78" s="62"/>
      <c r="BT78" s="62"/>
      <c r="BU78" s="62"/>
      <c r="BV78" s="62"/>
      <c r="BW78" s="62"/>
      <c r="BX78" s="62"/>
      <c r="BY78" s="62"/>
      <c r="BZ78" s="63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2"/>
      <c r="BN79" s="62"/>
      <c r="BO79" s="62"/>
      <c r="BP79" s="62"/>
      <c r="BQ79" s="62"/>
      <c r="BR79" s="62"/>
      <c r="BS79" s="62"/>
      <c r="BT79" s="62"/>
      <c r="BU79" s="62"/>
      <c r="BV79" s="62"/>
      <c r="BW79" s="62"/>
      <c r="BX79" s="62"/>
      <c r="BY79" s="62"/>
      <c r="BZ79" s="63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2"/>
      <c r="BN80" s="62"/>
      <c r="BO80" s="62"/>
      <c r="BP80" s="62"/>
      <c r="BQ80" s="62"/>
      <c r="BR80" s="62"/>
      <c r="BS80" s="62"/>
      <c r="BT80" s="62"/>
      <c r="BU80" s="62"/>
      <c r="BV80" s="62"/>
      <c r="BW80" s="62"/>
      <c r="BX80" s="62"/>
      <c r="BY80" s="62"/>
      <c r="BZ80" s="63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2"/>
      <c r="BN81" s="62"/>
      <c r="BO81" s="62"/>
      <c r="BP81" s="62"/>
      <c r="BQ81" s="62"/>
      <c r="BR81" s="62"/>
      <c r="BS81" s="62"/>
      <c r="BT81" s="62"/>
      <c r="BU81" s="62"/>
      <c r="BV81" s="62"/>
      <c r="BW81" s="62"/>
      <c r="BX81" s="62"/>
      <c r="BY81" s="62"/>
      <c r="BZ81" s="63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5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7"/>
    </row>
    <row r="83" spans="1:78" x14ac:dyDescent="0.15">
      <c r="C83" s="72" t="s">
        <v>30</v>
      </c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44</v>
      </c>
      <c r="H86" s="12" t="str">
        <f>データ!BP6</f>
        <v>【310.14】</v>
      </c>
      <c r="I86" s="12" t="str">
        <f>データ!CA6</f>
        <v>【57.71】</v>
      </c>
      <c r="J86" s="12" t="str">
        <f>データ!CL6</f>
        <v>【286.17】</v>
      </c>
      <c r="K86" s="12" t="str">
        <f>データ!CW6</f>
        <v>【56.80】</v>
      </c>
      <c r="L86" s="12" t="str">
        <f>データ!DH6</f>
        <v>【83.38】</v>
      </c>
      <c r="M86" s="12" t="s">
        <v>45</v>
      </c>
      <c r="N86" s="12" t="s">
        <v>44</v>
      </c>
      <c r="O86" s="12" t="str">
        <f>データ!EO6</f>
        <v>【-】</v>
      </c>
    </row>
  </sheetData>
  <sheetProtection algorithmName="SHA-512" hashValue="Fxp2ji6A3dD9oh2hOaVYXP1Rb/UM1l3bXXoGGBXHAJZEUWhs8PpEnaE7GevA6b8uVfY2OpcPdLBalnWGgVTkDA==" saltValue="Gmzj8rDVGnfFxX9oe1+mow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47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48</v>
      </c>
      <c r="B3" s="15" t="s">
        <v>49</v>
      </c>
      <c r="C3" s="15" t="s">
        <v>50</v>
      </c>
      <c r="D3" s="15" t="s">
        <v>51</v>
      </c>
      <c r="E3" s="15" t="s">
        <v>52</v>
      </c>
      <c r="F3" s="15" t="s">
        <v>53</v>
      </c>
      <c r="G3" s="15" t="s">
        <v>54</v>
      </c>
      <c r="H3" s="74" t="s">
        <v>55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6"/>
      <c r="Y3" s="80" t="s">
        <v>56</v>
      </c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 t="s">
        <v>57</v>
      </c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</row>
    <row r="4" spans="1:145" x14ac:dyDescent="0.15">
      <c r="A4" s="14" t="s">
        <v>58</v>
      </c>
      <c r="B4" s="16"/>
      <c r="C4" s="16"/>
      <c r="D4" s="16"/>
      <c r="E4" s="16"/>
      <c r="F4" s="16"/>
      <c r="G4" s="16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/>
      <c r="Y4" s="73" t="s">
        <v>59</v>
      </c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 t="s">
        <v>60</v>
      </c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 t="s">
        <v>61</v>
      </c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 t="s">
        <v>62</v>
      </c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 t="s">
        <v>63</v>
      </c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 t="s">
        <v>64</v>
      </c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 t="s">
        <v>65</v>
      </c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 t="s">
        <v>66</v>
      </c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 t="s">
        <v>67</v>
      </c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 t="s">
        <v>68</v>
      </c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 t="s">
        <v>69</v>
      </c>
      <c r="EF4" s="73"/>
      <c r="EG4" s="73"/>
      <c r="EH4" s="73"/>
      <c r="EI4" s="73"/>
      <c r="EJ4" s="73"/>
      <c r="EK4" s="73"/>
      <c r="EL4" s="73"/>
      <c r="EM4" s="73"/>
      <c r="EN4" s="73"/>
      <c r="EO4" s="73"/>
    </row>
    <row r="5" spans="1:145" x14ac:dyDescent="0.15">
      <c r="A5" s="14" t="s">
        <v>70</v>
      </c>
      <c r="B5" s="17"/>
      <c r="C5" s="17"/>
      <c r="D5" s="17"/>
      <c r="E5" s="17"/>
      <c r="F5" s="17"/>
      <c r="G5" s="17"/>
      <c r="H5" s="18" t="s">
        <v>71</v>
      </c>
      <c r="I5" s="18" t="s">
        <v>72</v>
      </c>
      <c r="J5" s="18" t="s">
        <v>73</v>
      </c>
      <c r="K5" s="18" t="s">
        <v>74</v>
      </c>
      <c r="L5" s="18" t="s">
        <v>75</v>
      </c>
      <c r="M5" s="18" t="s">
        <v>5</v>
      </c>
      <c r="N5" s="18" t="s">
        <v>76</v>
      </c>
      <c r="O5" s="18" t="s">
        <v>77</v>
      </c>
      <c r="P5" s="18" t="s">
        <v>78</v>
      </c>
      <c r="Q5" s="18" t="s">
        <v>79</v>
      </c>
      <c r="R5" s="18" t="s">
        <v>80</v>
      </c>
      <c r="S5" s="18" t="s">
        <v>81</v>
      </c>
      <c r="T5" s="18" t="s">
        <v>82</v>
      </c>
      <c r="U5" s="18" t="s">
        <v>83</v>
      </c>
      <c r="V5" s="18" t="s">
        <v>84</v>
      </c>
      <c r="W5" s="18" t="s">
        <v>85</v>
      </c>
      <c r="X5" s="18" t="s">
        <v>86</v>
      </c>
      <c r="Y5" s="18" t="s">
        <v>87</v>
      </c>
      <c r="Z5" s="18" t="s">
        <v>88</v>
      </c>
      <c r="AA5" s="18" t="s">
        <v>89</v>
      </c>
      <c r="AB5" s="18" t="s">
        <v>90</v>
      </c>
      <c r="AC5" s="18" t="s">
        <v>91</v>
      </c>
      <c r="AD5" s="18" t="s">
        <v>92</v>
      </c>
      <c r="AE5" s="18" t="s">
        <v>93</v>
      </c>
      <c r="AF5" s="18" t="s">
        <v>94</v>
      </c>
      <c r="AG5" s="18" t="s">
        <v>95</v>
      </c>
      <c r="AH5" s="18" t="s">
        <v>96</v>
      </c>
      <c r="AI5" s="18" t="s">
        <v>31</v>
      </c>
      <c r="AJ5" s="18" t="s">
        <v>87</v>
      </c>
      <c r="AK5" s="18" t="s">
        <v>88</v>
      </c>
      <c r="AL5" s="18" t="s">
        <v>89</v>
      </c>
      <c r="AM5" s="18" t="s">
        <v>90</v>
      </c>
      <c r="AN5" s="18" t="s">
        <v>91</v>
      </c>
      <c r="AO5" s="18" t="s">
        <v>92</v>
      </c>
      <c r="AP5" s="18" t="s">
        <v>93</v>
      </c>
      <c r="AQ5" s="18" t="s">
        <v>94</v>
      </c>
      <c r="AR5" s="18" t="s">
        <v>95</v>
      </c>
      <c r="AS5" s="18" t="s">
        <v>96</v>
      </c>
      <c r="AT5" s="18" t="s">
        <v>97</v>
      </c>
      <c r="AU5" s="18" t="s">
        <v>87</v>
      </c>
      <c r="AV5" s="18" t="s">
        <v>88</v>
      </c>
      <c r="AW5" s="18" t="s">
        <v>89</v>
      </c>
      <c r="AX5" s="18" t="s">
        <v>90</v>
      </c>
      <c r="AY5" s="18" t="s">
        <v>91</v>
      </c>
      <c r="AZ5" s="18" t="s">
        <v>92</v>
      </c>
      <c r="BA5" s="18" t="s">
        <v>93</v>
      </c>
      <c r="BB5" s="18" t="s">
        <v>94</v>
      </c>
      <c r="BC5" s="18" t="s">
        <v>95</v>
      </c>
      <c r="BD5" s="18" t="s">
        <v>96</v>
      </c>
      <c r="BE5" s="18" t="s">
        <v>97</v>
      </c>
      <c r="BF5" s="18" t="s">
        <v>87</v>
      </c>
      <c r="BG5" s="18" t="s">
        <v>88</v>
      </c>
      <c r="BH5" s="18" t="s">
        <v>89</v>
      </c>
      <c r="BI5" s="18" t="s">
        <v>90</v>
      </c>
      <c r="BJ5" s="18" t="s">
        <v>91</v>
      </c>
      <c r="BK5" s="18" t="s">
        <v>92</v>
      </c>
      <c r="BL5" s="18" t="s">
        <v>93</v>
      </c>
      <c r="BM5" s="18" t="s">
        <v>94</v>
      </c>
      <c r="BN5" s="18" t="s">
        <v>95</v>
      </c>
      <c r="BO5" s="18" t="s">
        <v>96</v>
      </c>
      <c r="BP5" s="18" t="s">
        <v>97</v>
      </c>
      <c r="BQ5" s="18" t="s">
        <v>87</v>
      </c>
      <c r="BR5" s="18" t="s">
        <v>88</v>
      </c>
      <c r="BS5" s="18" t="s">
        <v>89</v>
      </c>
      <c r="BT5" s="18" t="s">
        <v>90</v>
      </c>
      <c r="BU5" s="18" t="s">
        <v>91</v>
      </c>
      <c r="BV5" s="18" t="s">
        <v>92</v>
      </c>
      <c r="BW5" s="18" t="s">
        <v>93</v>
      </c>
      <c r="BX5" s="18" t="s">
        <v>94</v>
      </c>
      <c r="BY5" s="18" t="s">
        <v>95</v>
      </c>
      <c r="BZ5" s="18" t="s">
        <v>96</v>
      </c>
      <c r="CA5" s="18" t="s">
        <v>97</v>
      </c>
      <c r="CB5" s="18" t="s">
        <v>87</v>
      </c>
      <c r="CC5" s="18" t="s">
        <v>88</v>
      </c>
      <c r="CD5" s="18" t="s">
        <v>89</v>
      </c>
      <c r="CE5" s="18" t="s">
        <v>90</v>
      </c>
      <c r="CF5" s="18" t="s">
        <v>91</v>
      </c>
      <c r="CG5" s="18" t="s">
        <v>92</v>
      </c>
      <c r="CH5" s="18" t="s">
        <v>93</v>
      </c>
      <c r="CI5" s="18" t="s">
        <v>94</v>
      </c>
      <c r="CJ5" s="18" t="s">
        <v>95</v>
      </c>
      <c r="CK5" s="18" t="s">
        <v>96</v>
      </c>
      <c r="CL5" s="18" t="s">
        <v>97</v>
      </c>
      <c r="CM5" s="18" t="s">
        <v>87</v>
      </c>
      <c r="CN5" s="18" t="s">
        <v>88</v>
      </c>
      <c r="CO5" s="18" t="s">
        <v>89</v>
      </c>
      <c r="CP5" s="18" t="s">
        <v>90</v>
      </c>
      <c r="CQ5" s="18" t="s">
        <v>91</v>
      </c>
      <c r="CR5" s="18" t="s">
        <v>92</v>
      </c>
      <c r="CS5" s="18" t="s">
        <v>93</v>
      </c>
      <c r="CT5" s="18" t="s">
        <v>94</v>
      </c>
      <c r="CU5" s="18" t="s">
        <v>95</v>
      </c>
      <c r="CV5" s="18" t="s">
        <v>96</v>
      </c>
      <c r="CW5" s="18" t="s">
        <v>97</v>
      </c>
      <c r="CX5" s="18" t="s">
        <v>87</v>
      </c>
      <c r="CY5" s="18" t="s">
        <v>88</v>
      </c>
      <c r="CZ5" s="18" t="s">
        <v>89</v>
      </c>
      <c r="DA5" s="18" t="s">
        <v>90</v>
      </c>
      <c r="DB5" s="18" t="s">
        <v>91</v>
      </c>
      <c r="DC5" s="18" t="s">
        <v>92</v>
      </c>
      <c r="DD5" s="18" t="s">
        <v>93</v>
      </c>
      <c r="DE5" s="18" t="s">
        <v>94</v>
      </c>
      <c r="DF5" s="18" t="s">
        <v>95</v>
      </c>
      <c r="DG5" s="18" t="s">
        <v>96</v>
      </c>
      <c r="DH5" s="18" t="s">
        <v>97</v>
      </c>
      <c r="DI5" s="18" t="s">
        <v>87</v>
      </c>
      <c r="DJ5" s="18" t="s">
        <v>88</v>
      </c>
      <c r="DK5" s="18" t="s">
        <v>89</v>
      </c>
      <c r="DL5" s="18" t="s">
        <v>90</v>
      </c>
      <c r="DM5" s="18" t="s">
        <v>91</v>
      </c>
      <c r="DN5" s="18" t="s">
        <v>92</v>
      </c>
      <c r="DO5" s="18" t="s">
        <v>93</v>
      </c>
      <c r="DP5" s="18" t="s">
        <v>94</v>
      </c>
      <c r="DQ5" s="18" t="s">
        <v>95</v>
      </c>
      <c r="DR5" s="18" t="s">
        <v>96</v>
      </c>
      <c r="DS5" s="18" t="s">
        <v>97</v>
      </c>
      <c r="DT5" s="18" t="s">
        <v>87</v>
      </c>
      <c r="DU5" s="18" t="s">
        <v>88</v>
      </c>
      <c r="DV5" s="18" t="s">
        <v>89</v>
      </c>
      <c r="DW5" s="18" t="s">
        <v>90</v>
      </c>
      <c r="DX5" s="18" t="s">
        <v>91</v>
      </c>
      <c r="DY5" s="18" t="s">
        <v>92</v>
      </c>
      <c r="DZ5" s="18" t="s">
        <v>93</v>
      </c>
      <c r="EA5" s="18" t="s">
        <v>94</v>
      </c>
      <c r="EB5" s="18" t="s">
        <v>95</v>
      </c>
      <c r="EC5" s="18" t="s">
        <v>96</v>
      </c>
      <c r="ED5" s="18" t="s">
        <v>97</v>
      </c>
      <c r="EE5" s="18" t="s">
        <v>87</v>
      </c>
      <c r="EF5" s="18" t="s">
        <v>88</v>
      </c>
      <c r="EG5" s="18" t="s">
        <v>89</v>
      </c>
      <c r="EH5" s="18" t="s">
        <v>90</v>
      </c>
      <c r="EI5" s="18" t="s">
        <v>91</v>
      </c>
      <c r="EJ5" s="18" t="s">
        <v>92</v>
      </c>
      <c r="EK5" s="18" t="s">
        <v>93</v>
      </c>
      <c r="EL5" s="18" t="s">
        <v>94</v>
      </c>
      <c r="EM5" s="18" t="s">
        <v>95</v>
      </c>
      <c r="EN5" s="18" t="s">
        <v>96</v>
      </c>
      <c r="EO5" s="18" t="s">
        <v>97</v>
      </c>
    </row>
    <row r="6" spans="1:145" s="22" customFormat="1" x14ac:dyDescent="0.15">
      <c r="A6" s="14" t="s">
        <v>98</v>
      </c>
      <c r="B6" s="19">
        <f>B7</f>
        <v>2021</v>
      </c>
      <c r="C6" s="19">
        <f t="shared" ref="C6:X6" si="3">C7</f>
        <v>383864</v>
      </c>
      <c r="D6" s="19">
        <f t="shared" si="3"/>
        <v>47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愛媛県　久万高原町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10.62</v>
      </c>
      <c r="Q6" s="20">
        <f t="shared" si="3"/>
        <v>100</v>
      </c>
      <c r="R6" s="20">
        <f t="shared" si="3"/>
        <v>3603</v>
      </c>
      <c r="S6" s="20">
        <f t="shared" si="3"/>
        <v>7650</v>
      </c>
      <c r="T6" s="20">
        <f t="shared" si="3"/>
        <v>583.69000000000005</v>
      </c>
      <c r="U6" s="20">
        <f t="shared" si="3"/>
        <v>13.11</v>
      </c>
      <c r="V6" s="20">
        <f t="shared" si="3"/>
        <v>803</v>
      </c>
      <c r="W6" s="20">
        <f t="shared" si="3"/>
        <v>0.56000000000000005</v>
      </c>
      <c r="X6" s="20">
        <f t="shared" si="3"/>
        <v>1433.93</v>
      </c>
      <c r="Y6" s="21">
        <f>IF(Y7="",NA(),Y7)</f>
        <v>79.150000000000006</v>
      </c>
      <c r="Z6" s="21">
        <f t="shared" ref="Z6:AH6" si="4">IF(Z7="",NA(),Z7)</f>
        <v>84.69</v>
      </c>
      <c r="AA6" s="21">
        <f t="shared" si="4"/>
        <v>87.74</v>
      </c>
      <c r="AB6" s="21">
        <f t="shared" si="4"/>
        <v>89.05</v>
      </c>
      <c r="AC6" s="21">
        <f t="shared" si="4"/>
        <v>83.77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407.42</v>
      </c>
      <c r="BL6" s="21">
        <f t="shared" si="7"/>
        <v>386.46</v>
      </c>
      <c r="BM6" s="21">
        <f t="shared" si="7"/>
        <v>270.57</v>
      </c>
      <c r="BN6" s="21">
        <f t="shared" si="7"/>
        <v>294.27</v>
      </c>
      <c r="BO6" s="21">
        <f t="shared" si="7"/>
        <v>294.08999999999997</v>
      </c>
      <c r="BP6" s="20" t="str">
        <f>IF(BP7="","",IF(BP7="-","【-】","【"&amp;SUBSTITUTE(TEXT(BP7,"#,##0.00"),"-","△")&amp;"】"))</f>
        <v>【310.14】</v>
      </c>
      <c r="BQ6" s="21">
        <f>IF(BQ7="",NA(),BQ7)</f>
        <v>46.72</v>
      </c>
      <c r="BR6" s="21">
        <f t="shared" ref="BR6:BZ6" si="8">IF(BR7="",NA(),BR7)</f>
        <v>47.15</v>
      </c>
      <c r="BS6" s="21">
        <f t="shared" si="8"/>
        <v>46.2</v>
      </c>
      <c r="BT6" s="21">
        <f t="shared" si="8"/>
        <v>48.08</v>
      </c>
      <c r="BU6" s="21">
        <f t="shared" si="8"/>
        <v>45.69</v>
      </c>
      <c r="BV6" s="21">
        <f t="shared" si="8"/>
        <v>57.08</v>
      </c>
      <c r="BW6" s="21">
        <f t="shared" si="8"/>
        <v>55.85</v>
      </c>
      <c r="BX6" s="21">
        <f t="shared" si="8"/>
        <v>62.5</v>
      </c>
      <c r="BY6" s="21">
        <f t="shared" si="8"/>
        <v>60.59</v>
      </c>
      <c r="BZ6" s="21">
        <f t="shared" si="8"/>
        <v>60</v>
      </c>
      <c r="CA6" s="20" t="str">
        <f>IF(CA7="","",IF(CA7="-","【-】","【"&amp;SUBSTITUTE(TEXT(CA7,"#,##0.00"),"-","△")&amp;"】"))</f>
        <v>【57.71】</v>
      </c>
      <c r="CB6" s="21">
        <f>IF(CB7="",NA(),CB7)</f>
        <v>393.89</v>
      </c>
      <c r="CC6" s="21">
        <f t="shared" ref="CC6:CK6" si="9">IF(CC7="",NA(),CC7)</f>
        <v>390.53</v>
      </c>
      <c r="CD6" s="21">
        <f t="shared" si="9"/>
        <v>403.7</v>
      </c>
      <c r="CE6" s="21">
        <f t="shared" si="9"/>
        <v>391.21</v>
      </c>
      <c r="CF6" s="21">
        <f t="shared" si="9"/>
        <v>418.99</v>
      </c>
      <c r="CG6" s="21">
        <f t="shared" si="9"/>
        <v>286.86</v>
      </c>
      <c r="CH6" s="21">
        <f t="shared" si="9"/>
        <v>287.91000000000003</v>
      </c>
      <c r="CI6" s="21">
        <f t="shared" si="9"/>
        <v>269.33</v>
      </c>
      <c r="CJ6" s="21">
        <f t="shared" si="9"/>
        <v>280.23</v>
      </c>
      <c r="CK6" s="21">
        <f t="shared" si="9"/>
        <v>282.70999999999998</v>
      </c>
      <c r="CL6" s="20" t="str">
        <f>IF(CL7="","",IF(CL7="-","【-】","【"&amp;SUBSTITUTE(TEXT(CL7,"#,##0.00"),"-","△")&amp;"】"))</f>
        <v>【286.17】</v>
      </c>
      <c r="CM6" s="21">
        <f>IF(CM7="",NA(),CM7)</f>
        <v>41.91</v>
      </c>
      <c r="CN6" s="21">
        <f t="shared" ref="CN6:CV6" si="10">IF(CN7="",NA(),CN7)</f>
        <v>42.55</v>
      </c>
      <c r="CO6" s="21">
        <f t="shared" si="10"/>
        <v>41.91</v>
      </c>
      <c r="CP6" s="21">
        <f t="shared" si="10"/>
        <v>38.36</v>
      </c>
      <c r="CQ6" s="21">
        <f t="shared" si="10"/>
        <v>36.82</v>
      </c>
      <c r="CR6" s="21">
        <f t="shared" si="10"/>
        <v>57.22</v>
      </c>
      <c r="CS6" s="21">
        <f t="shared" si="10"/>
        <v>54.93</v>
      </c>
      <c r="CT6" s="21">
        <f t="shared" si="10"/>
        <v>59.64</v>
      </c>
      <c r="CU6" s="21">
        <f t="shared" si="10"/>
        <v>58.19</v>
      </c>
      <c r="CV6" s="21">
        <f t="shared" si="10"/>
        <v>56.52</v>
      </c>
      <c r="CW6" s="20" t="str">
        <f>IF(CW7="","",IF(CW7="-","【-】","【"&amp;SUBSTITUTE(TEXT(CW7,"#,##0.00"),"-","△")&amp;"】"))</f>
        <v>【56.80】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67.290000000000006</v>
      </c>
      <c r="DD6" s="21">
        <f t="shared" si="11"/>
        <v>65.569999999999993</v>
      </c>
      <c r="DE6" s="21">
        <f t="shared" si="11"/>
        <v>90.63</v>
      </c>
      <c r="DF6" s="21">
        <f t="shared" si="11"/>
        <v>87.8</v>
      </c>
      <c r="DG6" s="21">
        <f t="shared" si="11"/>
        <v>88.43</v>
      </c>
      <c r="DH6" s="20" t="str">
        <f>IF(DH7="","",IF(DH7="-","【-】","【"&amp;SUBSTITUTE(TEXT(DH7,"#,##0.00"),"-","△")&amp;"】"))</f>
        <v>【83.38】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2021</v>
      </c>
      <c r="C7" s="23">
        <v>383864</v>
      </c>
      <c r="D7" s="23">
        <v>47</v>
      </c>
      <c r="E7" s="23">
        <v>18</v>
      </c>
      <c r="F7" s="23">
        <v>0</v>
      </c>
      <c r="G7" s="23">
        <v>0</v>
      </c>
      <c r="H7" s="23" t="s">
        <v>99</v>
      </c>
      <c r="I7" s="23" t="s">
        <v>100</v>
      </c>
      <c r="J7" s="23" t="s">
        <v>101</v>
      </c>
      <c r="K7" s="23" t="s">
        <v>102</v>
      </c>
      <c r="L7" s="23" t="s">
        <v>103</v>
      </c>
      <c r="M7" s="23" t="s">
        <v>104</v>
      </c>
      <c r="N7" s="24" t="s">
        <v>105</v>
      </c>
      <c r="O7" s="24" t="s">
        <v>106</v>
      </c>
      <c r="P7" s="24">
        <v>10.62</v>
      </c>
      <c r="Q7" s="24">
        <v>100</v>
      </c>
      <c r="R7" s="24">
        <v>3603</v>
      </c>
      <c r="S7" s="24">
        <v>7650</v>
      </c>
      <c r="T7" s="24">
        <v>583.69000000000005</v>
      </c>
      <c r="U7" s="24">
        <v>13.11</v>
      </c>
      <c r="V7" s="24">
        <v>803</v>
      </c>
      <c r="W7" s="24">
        <v>0.56000000000000005</v>
      </c>
      <c r="X7" s="24">
        <v>1433.93</v>
      </c>
      <c r="Y7" s="24">
        <v>79.150000000000006</v>
      </c>
      <c r="Z7" s="24">
        <v>84.69</v>
      </c>
      <c r="AA7" s="24">
        <v>87.74</v>
      </c>
      <c r="AB7" s="24">
        <v>89.05</v>
      </c>
      <c r="AC7" s="24">
        <v>83.77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407.42</v>
      </c>
      <c r="BL7" s="24">
        <v>386.46</v>
      </c>
      <c r="BM7" s="24">
        <v>270.57</v>
      </c>
      <c r="BN7" s="24">
        <v>294.27</v>
      </c>
      <c r="BO7" s="24">
        <v>294.08999999999997</v>
      </c>
      <c r="BP7" s="24">
        <v>310.14</v>
      </c>
      <c r="BQ7" s="24">
        <v>46.72</v>
      </c>
      <c r="BR7" s="24">
        <v>47.15</v>
      </c>
      <c r="BS7" s="24">
        <v>46.2</v>
      </c>
      <c r="BT7" s="24">
        <v>48.08</v>
      </c>
      <c r="BU7" s="24">
        <v>45.69</v>
      </c>
      <c r="BV7" s="24">
        <v>57.08</v>
      </c>
      <c r="BW7" s="24">
        <v>55.85</v>
      </c>
      <c r="BX7" s="24">
        <v>62.5</v>
      </c>
      <c r="BY7" s="24">
        <v>60.59</v>
      </c>
      <c r="BZ7" s="24">
        <v>60</v>
      </c>
      <c r="CA7" s="24">
        <v>57.71</v>
      </c>
      <c r="CB7" s="24">
        <v>393.89</v>
      </c>
      <c r="CC7" s="24">
        <v>390.53</v>
      </c>
      <c r="CD7" s="24">
        <v>403.7</v>
      </c>
      <c r="CE7" s="24">
        <v>391.21</v>
      </c>
      <c r="CF7" s="24">
        <v>418.99</v>
      </c>
      <c r="CG7" s="24">
        <v>286.86</v>
      </c>
      <c r="CH7" s="24">
        <v>287.91000000000003</v>
      </c>
      <c r="CI7" s="24">
        <v>269.33</v>
      </c>
      <c r="CJ7" s="24">
        <v>280.23</v>
      </c>
      <c r="CK7" s="24">
        <v>282.70999999999998</v>
      </c>
      <c r="CL7" s="24">
        <v>286.17</v>
      </c>
      <c r="CM7" s="24">
        <v>41.91</v>
      </c>
      <c r="CN7" s="24">
        <v>42.55</v>
      </c>
      <c r="CO7" s="24">
        <v>41.91</v>
      </c>
      <c r="CP7" s="24">
        <v>38.36</v>
      </c>
      <c r="CQ7" s="24">
        <v>36.82</v>
      </c>
      <c r="CR7" s="24">
        <v>57.22</v>
      </c>
      <c r="CS7" s="24">
        <v>54.93</v>
      </c>
      <c r="CT7" s="24">
        <v>59.64</v>
      </c>
      <c r="CU7" s="24">
        <v>58.19</v>
      </c>
      <c r="CV7" s="24">
        <v>56.52</v>
      </c>
      <c r="CW7" s="24">
        <v>56.8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67.290000000000006</v>
      </c>
      <c r="DD7" s="24">
        <v>65.569999999999993</v>
      </c>
      <c r="DE7" s="24">
        <v>90.63</v>
      </c>
      <c r="DF7" s="24">
        <v>87.8</v>
      </c>
      <c r="DG7" s="24">
        <v>88.43</v>
      </c>
      <c r="DH7" s="24">
        <v>83.38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105</v>
      </c>
      <c r="EF7" s="24" t="s">
        <v>105</v>
      </c>
      <c r="EG7" s="24" t="s">
        <v>105</v>
      </c>
      <c r="EH7" s="24" t="s">
        <v>105</v>
      </c>
      <c r="EI7" s="24" t="s">
        <v>105</v>
      </c>
      <c r="EJ7" s="24" t="s">
        <v>105</v>
      </c>
      <c r="EK7" s="24" t="s">
        <v>105</v>
      </c>
      <c r="EL7" s="24" t="s">
        <v>105</v>
      </c>
      <c r="EM7" s="24" t="s">
        <v>105</v>
      </c>
      <c r="EN7" s="24" t="s">
        <v>105</v>
      </c>
      <c r="EO7" s="24" t="s">
        <v>105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107</v>
      </c>
      <c r="C9" s="26" t="s">
        <v>108</v>
      </c>
      <c r="D9" s="26" t="s">
        <v>109</v>
      </c>
      <c r="E9" s="26" t="s">
        <v>110</v>
      </c>
      <c r="F9" s="26" t="s">
        <v>111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49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112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113</v>
      </c>
    </row>
    <row r="13" spans="1:145" x14ac:dyDescent="0.15">
      <c r="B13" t="s">
        <v>114</v>
      </c>
      <c r="C13" t="s">
        <v>114</v>
      </c>
      <c r="D13" t="s">
        <v>115</v>
      </c>
      <c r="E13" t="s">
        <v>116</v>
      </c>
      <c r="F13" t="s">
        <v>116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2023-01-19T02:29:55Z</cp:lastPrinted>
  <dcterms:created xsi:type="dcterms:W3CDTF">2022-12-01T02:08:25Z</dcterms:created>
  <dcterms:modified xsi:type="dcterms:W3CDTF">2023-02-13T00:53:24Z</dcterms:modified>
  <cp:category/>
</cp:coreProperties>
</file>