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5 砥部町\"/>
    </mc:Choice>
  </mc:AlternateContent>
  <workbookProtection workbookAlgorithmName="SHA-512" workbookHashValue="KvL2dhoZro23jpHksWmTpMmqbzg8s90aPnlB1oo4O572b0uDQQ4YcLMWdEiibjYEnT0Bmzae2T4dIiO2TsUgcg==" workbookSaltValue="ex9gqdpilzq1ZVxpdAsJK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<sst xmlns="http://schemas.openxmlformats.org/spreadsheetml/2006/main" count="231" uniqueCount="116">
  <si>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</si>
  <si>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</si>
  <si>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</si>
  <si>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</si>
  <si>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</si>
  <si>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</si>
  <si>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</si>
  <si>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</si>
  <si>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</si>
  <si>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</si>
  <si>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</si>
  <si>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</si>
  <si>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</si>
  <si>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</si>
  <si>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</si>
  <si>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</si>
  <si>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</si>
  <si>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</si>
  <si>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</si>
  <si>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</si>
  <si>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</si>
  <si>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</si>
  <si>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</si>
  <si>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</si>
  <si>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</si>
  <si>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</si>
  <si>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</si>
  <si>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</si>
  <si>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</si>
  <si>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</si>
  <si>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</si>
  <si>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</si>
  <si>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</si>
  <si>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</si>
  <si>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</si>
  <si>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</si>
  <si>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</si>
  <si>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</si>
  <si>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</si>
  <si>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</si>
  <si>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</si>
  <si>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</si>
  <si>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</si>
  <si>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</si>
  <si>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</si>
  <si>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</si>
  <si>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</si>
  <si>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</si>
  <si>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</si>
  <si>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</si>
  <si>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</si>
  <si>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</si>
  <si>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</si>
  <si>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</si>
  <si>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</si>
  <si>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</si>
  <si>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</si>
  <si>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</si>
  <si>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</si>
  <si>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</si>
  <si>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</si>
  <si>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</si>
  <si>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</si>
  <si>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</si>
  <si>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</si>
  <si>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</si>
  <si>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</si>
  <si>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</si>
  <si>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</si>
  <si>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</si>
  <si>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</si>
  <si>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</si>
  <si>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</si>
  <si>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</si>
  <si>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</si>
  <si>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</si>
  <si>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</si>
  <si>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</si>
  <si>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</si>
  <si>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</si>
  <si>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</si>
  <si>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</si>
  <si>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</si>
  <si>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</si>
  <si>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</si>
  <si>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</si>
  <si>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</si>
  <si>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</si>
  <si>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</si>
  <si>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</si>
  <si>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</si>
  <si>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</si>
  <si>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</si>
  <si>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</si>
  <si>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</si>
  <si>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</si>
  <si>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</si>
  <si>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</si>
  <si>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</si>
  <si>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</si>
  <si>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</si>
  <si>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</si>
  <si>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</si>
  <si>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</si>
  <si>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</si>
  <si>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</si>
  <si>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</si>
  <si>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</si>
  <si>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</si>
  <si>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</si>
  <si>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</si>
  <si>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</si>
  <si>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</si>
  <si>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供用開始から10年が経過しているものの管渠等については目立った老朽もなく、修繕実績もないため、固定資産減価償却率も全国平均と比べ低い数値となっている。下水道ストックマネジメント計画に基づき、引き続き腐食の恐れがある箇所の管渠点検を実施し、適正な管理を実施していく。
　また、施設付帯設備は10年が経過したあたりから中継ポンプ及び処理場においても主要な機器類の劣化による修繕が発生しているため、広域の処理範囲を受け持つ主要マンホールポンプについては、予備機を備えるなど、汚水処理に支障のないよう計画的な修繕を実施していく。</t>
    <rPh sb="1" eb="3">
      <t>キョウヨウ</t>
    </rPh>
    <rPh sb="3" eb="5">
      <t>カイシ</t>
    </rPh>
    <rPh sb="9" eb="10">
      <t>ネン</t>
    </rPh>
    <rPh sb="11" eb="13">
      <t>ケイカ</t>
    </rPh>
    <rPh sb="20" eb="23">
      <t>カンキョトウ</t>
    </rPh>
    <rPh sb="28" eb="30">
      <t>メダ</t>
    </rPh>
    <rPh sb="32" eb="34">
      <t>ロウキュウ</t>
    </rPh>
    <rPh sb="38" eb="40">
      <t>シュウゼン</t>
    </rPh>
    <rPh sb="40" eb="42">
      <t>ジッセキ</t>
    </rPh>
    <rPh sb="48" eb="50">
      <t>コテイ</t>
    </rPh>
    <rPh sb="50" eb="52">
      <t>シサン</t>
    </rPh>
    <rPh sb="52" eb="54">
      <t>ゲンカ</t>
    </rPh>
    <rPh sb="54" eb="56">
      <t>ショウキャク</t>
    </rPh>
    <rPh sb="56" eb="57">
      <t>リツ</t>
    </rPh>
    <rPh sb="58" eb="60">
      <t>ゼンコク</t>
    </rPh>
    <rPh sb="60" eb="62">
      <t>ヘイキン</t>
    </rPh>
    <rPh sb="63" eb="64">
      <t>クラ</t>
    </rPh>
    <rPh sb="65" eb="66">
      <t>ヒク</t>
    </rPh>
    <rPh sb="67" eb="69">
      <t>スウチ</t>
    </rPh>
    <rPh sb="76" eb="79">
      <t>ゲスイドウ</t>
    </rPh>
    <rPh sb="89" eb="91">
      <t>ケイカク</t>
    </rPh>
    <rPh sb="92" eb="93">
      <t>モト</t>
    </rPh>
    <rPh sb="100" eb="102">
      <t>フショク</t>
    </rPh>
    <rPh sb="103" eb="104">
      <t>オソ</t>
    </rPh>
    <rPh sb="108" eb="110">
      <t>カショ</t>
    </rPh>
    <rPh sb="111" eb="113">
      <t>カンキョ</t>
    </rPh>
    <rPh sb="113" eb="115">
      <t>テンケン</t>
    </rPh>
    <rPh sb="116" eb="118">
      <t>ジッシ</t>
    </rPh>
    <rPh sb="120" eb="122">
      <t>テキセイ</t>
    </rPh>
    <rPh sb="123" eb="125">
      <t>カンリ</t>
    </rPh>
    <rPh sb="126" eb="128">
      <t>ジッシ</t>
    </rPh>
    <rPh sb="138" eb="140">
      <t>シセツ</t>
    </rPh>
    <rPh sb="140" eb="142">
      <t>フタイ</t>
    </rPh>
    <rPh sb="142" eb="144">
      <t>セツビ</t>
    </rPh>
    <rPh sb="147" eb="148">
      <t>ネン</t>
    </rPh>
    <rPh sb="149" eb="151">
      <t>ケイカ</t>
    </rPh>
    <rPh sb="158" eb="160">
      <t>チュウケイ</t>
    </rPh>
    <rPh sb="163" eb="164">
      <t>オヨ</t>
    </rPh>
    <rPh sb="165" eb="168">
      <t>ショリジョウ</t>
    </rPh>
    <rPh sb="173" eb="175">
      <t>シュヨウ</t>
    </rPh>
    <rPh sb="176" eb="179">
      <t>キキルイ</t>
    </rPh>
    <rPh sb="180" eb="182">
      <t>レッカ</t>
    </rPh>
    <rPh sb="185" eb="187">
      <t>シュウゼン</t>
    </rPh>
    <rPh sb="188" eb="190">
      <t>ハッセイ</t>
    </rPh>
    <rPh sb="235" eb="237">
      <t>オスイ</t>
    </rPh>
    <rPh sb="237" eb="239">
      <t>ショリ</t>
    </rPh>
    <rPh sb="240" eb="242">
      <t>シショウ</t>
    </rPh>
    <rPh sb="247" eb="250">
      <t>ケイカクテキ</t>
    </rPh>
    <rPh sb="251" eb="253">
      <t>シュウゼン</t>
    </rPh>
    <rPh sb="254" eb="256">
      <t>ジッシ</t>
    </rPh>
    <phoneticPr fontId="4"/>
  </si>
  <si>
    <r>
      <rPr>
        <b/>
        <sz val="9"/>
        <rFont val="ＭＳ ゴシック"/>
        <family val="3"/>
        <charset val="128"/>
      </rPr>
      <t>①経常収支比率について</t>
    </r>
    <r>
      <rPr>
        <sz val="9"/>
        <rFont val="ＭＳ ゴシック"/>
        <family val="3"/>
        <charset val="128"/>
      </rPr>
      <t xml:space="preserve">
　経常収支比率が100％となっているが、使用料収入だけではすべての経費を賄うことができないため、経営不足分として一般会計からの繰入を行っている。</t>
    </r>
    <r>
      <rPr>
        <sz val="9"/>
        <color rgb="FFFF0000"/>
        <rFont val="ＭＳ ゴシック"/>
        <family val="3"/>
        <charset val="128"/>
      </rPr>
      <t xml:space="preserve">
</t>
    </r>
    <r>
      <rPr>
        <b/>
        <sz val="9"/>
        <rFont val="ＭＳ ゴシック"/>
        <family val="3"/>
        <charset val="128"/>
      </rPr>
      <t>②累積欠損金比率について</t>
    </r>
    <r>
      <rPr>
        <sz val="9"/>
        <color rgb="FFFF0000"/>
        <rFont val="ＭＳ ゴシック"/>
        <family val="3"/>
        <charset val="128"/>
      </rPr>
      <t xml:space="preserve">
　</t>
    </r>
    <r>
      <rPr>
        <sz val="9"/>
        <rFont val="ＭＳ ゴシック"/>
        <family val="3"/>
        <charset val="128"/>
      </rPr>
      <t>経営費の不足分のみ一般会計から補填しているため、欠損金は発生していない。</t>
    </r>
    <r>
      <rPr>
        <sz val="9"/>
        <color rgb="FFFF0000"/>
        <rFont val="ＭＳ ゴシック"/>
        <family val="3"/>
        <charset val="128"/>
      </rPr>
      <t xml:space="preserve">
</t>
    </r>
    <r>
      <rPr>
        <b/>
        <sz val="9"/>
        <rFont val="ＭＳ ゴシック"/>
        <family val="3"/>
        <charset val="128"/>
      </rPr>
      <t>③流動比率について</t>
    </r>
    <r>
      <rPr>
        <sz val="9"/>
        <color rgb="FFFF0000"/>
        <rFont val="ＭＳ ゴシック"/>
        <family val="3"/>
        <charset val="128"/>
      </rPr>
      <t xml:space="preserve">
　</t>
    </r>
    <r>
      <rPr>
        <sz val="9"/>
        <rFont val="ＭＳ ゴシック"/>
        <family val="3"/>
        <charset val="128"/>
      </rPr>
      <t>流動負債のほとんどが企業債の償還であり、経営のため一定資金（内部留保資金）を確保している。類似団体の平均値を超えているが、償還額は年々増加していくため比率は減少していく。</t>
    </r>
    <r>
      <rPr>
        <sz val="9"/>
        <color rgb="FFFF0000"/>
        <rFont val="ＭＳ ゴシック"/>
        <family val="3"/>
        <charset val="128"/>
      </rPr>
      <t xml:space="preserve">
</t>
    </r>
    <r>
      <rPr>
        <b/>
        <sz val="9"/>
        <rFont val="ＭＳ ゴシック"/>
        <family val="3"/>
        <charset val="128"/>
      </rPr>
      <t>④企業債残高対事業規模比率について</t>
    </r>
    <r>
      <rPr>
        <sz val="9"/>
        <rFont val="ＭＳ ゴシック"/>
        <family val="3"/>
        <charset val="128"/>
      </rPr>
      <t xml:space="preserve">
　企業債の償還に係る経費を一般会計からの繰入金で賄っているため、比率は０となっている。</t>
    </r>
    <r>
      <rPr>
        <sz val="9"/>
        <color rgb="FFFF0000"/>
        <rFont val="ＭＳ ゴシック"/>
        <family val="3"/>
        <charset val="128"/>
      </rPr>
      <t xml:space="preserve">
</t>
    </r>
    <r>
      <rPr>
        <b/>
        <sz val="9"/>
        <rFont val="ＭＳ ゴシック"/>
        <family val="3"/>
        <charset val="128"/>
      </rPr>
      <t>⑤経費回収率について</t>
    </r>
    <r>
      <rPr>
        <sz val="9"/>
        <rFont val="ＭＳ ゴシック"/>
        <family val="3"/>
        <charset val="128"/>
      </rPr>
      <t xml:space="preserve">
　有収水量の増加により使用料収入も増加傾向にある。一方で、高額修繕等の発生により、経費回収率は伸びていない。今後も電力等の動力費も高騰していくため、大きな向上は難しい。</t>
    </r>
    <r>
      <rPr>
        <sz val="9"/>
        <color rgb="FFFF0000"/>
        <rFont val="ＭＳ ゴシック"/>
        <family val="3"/>
        <charset val="128"/>
      </rPr>
      <t xml:space="preserve">
</t>
    </r>
    <r>
      <rPr>
        <b/>
        <sz val="9"/>
        <rFont val="ＭＳ ゴシック"/>
        <family val="3"/>
        <charset val="128"/>
      </rPr>
      <t>⑥汚水処理原価について</t>
    </r>
    <r>
      <rPr>
        <sz val="9"/>
        <rFont val="ＭＳ ゴシック"/>
        <family val="3"/>
        <charset val="128"/>
      </rPr>
      <t xml:space="preserve">
　整備途中であることから、投入コストに見合った収入は見込めない。また、供用開始から10年を超えたあたりから高額修繕が頻発しているため、汚水処理原価も高い状況となっている。</t>
    </r>
    <r>
      <rPr>
        <sz val="9"/>
        <color rgb="FFFF0000"/>
        <rFont val="ＭＳ ゴシック"/>
        <family val="3"/>
        <charset val="128"/>
      </rPr>
      <t xml:space="preserve">
</t>
    </r>
    <r>
      <rPr>
        <b/>
        <sz val="9"/>
        <rFont val="ＭＳ ゴシック"/>
        <family val="3"/>
        <charset val="128"/>
      </rPr>
      <t>⑦施設利用率について</t>
    </r>
    <r>
      <rPr>
        <sz val="9"/>
        <rFont val="ＭＳ ゴシック"/>
        <family val="3"/>
        <charset val="128"/>
      </rPr>
      <t xml:space="preserve">
　効率的な整備、下水道の普及活動により接続件数は増加している。また、隣接している松山市上野処理区からの汚水受入れ（H31～）を行っており、汚水処理の効率化を図っている。
</t>
    </r>
    <r>
      <rPr>
        <b/>
        <sz val="9"/>
        <rFont val="ＭＳ ゴシック"/>
        <family val="3"/>
        <charset val="128"/>
      </rPr>
      <t>⑧水洗化率について</t>
    </r>
    <r>
      <rPr>
        <sz val="9"/>
        <color rgb="FFFF0000"/>
        <rFont val="ＭＳ ゴシック"/>
        <family val="3"/>
        <charset val="128"/>
      </rPr>
      <t xml:space="preserve">
　</t>
    </r>
    <r>
      <rPr>
        <sz val="9"/>
        <rFont val="ＭＳ ゴシック"/>
        <family val="3"/>
        <charset val="128"/>
      </rPr>
      <t>下水道処理区域内については、引き続き「下水道の日」の啓発活動による戸別訪問を実施し、接続の推進を図る。また、未普及区域においては合併浄化槽への転換を図る</t>
    </r>
    <r>
      <rPr>
        <sz val="8"/>
        <rFont val="ＭＳ ゴシック"/>
        <family val="3"/>
        <charset val="128"/>
      </rPr>
      <t>。</t>
    </r>
    <rPh sb="0" eb="1">
      <t>シュウシ</t>
    </rPh>
    <rPh sb="1" eb="3">
      <t>ヒリツ</t>
    </rPh>
    <rPh sb="9" eb="11">
      <t>セイビトチュウ</t>
    </rPh>
    <rPh sb="84" eb="86">
      <t>ケッソン</t>
    </rPh>
    <rPh sb="86" eb="87">
      <t>キン</t>
    </rPh>
    <rPh sb="87" eb="89">
      <t>ヒリツ</t>
    </rPh>
    <rPh sb="95" eb="97">
      <t>ケイエイ</t>
    </rPh>
    <rPh sb="97" eb="98">
      <t>ヒ</t>
    </rPh>
    <rPh sb="99" eb="102">
      <t>フソクブン</t>
    </rPh>
    <rPh sb="104" eb="106">
      <t>イッパン</t>
    </rPh>
    <rPh sb="106" eb="108">
      <t>カイケイ</t>
    </rPh>
    <rPh sb="110" eb="112">
      <t>ホテン</t>
    </rPh>
    <rPh sb="119" eb="122">
      <t>ケッソンキン</t>
    </rPh>
    <rPh sb="123" eb="125">
      <t>ハッセイ</t>
    </rPh>
    <rPh sb="133" eb="135">
      <t>リュウドウ</t>
    </rPh>
    <rPh sb="135" eb="137">
      <t>ヒリツ</t>
    </rPh>
    <rPh sb="143" eb="145">
      <t>リュウドウ</t>
    </rPh>
    <rPh sb="145" eb="147">
      <t>フサイ</t>
    </rPh>
    <rPh sb="153" eb="155">
      <t>キギョウ</t>
    </rPh>
    <rPh sb="155" eb="156">
      <t>サイ</t>
    </rPh>
    <rPh sb="157" eb="159">
      <t>ショウカン</t>
    </rPh>
    <rPh sb="163" eb="165">
      <t>ゲンジョウ</t>
    </rPh>
    <rPh sb="171" eb="175">
      <t>イッテイシキン</t>
    </rPh>
    <rPh sb="176" eb="182">
      <t>ナイブリュウホシキン</t>
    </rPh>
    <rPh sb="184" eb="186">
      <t>カクホ</t>
    </rPh>
    <rPh sb="191" eb="195">
      <t>ルイジダンタイ</t>
    </rPh>
    <rPh sb="196" eb="199">
      <t>ヘイキンチ</t>
    </rPh>
    <rPh sb="200" eb="201">
      <t>コ</t>
    </rPh>
    <rPh sb="207" eb="210">
      <t>ショウカンガク</t>
    </rPh>
    <rPh sb="211" eb="215">
      <t>ネンネンゾウカ</t>
    </rPh>
    <rPh sb="224" eb="226">
      <t>ゲンショウ</t>
    </rPh>
    <rPh sb="250" eb="251">
      <t>リツ</t>
    </rPh>
    <rPh sb="251" eb="254">
      <t>キギョウサイ</t>
    </rPh>
    <rPh sb="255" eb="257">
      <t>ショウカン</t>
    </rPh>
    <rPh sb="258" eb="259">
      <t>カカ</t>
    </rPh>
    <rPh sb="260" eb="262">
      <t>ケイヒ</t>
    </rPh>
    <rPh sb="263" eb="267">
      <t>イッパンカイケイ</t>
    </rPh>
    <rPh sb="270" eb="273">
      <t>クリイレキン</t>
    </rPh>
    <rPh sb="274" eb="275">
      <t>マカナ</t>
    </rPh>
    <rPh sb="282" eb="284">
      <t>ヒリツクイキ</t>
    </rPh>
    <rPh sb="367" eb="369">
      <t>ドウリョク</t>
    </rPh>
    <rPh sb="389" eb="391">
      <t>オスイ</t>
    </rPh>
    <rPh sb="391" eb="393">
      <t>ショリ</t>
    </rPh>
    <rPh sb="393" eb="395">
      <t>ゲンカ</t>
    </rPh>
    <rPh sb="401" eb="403">
      <t>セイビ</t>
    </rPh>
    <rPh sb="403" eb="405">
      <t>トチュウ</t>
    </rPh>
    <rPh sb="413" eb="415">
      <t>トウニュウ</t>
    </rPh>
    <rPh sb="419" eb="421">
      <t>ミア</t>
    </rPh>
    <rPh sb="423" eb="425">
      <t>シュウニュウ</t>
    </rPh>
    <rPh sb="426" eb="428">
      <t>ミコ</t>
    </rPh>
    <rPh sb="437" eb="441">
      <t>キョウヨウカイシ</t>
    </rPh>
    <rPh sb="445" eb="446">
      <t>ネン</t>
    </rPh>
    <rPh sb="447" eb="448">
      <t>コ</t>
    </rPh>
    <rPh sb="455" eb="459">
      <t>コウガクシュウゼン</t>
    </rPh>
    <rPh sb="460" eb="462">
      <t>ヒンパツ</t>
    </rPh>
    <rPh sb="469" eb="471">
      <t>ショリ</t>
    </rPh>
    <rPh sb="471" eb="473">
      <t>ゲンカ</t>
    </rPh>
    <rPh sb="474" eb="476">
      <t>ジョジョ</t>
    </rPh>
    <rPh sb="476" eb="477">
      <t>タカ</t>
    </rPh>
    <rPh sb="478" eb="480">
      <t>ジョウキョウ</t>
    </rPh>
    <rPh sb="487" eb="489">
      <t>シセツ</t>
    </rPh>
    <rPh sb="489" eb="491">
      <t>リヨウ</t>
    </rPh>
    <rPh sb="491" eb="492">
      <t>リツ</t>
    </rPh>
    <rPh sb="498" eb="501">
      <t>コウリツテキ</t>
    </rPh>
    <rPh sb="502" eb="504">
      <t>セイビ</t>
    </rPh>
    <rPh sb="507" eb="510">
      <t>ゲスイドウ</t>
    </rPh>
    <rPh sb="511" eb="515">
      <t>フキュウカツドウ</t>
    </rPh>
    <rPh sb="518" eb="522">
      <t>セツゾクケンスウ</t>
    </rPh>
    <rPh sb="523" eb="525">
      <t>ゾウカ</t>
    </rPh>
    <rPh sb="533" eb="535">
      <t>リンセツ</t>
    </rPh>
    <rPh sb="539" eb="547">
      <t>マツヤマシウエノショリク</t>
    </rPh>
    <rPh sb="550" eb="552">
      <t>オスイ</t>
    </rPh>
    <rPh sb="552" eb="553">
      <t>ウ</t>
    </rPh>
    <rPh sb="553" eb="554">
      <t>イ</t>
    </rPh>
    <rPh sb="562" eb="563">
      <t>オコナ</t>
    </rPh>
    <rPh sb="568" eb="572">
      <t>オスイショリ</t>
    </rPh>
    <rPh sb="573" eb="576">
      <t>コウリツカ</t>
    </rPh>
    <rPh sb="577" eb="578">
      <t>ハカ</t>
    </rPh>
    <rPh sb="584" eb="587">
      <t>スイセンカ</t>
    </rPh>
    <rPh sb="587" eb="588">
      <t>リツ</t>
    </rPh>
    <rPh sb="595" eb="603">
      <t>ゲスイドウショリクイキナイ</t>
    </rPh>
    <rPh sb="609" eb="610">
      <t>ヒ</t>
    </rPh>
    <rPh sb="611" eb="612">
      <t>ツヅ</t>
    </rPh>
    <rPh sb="628" eb="632">
      <t>コベツホウモン</t>
    </rPh>
    <rPh sb="633" eb="635">
      <t>ジッシ</t>
    </rPh>
    <rPh sb="637" eb="639">
      <t>セツゾク</t>
    </rPh>
    <rPh sb="640" eb="642">
      <t>スイシン</t>
    </rPh>
    <rPh sb="643" eb="644">
      <t>ハカ</t>
    </rPh>
    <rPh sb="649" eb="654">
      <t>ミフキュウクイキ</t>
    </rPh>
    <rPh sb="659" eb="664">
      <t>ガッペイジョウカソウ</t>
    </rPh>
    <rPh sb="666" eb="668">
      <t>テンカン</t>
    </rPh>
    <rPh sb="669" eb="670">
      <t>ハカ</t>
    </rPh>
    <phoneticPr fontId="4"/>
  </si>
  <si>
    <r>
      <t>　</t>
    </r>
    <r>
      <rPr>
        <sz val="11"/>
        <rFont val="ＭＳ ゴシック"/>
        <family val="3"/>
        <charset val="128"/>
      </rPr>
      <t>10年概成に向けた効率的な汚水処理整備を推進するため、令和8年度までに都市計画区域内の普及を目標に事業を展開している。事業の拡大とともに接続件数も増加しており、効率的な汚水処理整備が着実に進んでいる。
　しかし、整備における財源は社会資本整備総合交付金を原資として行っており、令和8年度以降においても、未普及区域の整備について重要な財源となる。また、都市計画区域外（未普及区域)の整備については、今後の全体計画（変更)において、整備区域の縮小も踏まえ、住民の意見を取り入れながら、整備方針を検討していく必要がある。
　なお、下水道整備は、先行投資が多額となる事業であることから、今後の人口減少も踏まえ、後世の負担過多とならないよう検証していく必要がある。</t>
    </r>
    <rPh sb="3" eb="4">
      <t>ネン</t>
    </rPh>
    <rPh sb="4" eb="6">
      <t>ガイセイ</t>
    </rPh>
    <rPh sb="7" eb="8">
      <t>ム</t>
    </rPh>
    <rPh sb="10" eb="13">
      <t>コウリツテキ</t>
    </rPh>
    <rPh sb="14" eb="16">
      <t>オスイ</t>
    </rPh>
    <rPh sb="16" eb="18">
      <t>ショリ</t>
    </rPh>
    <rPh sb="18" eb="20">
      <t>セイビ</t>
    </rPh>
    <rPh sb="21" eb="23">
      <t>スイシン</t>
    </rPh>
    <rPh sb="28" eb="30">
      <t>レイワ</t>
    </rPh>
    <rPh sb="31" eb="33">
      <t>ネンド</t>
    </rPh>
    <rPh sb="36" eb="38">
      <t>トシ</t>
    </rPh>
    <rPh sb="38" eb="40">
      <t>ケイカク</t>
    </rPh>
    <rPh sb="40" eb="43">
      <t>クイキナイ</t>
    </rPh>
    <rPh sb="44" eb="46">
      <t>フキュウ</t>
    </rPh>
    <rPh sb="47" eb="49">
      <t>モクヒョウ</t>
    </rPh>
    <rPh sb="50" eb="52">
      <t>ジギョウ</t>
    </rPh>
    <rPh sb="53" eb="55">
      <t>テンカイ</t>
    </rPh>
    <rPh sb="60" eb="62">
      <t>ジギョウ</t>
    </rPh>
    <rPh sb="63" eb="65">
      <t>カクダイ</t>
    </rPh>
    <rPh sb="69" eb="71">
      <t>セツゾク</t>
    </rPh>
    <rPh sb="71" eb="73">
      <t>ケンスウ</t>
    </rPh>
    <rPh sb="74" eb="76">
      <t>ゾウカ</t>
    </rPh>
    <rPh sb="81" eb="84">
      <t>コウリツテキ</t>
    </rPh>
    <rPh sb="85" eb="87">
      <t>オスイ</t>
    </rPh>
    <rPh sb="87" eb="89">
      <t>ショリ</t>
    </rPh>
    <rPh sb="89" eb="91">
      <t>セイビ</t>
    </rPh>
    <rPh sb="92" eb="94">
      <t>チャクジツ</t>
    </rPh>
    <rPh sb="95" eb="96">
      <t>スス</t>
    </rPh>
    <rPh sb="107" eb="109">
      <t>セイビ</t>
    </rPh>
    <rPh sb="113" eb="115">
      <t>ザイゲン</t>
    </rPh>
    <rPh sb="116" eb="127">
      <t>シャカイシホンセイビソウゴウコウフキン</t>
    </rPh>
    <rPh sb="128" eb="130">
      <t>ゲンシ</t>
    </rPh>
    <rPh sb="133" eb="134">
      <t>オコナ</t>
    </rPh>
    <rPh sb="139" eb="141">
      <t>レイワ</t>
    </rPh>
    <rPh sb="142" eb="146">
      <t>ネンドイコウ</t>
    </rPh>
    <rPh sb="152" eb="157">
      <t>ミフキュウクイキ</t>
    </rPh>
    <rPh sb="158" eb="160">
      <t>セイビ</t>
    </rPh>
    <rPh sb="164" eb="166">
      <t>ジュウヨウ</t>
    </rPh>
    <rPh sb="167" eb="169">
      <t>ザイゲン</t>
    </rPh>
    <rPh sb="176" eb="178">
      <t>トシ</t>
    </rPh>
    <rPh sb="178" eb="180">
      <t>ケイカク</t>
    </rPh>
    <rPh sb="180" eb="182">
      <t>クイキ</t>
    </rPh>
    <rPh sb="182" eb="183">
      <t>ガイ</t>
    </rPh>
    <rPh sb="184" eb="189">
      <t>ミフキュウクイキ</t>
    </rPh>
    <rPh sb="191" eb="193">
      <t>セイビ</t>
    </rPh>
    <rPh sb="199" eb="201">
      <t>コンゴ</t>
    </rPh>
    <rPh sb="202" eb="206">
      <t>ゼンタイケイカク</t>
    </rPh>
    <rPh sb="207" eb="209">
      <t>ヘンコウ</t>
    </rPh>
    <rPh sb="215" eb="219">
      <t>セイビクイキ</t>
    </rPh>
    <rPh sb="220" eb="222">
      <t>シュクショウ</t>
    </rPh>
    <rPh sb="223" eb="224">
      <t>フ</t>
    </rPh>
    <rPh sb="227" eb="229">
      <t>ジュウミン</t>
    </rPh>
    <rPh sb="230" eb="232">
      <t>イケン</t>
    </rPh>
    <rPh sb="233" eb="234">
      <t>ト</t>
    </rPh>
    <rPh sb="235" eb="236">
      <t>イ</t>
    </rPh>
    <rPh sb="263" eb="268">
      <t>ゲスイドウセイビ</t>
    </rPh>
    <rPh sb="270" eb="272">
      <t>センコウ</t>
    </rPh>
    <rPh sb="272" eb="274">
      <t>トウシ</t>
    </rPh>
    <rPh sb="275" eb="277">
      <t>タガク</t>
    </rPh>
    <rPh sb="280" eb="282">
      <t>ジギョウ</t>
    </rPh>
    <rPh sb="290" eb="292">
      <t>コンゴ</t>
    </rPh>
    <rPh sb="293" eb="295">
      <t>ジンコウ</t>
    </rPh>
    <rPh sb="295" eb="297">
      <t>ゲンショウ</t>
    </rPh>
    <rPh sb="298" eb="299">
      <t>フ</t>
    </rPh>
    <rPh sb="302" eb="304">
      <t>コウセイ</t>
    </rPh>
    <rPh sb="305" eb="307">
      <t>フタン</t>
    </rPh>
    <rPh sb="307" eb="309">
      <t>カタ</t>
    </rPh>
    <rPh sb="316" eb="318">
      <t>ケンショウ</t>
    </rPh>
    <rPh sb="322" eb="32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</si>
</sst>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rgb="FFFF0000"/>
      <name val="ＭＳ ゴシック"/>
      <family val="3"/>
      <charset val="128"/>
    </font>
    <font>
      <b/>
      <sz val="9"/>
      <name val="ＭＳ ゴシック"/>
      <family val="3"/>
      <charset val="128"/>
    </font>
    <font>
      <sz val="9"/>
      <name val="ＭＳ ゴシック"/>
      <family val="3"/>
      <charset val="128"/>
    </font>
    <font>
      <sz val="9"/>
      <color rgb="FFFF0000"/>
      <name val="ＭＳ ゴシック"/>
      <family val="3"/>
      <charset val="128"/>
    </font>
    <font>
      <sz val="8"/>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quotePrefix="1"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7" xfId="0" applyFont="1" applyBorder="1" applyAlignment="1" applyProtection="1">
      <alignment horizontal="left" vertical="top"/>
      <protection locked="0"/>
    </xf>
    <xf numFmtId="0" fontId="20" fillId="0" borderId="6" xfId="0" applyFont="1" applyBorder="1" applyAlignment="1" applyProtection="1">
      <alignment horizontal="left" vertical="top"/>
      <protection locked="0"/>
    </xf>
    <xf numFmtId="0" fontId="20" fillId="0" borderId="8" xfId="0" applyFont="1" applyBorder="1" applyAlignment="1" applyProtection="1">
      <alignment horizontal="left" vertical="top"/>
      <protection locked="0"/>
    </xf>
    <xf numFmtId="0" fontId="20" fillId="0" borderId="1" xfId="0" applyFont="1" applyBorder="1" applyAlignment="1" applyProtection="1">
      <alignment horizontal="left" vertical="top"/>
      <protection locked="0"/>
    </xf>
    <xf numFmtId="0" fontId="20" fillId="0" borderId="9" xfId="0" applyFont="1" applyBorder="1" applyAlignment="1" applyProtection="1">
      <alignment horizontal="left" vertical="top"/>
      <protection locked="0"/>
    </xf>
    <xf numFmtId="0" fontId="21" fillId="0" borderId="6" xfId="0" applyFont="1" applyBorder="1" applyAlignment="1" applyProtection="1">
      <alignment horizontal="left" vertical="top" wrapText="1"/>
      <protection locked="0"/>
    </xf>
    <xf numFmtId="0" fontId="21" fillId="0" borderId="0"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3E-465B-BC22-C922D0CC4C4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0.28999999999999998</c:v>
                </c:pt>
                <c:pt idx="2">
                  <c:v>7.0000000000000007E-2</c:v>
                </c:pt>
                <c:pt idx="3">
                  <c:v>0.03</c:v>
                </c:pt>
                <c:pt idx="4">
                  <c:v>0.05</c:v>
                </c:pt>
              </c:numCache>
            </c:numRef>
          </c:val>
          <c:smooth val="0"/>
          <c:extLst>
            <c:ext xmlns:c16="http://schemas.microsoft.com/office/drawing/2014/chart" uri="{C3380CC4-5D6E-409C-BE32-E72D297353CC}">
              <c16:uniqueId val="{00000001-153E-465B-BC22-C922D0CC4C4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35.15</c:v>
                </c:pt>
                <c:pt idx="1">
                  <c:v>38.04</c:v>
                </c:pt>
                <c:pt idx="2">
                  <c:v>41.81</c:v>
                </c:pt>
                <c:pt idx="3">
                  <c:v>44.35</c:v>
                </c:pt>
                <c:pt idx="4">
                  <c:v>45.46</c:v>
                </c:pt>
              </c:numCache>
            </c:numRef>
          </c:val>
          <c:extLst>
            <c:ext xmlns:c16="http://schemas.microsoft.com/office/drawing/2014/chart" uri="{C3380CC4-5D6E-409C-BE32-E72D297353CC}">
              <c16:uniqueId val="{00000000-AB68-4B90-B688-7BEFB50BEAC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35.15</c:v>
                </c:pt>
                <c:pt idx="1">
                  <c:v>38.04</c:v>
                </c:pt>
                <c:pt idx="2">
                  <c:v>41.81</c:v>
                </c:pt>
                <c:pt idx="3">
                  <c:v>44.35</c:v>
                </c:pt>
                <c:pt idx="4">
                  <c:v>45.46</c:v>
                </c:pt>
              </c:numCache>
            </c:numRef>
          </c:val>
          <c:smooth val="0"/>
          <c:extLst>
            <c:ext xmlns:c16="http://schemas.microsoft.com/office/drawing/2014/chart" uri="{C3380CC4-5D6E-409C-BE32-E72D297353CC}">
              <c16:uniqueId val="{00000001-AB68-4B90-B688-7BEFB50BEAC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64.53</c:v>
                </c:pt>
                <c:pt idx="1">
                  <c:v>65.66</c:v>
                </c:pt>
                <c:pt idx="2">
                  <c:v>65.22</c:v>
                </c:pt>
                <c:pt idx="3">
                  <c:v>63.49</c:v>
                </c:pt>
                <c:pt idx="4">
                  <c:v>64.319999999999993</c:v>
                </c:pt>
              </c:numCache>
            </c:numRef>
          </c:val>
          <c:extLst>
            <c:ext xmlns:c16="http://schemas.microsoft.com/office/drawing/2014/chart" uri="{C3380CC4-5D6E-409C-BE32-E72D297353CC}">
              <c16:uniqueId val="{00000000-0972-4261-BAEE-B43730991F0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61.88</c:v>
                </c:pt>
                <c:pt idx="1">
                  <c:v>62.16</c:v>
                </c:pt>
                <c:pt idx="2">
                  <c:v>63.54</c:v>
                </c:pt>
                <c:pt idx="3">
                  <c:v>63.65</c:v>
                </c:pt>
                <c:pt idx="4">
                  <c:v>62.48</c:v>
                </c:pt>
              </c:numCache>
            </c:numRef>
          </c:val>
          <c:smooth val="0"/>
          <c:extLst>
            <c:ext xmlns:c16="http://schemas.microsoft.com/office/drawing/2014/chart" uri="{C3380CC4-5D6E-409C-BE32-E72D297353CC}">
              <c16:uniqueId val="{00000001-0972-4261-BAEE-B43730991F0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100.02</c:v>
                </c:pt>
                <c:pt idx="1">
                  <c:v>100.19</c:v>
                </c:pt>
                <c:pt idx="2">
                  <c:v>100.16</c:v>
                </c:pt>
                <c:pt idx="3">
                  <c:v>100.43</c:v>
                </c:pt>
                <c:pt idx="4">
                  <c:v>100.87</c:v>
                </c:pt>
              </c:numCache>
            </c:numRef>
          </c:val>
          <c:extLst>
            <c:ext xmlns:c16="http://schemas.microsoft.com/office/drawing/2014/chart" uri="{C3380CC4-5D6E-409C-BE32-E72D297353CC}">
              <c16:uniqueId val="{00000000-B62F-4FED-A024-5853D1BC5F9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114.01</c:v>
                </c:pt>
                <c:pt idx="1">
                  <c:v>111.22</c:v>
                </c:pt>
                <c:pt idx="2">
                  <c:v>101.29</c:v>
                </c:pt>
                <c:pt idx="3">
                  <c:v>105.2</c:v>
                </c:pt>
                <c:pt idx="4">
                  <c:v>102.6</c:v>
                </c:pt>
              </c:numCache>
            </c:numRef>
          </c:val>
          <c:smooth val="0"/>
          <c:extLst>
            <c:ext xmlns:c16="http://schemas.microsoft.com/office/drawing/2014/chart" uri="{C3380CC4-5D6E-409C-BE32-E72D297353CC}">
              <c16:uniqueId val="{00000001-B62F-4FED-A024-5853D1BC5F9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14.01</c:v>
                </c:pt>
                <c:pt idx="1">
                  <c:v>15.62</c:v>
                </c:pt>
                <c:pt idx="2">
                  <c:v>17.37</c:v>
                </c:pt>
                <c:pt idx="3">
                  <c:v>18.850000000000001</c:v>
                </c:pt>
                <c:pt idx="4">
                  <c:v>20.34</c:v>
                </c:pt>
              </c:numCache>
            </c:numRef>
          </c:val>
          <c:extLst>
            <c:ext xmlns:c16="http://schemas.microsoft.com/office/drawing/2014/chart" uri="{C3380CC4-5D6E-409C-BE32-E72D297353CC}">
              <c16:uniqueId val="{00000000-A023-4CFE-A321-26D3B1C89F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7.46</c:v>
                </c:pt>
                <c:pt idx="1">
                  <c:v>5.1100000000000003</c:v>
                </c:pt>
                <c:pt idx="2">
                  <c:v>4.83</c:v>
                </c:pt>
                <c:pt idx="3">
                  <c:v>6.42</c:v>
                </c:pt>
                <c:pt idx="4">
                  <c:v>8.2799999999999994</c:v>
                </c:pt>
              </c:numCache>
            </c:numRef>
          </c:val>
          <c:smooth val="0"/>
          <c:extLst>
            <c:ext xmlns:c16="http://schemas.microsoft.com/office/drawing/2014/chart" uri="{C3380CC4-5D6E-409C-BE32-E72D297353CC}">
              <c16:uniqueId val="{00000001-A023-4CFE-A321-26D3B1C89F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29-47AC-ACCA-5E187D164D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229-47AC-ACCA-5E187D164D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D8-4C0C-BD6A-41CC30A5FF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formatCode="#,##0.00;&quot;△&quot;#,##0.00;&quot;-&quot;">
                  <c:v>46.03</c:v>
                </c:pt>
                <c:pt idx="3" formatCode="#,##0.00;&quot;△&quot;#,##0.00;&quot;-&quot;">
                  <c:v>47.88</c:v>
                </c:pt>
                <c:pt idx="4" formatCode="#,##0.00;&quot;△&quot;#,##0.00;&quot;-&quot;">
                  <c:v>55.31</c:v>
                </c:pt>
              </c:numCache>
            </c:numRef>
          </c:val>
          <c:smooth val="0"/>
          <c:extLst>
            <c:ext xmlns:c16="http://schemas.microsoft.com/office/drawing/2014/chart" uri="{C3380CC4-5D6E-409C-BE32-E72D297353CC}">
              <c16:uniqueId val="{00000001-2ED8-4C0C-BD6A-41CC30A5FF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284.49</c:v>
                </c:pt>
                <c:pt idx="1">
                  <c:v>276.01</c:v>
                </c:pt>
                <c:pt idx="2">
                  <c:v>271.25</c:v>
                </c:pt>
                <c:pt idx="3">
                  <c:v>240.42</c:v>
                </c:pt>
                <c:pt idx="4">
                  <c:v>167.25</c:v>
                </c:pt>
              </c:numCache>
            </c:numRef>
          </c:val>
          <c:extLst>
            <c:ext xmlns:c16="http://schemas.microsoft.com/office/drawing/2014/chart" uri="{C3380CC4-5D6E-409C-BE32-E72D297353CC}">
              <c16:uniqueId val="{00000000-1B59-4806-B46D-46056F3ED2B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385.31</c:v>
                </c:pt>
                <c:pt idx="1">
                  <c:v>143.5</c:v>
                </c:pt>
                <c:pt idx="2">
                  <c:v>159.65</c:v>
                </c:pt>
                <c:pt idx="3">
                  <c:v>151.49</c:v>
                </c:pt>
                <c:pt idx="4">
                  <c:v>123.63</c:v>
                </c:pt>
              </c:numCache>
            </c:numRef>
          </c:val>
          <c:smooth val="0"/>
          <c:extLst>
            <c:ext xmlns:c16="http://schemas.microsoft.com/office/drawing/2014/chart" uri="{C3380CC4-5D6E-409C-BE32-E72D297353CC}">
              <c16:uniqueId val="{00000001-1B59-4806-B46D-46056F3ED2B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A-46D0-B2D7-886A401C6C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985.65</c:v>
                </c:pt>
                <c:pt idx="1">
                  <c:v>1677.13</c:v>
                </c:pt>
                <c:pt idx="2">
                  <c:v>2154.8200000000002</c:v>
                </c:pt>
                <c:pt idx="3">
                  <c:v>2103.92</c:v>
                </c:pt>
                <c:pt idx="4">
                  <c:v>2411.29</c:v>
                </c:pt>
              </c:numCache>
            </c:numRef>
          </c:val>
          <c:smooth val="0"/>
          <c:extLst>
            <c:ext xmlns:c16="http://schemas.microsoft.com/office/drawing/2014/chart" uri="{C3380CC4-5D6E-409C-BE32-E72D297353CC}">
              <c16:uniqueId val="{00000001-506A-46D0-B2D7-886A401C6C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67.48</c:v>
                </c:pt>
                <c:pt idx="1">
                  <c:v>81.78</c:v>
                </c:pt>
                <c:pt idx="2">
                  <c:v>76.06</c:v>
                </c:pt>
                <c:pt idx="3">
                  <c:v>80.45</c:v>
                </c:pt>
                <c:pt idx="4">
                  <c:v>78.290000000000006</c:v>
                </c:pt>
              </c:numCache>
            </c:numRef>
          </c:val>
          <c:extLst>
            <c:ext xmlns:c16="http://schemas.microsoft.com/office/drawing/2014/chart" uri="{C3380CC4-5D6E-409C-BE32-E72D297353CC}">
              <c16:uniqueId val="{00000000-FF0D-4199-975D-C84FBDA5B4F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62.11</c:v>
                </c:pt>
                <c:pt idx="1">
                  <c:v>67.37</c:v>
                </c:pt>
                <c:pt idx="2">
                  <c:v>73.63</c:v>
                </c:pt>
                <c:pt idx="3">
                  <c:v>83.47</c:v>
                </c:pt>
                <c:pt idx="4">
                  <c:v>79.77</c:v>
                </c:pt>
              </c:numCache>
            </c:numRef>
          </c:val>
          <c:smooth val="0"/>
          <c:extLst>
            <c:ext xmlns:c16="http://schemas.microsoft.com/office/drawing/2014/chart" uri="{C3380CC4-5D6E-409C-BE32-E72D297353CC}">
              <c16:uniqueId val="{00000001-FF0D-4199-975D-C84FBDA5B4F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278.38</c:v>
                </c:pt>
                <c:pt idx="1">
                  <c:v>228.33</c:v>
                </c:pt>
                <c:pt idx="2">
                  <c:v>246.79</c:v>
                </c:pt>
                <c:pt idx="3">
                  <c:v>233.73</c:v>
                </c:pt>
                <c:pt idx="4">
                  <c:v>240.35</c:v>
                </c:pt>
              </c:numCache>
            </c:numRef>
          </c:val>
          <c:extLst>
            <c:ext xmlns:c16="http://schemas.microsoft.com/office/drawing/2014/chart" uri="{C3380CC4-5D6E-409C-BE32-E72D297353CC}">
              <c16:uniqueId val="{00000000-EBA7-4721-8629-7DD9EF75BE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225.27</c:v>
                </c:pt>
                <c:pt idx="1">
                  <c:v>202.08</c:v>
                </c:pt>
                <c:pt idx="2">
                  <c:v>193.18</c:v>
                </c:pt>
                <c:pt idx="3">
                  <c:v>171.43</c:v>
                </c:pt>
                <c:pt idx="4">
                  <c:v>181.45</c:v>
                </c:pt>
              </c:numCache>
            </c:numRef>
          </c:val>
          <c:smooth val="0"/>
          <c:extLst>
            <c:ext xmlns:c16="http://schemas.microsoft.com/office/drawing/2014/chart" uri="{C3380CC4-5D6E-409C-BE32-E72D297353CC}">
              <c16:uniqueId val="{00000001-EBA7-4721-8629-7DD9EF75BE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砥部町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Cb3</v>
      </c>
      <c r="X8" s="40"/>
      <c r="Y8" s="40"/>
      <c r="Z8" s="40"/>
      <c r="AA8" s="40"/>
      <c r="AB8" s="40"/>
      <c r="AC8" s="40"/>
      <c r="AD8" s="41" t="str">
        <f>データ!$M$6</f>
        <v>非設置</v>
      </c>
      <c r="AE8" s="41"/>
      <c r="AF8" s="41"/>
      <c r="AG8" s="41"/>
      <c r="AH8" s="41"/>
      <c r="AI8" s="41"/>
      <c r="AJ8" s="41"/>
      <c r="AK8" s="3"/>
      <c r="AL8" s="42">
        <f>データ!S6</f>
        <v>20494</v>
      </c>
      <c r="AM8" s="42"/>
      <c r="AN8" s="42"/>
      <c r="AO8" s="42"/>
      <c r="AP8" s="42"/>
      <c r="AQ8" s="42"/>
      <c r="AR8" s="42"/>
      <c r="AS8" s="42"/>
      <c r="AT8" s="35">
        <f>データ!T6</f>
        <v>101.59</v>
      </c>
      <c r="AU8" s="35"/>
      <c r="AV8" s="35"/>
      <c r="AW8" s="35"/>
      <c r="AX8" s="35"/>
      <c r="AY8" s="35"/>
      <c r="AZ8" s="35"/>
      <c r="BA8" s="35"/>
      <c r="BB8" s="35">
        <f>データ!U6</f>
        <v>201.73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53.93</v>
      </c>
      <c r="J10" s="35"/>
      <c r="K10" s="35"/>
      <c r="L10" s="35"/>
      <c r="M10" s="35"/>
      <c r="N10" s="35"/>
      <c r="O10" s="35"/>
      <c r="P10" s="35">
        <f>データ!P6</f>
        <v>34.46</v>
      </c>
      <c r="Q10" s="35"/>
      <c r="R10" s="35"/>
      <c r="S10" s="35"/>
      <c r="T10" s="35"/>
      <c r="U10" s="35"/>
      <c r="V10" s="35"/>
      <c r="W10" s="35">
        <f>データ!Q6</f>
        <v>100.6</v>
      </c>
      <c r="X10" s="35"/>
      <c r="Y10" s="35"/>
      <c r="Z10" s="35"/>
      <c r="AA10" s="35"/>
      <c r="AB10" s="35"/>
      <c r="AC10" s="35"/>
      <c r="AD10" s="42">
        <f>データ!R6</f>
        <v>4070</v>
      </c>
      <c r="AE10" s="42"/>
      <c r="AF10" s="42"/>
      <c r="AG10" s="42"/>
      <c r="AH10" s="42"/>
      <c r="AI10" s="42"/>
      <c r="AJ10" s="42"/>
      <c r="AK10" s="2"/>
      <c r="AL10" s="42">
        <f>データ!V6</f>
        <v>7046</v>
      </c>
      <c r="AM10" s="42"/>
      <c r="AN10" s="42"/>
      <c r="AO10" s="42"/>
      <c r="AP10" s="42"/>
      <c r="AQ10" s="42"/>
      <c r="AR10" s="42"/>
      <c r="AS10" s="42"/>
      <c r="AT10" s="35">
        <f>データ!W6</f>
        <v>1.24</v>
      </c>
      <c r="AU10" s="35"/>
      <c r="AV10" s="35"/>
      <c r="AW10" s="35"/>
      <c r="AX10" s="35"/>
      <c r="AY10" s="35"/>
      <c r="AZ10" s="35"/>
      <c r="BA10" s="35"/>
      <c r="BB10" s="35">
        <f>データ!X6</f>
        <v>5682.26</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8"/>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8"/>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8"/>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8"/>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8"/>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8"/>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8"/>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8"/>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8"/>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8"/>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8"/>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8"/>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8"/>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8"/>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8"/>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8"/>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8"/>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8"/>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8"/>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8"/>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8"/>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8"/>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8"/>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8"/>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8"/>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8"/>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8"/>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2" t="s">
        <v>113</v>
      </c>
      <c r="BM47" s="73"/>
      <c r="BN47" s="73"/>
      <c r="BO47" s="73"/>
      <c r="BP47" s="73"/>
      <c r="BQ47" s="73"/>
      <c r="BR47" s="73"/>
      <c r="BS47" s="73"/>
      <c r="BT47" s="73"/>
      <c r="BU47" s="73"/>
      <c r="BV47" s="73"/>
      <c r="BW47" s="73"/>
      <c r="BX47" s="73"/>
      <c r="BY47" s="73"/>
      <c r="BZ47" s="7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5"/>
      <c r="BM48" s="73"/>
      <c r="BN48" s="73"/>
      <c r="BO48" s="73"/>
      <c r="BP48" s="73"/>
      <c r="BQ48" s="73"/>
      <c r="BR48" s="73"/>
      <c r="BS48" s="73"/>
      <c r="BT48" s="73"/>
      <c r="BU48" s="73"/>
      <c r="BV48" s="73"/>
      <c r="BW48" s="73"/>
      <c r="BX48" s="73"/>
      <c r="BY48" s="73"/>
      <c r="BZ48" s="7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5"/>
      <c r="BM49" s="73"/>
      <c r="BN49" s="73"/>
      <c r="BO49" s="73"/>
      <c r="BP49" s="73"/>
      <c r="BQ49" s="73"/>
      <c r="BR49" s="73"/>
      <c r="BS49" s="73"/>
      <c r="BT49" s="73"/>
      <c r="BU49" s="73"/>
      <c r="BV49" s="73"/>
      <c r="BW49" s="73"/>
      <c r="BX49" s="73"/>
      <c r="BY49" s="73"/>
      <c r="BZ49" s="7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5"/>
      <c r="BM50" s="73"/>
      <c r="BN50" s="73"/>
      <c r="BO50" s="73"/>
      <c r="BP50" s="73"/>
      <c r="BQ50" s="73"/>
      <c r="BR50" s="73"/>
      <c r="BS50" s="73"/>
      <c r="BT50" s="73"/>
      <c r="BU50" s="73"/>
      <c r="BV50" s="73"/>
      <c r="BW50" s="73"/>
      <c r="BX50" s="73"/>
      <c r="BY50" s="73"/>
      <c r="BZ50" s="7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5"/>
      <c r="BM51" s="73"/>
      <c r="BN51" s="73"/>
      <c r="BO51" s="73"/>
      <c r="BP51" s="73"/>
      <c r="BQ51" s="73"/>
      <c r="BR51" s="73"/>
      <c r="BS51" s="73"/>
      <c r="BT51" s="73"/>
      <c r="BU51" s="73"/>
      <c r="BV51" s="73"/>
      <c r="BW51" s="73"/>
      <c r="BX51" s="73"/>
      <c r="BY51" s="73"/>
      <c r="BZ51" s="7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5"/>
      <c r="BM52" s="73"/>
      <c r="BN52" s="73"/>
      <c r="BO52" s="73"/>
      <c r="BP52" s="73"/>
      <c r="BQ52" s="73"/>
      <c r="BR52" s="73"/>
      <c r="BS52" s="73"/>
      <c r="BT52" s="73"/>
      <c r="BU52" s="73"/>
      <c r="BV52" s="73"/>
      <c r="BW52" s="73"/>
      <c r="BX52" s="73"/>
      <c r="BY52" s="73"/>
      <c r="BZ52" s="7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5"/>
      <c r="BM53" s="73"/>
      <c r="BN53" s="73"/>
      <c r="BO53" s="73"/>
      <c r="BP53" s="73"/>
      <c r="BQ53" s="73"/>
      <c r="BR53" s="73"/>
      <c r="BS53" s="73"/>
      <c r="BT53" s="73"/>
      <c r="BU53" s="73"/>
      <c r="BV53" s="73"/>
      <c r="BW53" s="73"/>
      <c r="BX53" s="73"/>
      <c r="BY53" s="73"/>
      <c r="BZ53" s="7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5"/>
      <c r="BM54" s="73"/>
      <c r="BN54" s="73"/>
      <c r="BO54" s="73"/>
      <c r="BP54" s="73"/>
      <c r="BQ54" s="73"/>
      <c r="BR54" s="73"/>
      <c r="BS54" s="73"/>
      <c r="BT54" s="73"/>
      <c r="BU54" s="73"/>
      <c r="BV54" s="73"/>
      <c r="BW54" s="73"/>
      <c r="BX54" s="73"/>
      <c r="BY54" s="73"/>
      <c r="BZ54" s="7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5"/>
      <c r="BM55" s="73"/>
      <c r="BN55" s="73"/>
      <c r="BO55" s="73"/>
      <c r="BP55" s="73"/>
      <c r="BQ55" s="73"/>
      <c r="BR55" s="73"/>
      <c r="BS55" s="73"/>
      <c r="BT55" s="73"/>
      <c r="BU55" s="73"/>
      <c r="BV55" s="73"/>
      <c r="BW55" s="73"/>
      <c r="BX55" s="73"/>
      <c r="BY55" s="73"/>
      <c r="BZ55" s="7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5"/>
      <c r="BM56" s="73"/>
      <c r="BN56" s="73"/>
      <c r="BO56" s="73"/>
      <c r="BP56" s="73"/>
      <c r="BQ56" s="73"/>
      <c r="BR56" s="73"/>
      <c r="BS56" s="73"/>
      <c r="BT56" s="73"/>
      <c r="BU56" s="73"/>
      <c r="BV56" s="73"/>
      <c r="BW56" s="73"/>
      <c r="BX56" s="73"/>
      <c r="BY56" s="73"/>
      <c r="BZ56" s="7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5"/>
      <c r="BM57" s="73"/>
      <c r="BN57" s="73"/>
      <c r="BO57" s="73"/>
      <c r="BP57" s="73"/>
      <c r="BQ57" s="73"/>
      <c r="BR57" s="73"/>
      <c r="BS57" s="73"/>
      <c r="BT57" s="73"/>
      <c r="BU57" s="73"/>
      <c r="BV57" s="73"/>
      <c r="BW57" s="73"/>
      <c r="BX57" s="73"/>
      <c r="BY57" s="73"/>
      <c r="BZ57" s="7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5"/>
      <c r="BM58" s="73"/>
      <c r="BN58" s="73"/>
      <c r="BO58" s="73"/>
      <c r="BP58" s="73"/>
      <c r="BQ58" s="73"/>
      <c r="BR58" s="73"/>
      <c r="BS58" s="73"/>
      <c r="BT58" s="73"/>
      <c r="BU58" s="73"/>
      <c r="BV58" s="73"/>
      <c r="BW58" s="73"/>
      <c r="BX58" s="73"/>
      <c r="BY58" s="73"/>
      <c r="BZ58" s="7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5"/>
      <c r="BM59" s="73"/>
      <c r="BN59" s="73"/>
      <c r="BO59" s="73"/>
      <c r="BP59" s="73"/>
      <c r="BQ59" s="73"/>
      <c r="BR59" s="73"/>
      <c r="BS59" s="73"/>
      <c r="BT59" s="73"/>
      <c r="BU59" s="73"/>
      <c r="BV59" s="73"/>
      <c r="BW59" s="73"/>
      <c r="BX59" s="73"/>
      <c r="BY59" s="73"/>
      <c r="BZ59" s="74"/>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5"/>
      <c r="BM60" s="73"/>
      <c r="BN60" s="73"/>
      <c r="BO60" s="73"/>
      <c r="BP60" s="73"/>
      <c r="BQ60" s="73"/>
      <c r="BR60" s="73"/>
      <c r="BS60" s="73"/>
      <c r="BT60" s="73"/>
      <c r="BU60" s="73"/>
      <c r="BV60" s="73"/>
      <c r="BW60" s="73"/>
      <c r="BX60" s="73"/>
      <c r="BY60" s="73"/>
      <c r="BZ60" s="74"/>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5"/>
      <c r="BM61" s="73"/>
      <c r="BN61" s="73"/>
      <c r="BO61" s="73"/>
      <c r="BP61" s="73"/>
      <c r="BQ61" s="73"/>
      <c r="BR61" s="73"/>
      <c r="BS61" s="73"/>
      <c r="BT61" s="73"/>
      <c r="BU61" s="73"/>
      <c r="BV61" s="73"/>
      <c r="BW61" s="73"/>
      <c r="BX61" s="73"/>
      <c r="BY61" s="73"/>
      <c r="BZ61" s="7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5"/>
      <c r="BM62" s="73"/>
      <c r="BN62" s="73"/>
      <c r="BO62" s="73"/>
      <c r="BP62" s="73"/>
      <c r="BQ62" s="73"/>
      <c r="BR62" s="73"/>
      <c r="BS62" s="73"/>
      <c r="BT62" s="73"/>
      <c r="BU62" s="73"/>
      <c r="BV62" s="73"/>
      <c r="BW62" s="73"/>
      <c r="BX62" s="73"/>
      <c r="BY62" s="73"/>
      <c r="BZ62" s="7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85" t="s">
        <v>30</v>
      </c>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85"/>
      <c r="AY83" s="85"/>
      <c r="AZ83" s="85"/>
      <c r="BA83" s="85"/>
      <c r="BB83" s="85"/>
      <c r="BC83" s="85"/>
      <c r="BD83" s="85"/>
      <c r="BE83" s="85"/>
      <c r="BF83" s="85"/>
      <c r="BG83" s="85"/>
      <c r="BH83" s="85"/>
      <c r="BI83" s="85"/>
      <c r="BJ83" s="8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peTjdF5huRv+htmeozDaSDetAgm32zNADdXt3CBgh7vIreGuTb8dP4JqaMQgl/afIpvKrzuJq8I/3wJdflQmAA==" saltValue="vBM8rjLKjVk8qsQzxLq8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7" t="s">
        <v>52</v>
      </c>
      <c r="I3" s="88"/>
      <c r="J3" s="88"/>
      <c r="K3" s="88"/>
      <c r="L3" s="88"/>
      <c r="M3" s="88"/>
      <c r="N3" s="88"/>
      <c r="O3" s="88"/>
      <c r="P3" s="88"/>
      <c r="Q3" s="88"/>
      <c r="R3" s="88"/>
      <c r="S3" s="88"/>
      <c r="T3" s="88"/>
      <c r="U3" s="88"/>
      <c r="V3" s="88"/>
      <c r="W3" s="88"/>
      <c r="X3" s="89"/>
      <c r="Y3" s="93" t="s">
        <v>53</v>
      </c>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c r="DI3" s="86" t="s">
        <v>54</v>
      </c>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c r="EO3" s="86"/>
    </row>
    <row r="4" spans="1:148" x14ac:dyDescent="0.15">
      <c r="A4" s="14" t="s">
        <v>55</v>
      </c>
      <c r="B4" s="16"/>
      <c r="C4" s="16"/>
      <c r="D4" s="16"/>
      <c r="E4" s="16"/>
      <c r="F4" s="16"/>
      <c r="G4" s="16"/>
      <c r="H4" s="90"/>
      <c r="I4" s="91"/>
      <c r="J4" s="91"/>
      <c r="K4" s="91"/>
      <c r="L4" s="91"/>
      <c r="M4" s="91"/>
      <c r="N4" s="91"/>
      <c r="O4" s="91"/>
      <c r="P4" s="91"/>
      <c r="Q4" s="91"/>
      <c r="R4" s="91"/>
      <c r="S4" s="91"/>
      <c r="T4" s="91"/>
      <c r="U4" s="91"/>
      <c r="V4" s="91"/>
      <c r="W4" s="91"/>
      <c r="X4" s="92"/>
      <c r="Y4" s="86" t="s">
        <v>56</v>
      </c>
      <c r="Z4" s="86"/>
      <c r="AA4" s="86"/>
      <c r="AB4" s="86"/>
      <c r="AC4" s="86"/>
      <c r="AD4" s="86"/>
      <c r="AE4" s="86"/>
      <c r="AF4" s="86"/>
      <c r="AG4" s="86"/>
      <c r="AH4" s="86"/>
      <c r="AI4" s="86"/>
      <c r="AJ4" s="86" t="s">
        <v>57</v>
      </c>
      <c r="AK4" s="86"/>
      <c r="AL4" s="86"/>
      <c r="AM4" s="86"/>
      <c r="AN4" s="86"/>
      <c r="AO4" s="86"/>
      <c r="AP4" s="86"/>
      <c r="AQ4" s="86"/>
      <c r="AR4" s="86"/>
      <c r="AS4" s="86"/>
      <c r="AT4" s="86"/>
      <c r="AU4" s="86" t="s">
        <v>58</v>
      </c>
      <c r="AV4" s="86"/>
      <c r="AW4" s="86"/>
      <c r="AX4" s="86"/>
      <c r="AY4" s="86"/>
      <c r="AZ4" s="86"/>
      <c r="BA4" s="86"/>
      <c r="BB4" s="86"/>
      <c r="BC4" s="86"/>
      <c r="BD4" s="86"/>
      <c r="BE4" s="86"/>
      <c r="BF4" s="86" t="s">
        <v>59</v>
      </c>
      <c r="BG4" s="86"/>
      <c r="BH4" s="86"/>
      <c r="BI4" s="86"/>
      <c r="BJ4" s="86"/>
      <c r="BK4" s="86"/>
      <c r="BL4" s="86"/>
      <c r="BM4" s="86"/>
      <c r="BN4" s="86"/>
      <c r="BO4" s="86"/>
      <c r="BP4" s="86"/>
      <c r="BQ4" s="86" t="s">
        <v>60</v>
      </c>
      <c r="BR4" s="86"/>
      <c r="BS4" s="86"/>
      <c r="BT4" s="86"/>
      <c r="BU4" s="86"/>
      <c r="BV4" s="86"/>
      <c r="BW4" s="86"/>
      <c r="BX4" s="86"/>
      <c r="BY4" s="86"/>
      <c r="BZ4" s="86"/>
      <c r="CA4" s="86"/>
      <c r="CB4" s="86" t="s">
        <v>61</v>
      </c>
      <c r="CC4" s="86"/>
      <c r="CD4" s="86"/>
      <c r="CE4" s="86"/>
      <c r="CF4" s="86"/>
      <c r="CG4" s="86"/>
      <c r="CH4" s="86"/>
      <c r="CI4" s="86"/>
      <c r="CJ4" s="86"/>
      <c r="CK4" s="86"/>
      <c r="CL4" s="86"/>
      <c r="CM4" s="86" t="s">
        <v>62</v>
      </c>
      <c r="CN4" s="86"/>
      <c r="CO4" s="86"/>
      <c r="CP4" s="86"/>
      <c r="CQ4" s="86"/>
      <c r="CR4" s="86"/>
      <c r="CS4" s="86"/>
      <c r="CT4" s="86"/>
      <c r="CU4" s="86"/>
      <c r="CV4" s="86"/>
      <c r="CW4" s="86"/>
      <c r="CX4" s="86" t="s">
        <v>63</v>
      </c>
      <c r="CY4" s="86"/>
      <c r="CZ4" s="86"/>
      <c r="DA4" s="86"/>
      <c r="DB4" s="86"/>
      <c r="DC4" s="86"/>
      <c r="DD4" s="86"/>
      <c r="DE4" s="86"/>
      <c r="DF4" s="86"/>
      <c r="DG4" s="86"/>
      <c r="DH4" s="86"/>
      <c r="DI4" s="86" t="s">
        <v>64</v>
      </c>
      <c r="DJ4" s="86"/>
      <c r="DK4" s="86"/>
      <c r="DL4" s="86"/>
      <c r="DM4" s="86"/>
      <c r="DN4" s="86"/>
      <c r="DO4" s="86"/>
      <c r="DP4" s="86"/>
      <c r="DQ4" s="86"/>
      <c r="DR4" s="86"/>
      <c r="DS4" s="86"/>
      <c r="DT4" s="86" t="s">
        <v>65</v>
      </c>
      <c r="DU4" s="86"/>
      <c r="DV4" s="86"/>
      <c r="DW4" s="86"/>
      <c r="DX4" s="86"/>
      <c r="DY4" s="86"/>
      <c r="DZ4" s="86"/>
      <c r="EA4" s="86"/>
      <c r="EB4" s="86"/>
      <c r="EC4" s="86"/>
      <c r="ED4" s="86"/>
      <c r="EE4" s="86" t="s">
        <v>66</v>
      </c>
      <c r="EF4" s="86"/>
      <c r="EG4" s="86"/>
      <c r="EH4" s="86"/>
      <c r="EI4" s="86"/>
      <c r="EJ4" s="86"/>
      <c r="EK4" s="86"/>
      <c r="EL4" s="86"/>
      <c r="EM4" s="86"/>
      <c r="EN4" s="86"/>
      <c r="EO4" s="86"/>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384020</v>
      </c>
      <c r="D6" s="19">
        <f t="shared" si="3"/>
        <v>46</v>
      </c>
      <c r="E6" s="19">
        <f t="shared" si="3"/>
        <v>17</v>
      </c>
      <c r="F6" s="19">
        <f t="shared" si="3"/>
        <v>1</v>
      </c>
      <c r="G6" s="19">
        <f t="shared" si="3"/>
        <v>0</v>
      </c>
      <c r="H6" s="19" t="str">
        <f t="shared" si="3"/>
        <v>愛媛県　砥部町</v>
      </c>
      <c r="I6" s="19" t="str">
        <f t="shared" si="3"/>
        <v>法適用</v>
      </c>
      <c r="J6" s="19" t="str">
        <f t="shared" si="3"/>
        <v>下水道事業</v>
      </c>
      <c r="K6" s="19" t="str">
        <f t="shared" si="3"/>
        <v>公共下水道</v>
      </c>
      <c r="L6" s="19" t="str">
        <f t="shared" si="3"/>
        <v>Cb3</v>
      </c>
      <c r="M6" s="19" t="str">
        <f t="shared" si="3"/>
        <v>非設置</v>
      </c>
      <c r="N6" s="20" t="str">
        <f t="shared" si="3"/>
        <v>-</v>
      </c>
      <c r="O6" s="20">
        <f t="shared" si="3"/>
        <v>53.93</v>
      </c>
      <c r="P6" s="20">
        <f t="shared" si="3"/>
        <v>34.46</v>
      </c>
      <c r="Q6" s="20">
        <f t="shared" si="3"/>
        <v>100.6</v>
      </c>
      <c r="R6" s="20">
        <f t="shared" si="3"/>
        <v>4070</v>
      </c>
      <c r="S6" s="20">
        <f t="shared" si="3"/>
        <v>20494</v>
      </c>
      <c r="T6" s="20">
        <f t="shared" si="3"/>
        <v>101.59</v>
      </c>
      <c r="U6" s="20">
        <f t="shared" si="3"/>
        <v>201.73</v>
      </c>
      <c r="V6" s="20">
        <f t="shared" si="3"/>
        <v>7046</v>
      </c>
      <c r="W6" s="20">
        <f t="shared" si="3"/>
        <v>1.24</v>
      </c>
      <c r="X6" s="20">
        <f t="shared" si="3"/>
        <v>5682.26</v>
      </c>
      <c r="Y6" s="21">
        <f>IF(Y7="",NA(),Y7)</f>
        <v>100.02</v>
      </c>
      <c r="Z6" s="21">
        <f t="shared" ref="Z6:AH6" si="4">IF(Z7="",NA(),Z7)</f>
        <v>100.19</v>
      </c>
      <c r="AA6" s="21">
        <f t="shared" si="4"/>
        <v>100.16</v>
      </c>
      <c r="AB6" s="21">
        <f t="shared" si="4"/>
        <v>100.43</v>
      </c>
      <c r="AC6" s="21">
        <f t="shared" si="4"/>
        <v>100.87</v>
      </c>
      <c r="AD6" s="21">
        <f t="shared" si="4"/>
        <v>114.01</v>
      </c>
      <c r="AE6" s="21">
        <f t="shared" si="4"/>
        <v>111.22</v>
      </c>
      <c r="AF6" s="21">
        <f t="shared" si="4"/>
        <v>101.29</v>
      </c>
      <c r="AG6" s="21">
        <f t="shared" si="4"/>
        <v>105.2</v>
      </c>
      <c r="AH6" s="21">
        <f t="shared" si="4"/>
        <v>102.6</v>
      </c>
      <c r="AI6" s="20" t="str">
        <f>IF(AI7="","",IF(AI7="-","【-】","【"&amp;SUBSTITUTE(TEXT(AI7,"#,##0.00"),"-","△")&amp;"】"))</f>
        <v>【107.02】</v>
      </c>
      <c r="AJ6" s="20">
        <f>IF(AJ7="",NA(),AJ7)</f>
        <v>0</v>
      </c>
      <c r="AK6" s="20">
        <f t="shared" ref="AK6:AS6" si="5">IF(AK7="",NA(),AK7)</f>
        <v>0</v>
      </c>
      <c r="AL6" s="20">
        <f t="shared" si="5"/>
        <v>0</v>
      </c>
      <c r="AM6" s="20">
        <f t="shared" si="5"/>
        <v>0</v>
      </c>
      <c r="AN6" s="20">
        <f t="shared" si="5"/>
        <v>0</v>
      </c>
      <c r="AO6" s="20">
        <f t="shared" si="5"/>
        <v>0</v>
      </c>
      <c r="AP6" s="20">
        <f t="shared" si="5"/>
        <v>0</v>
      </c>
      <c r="AQ6" s="21">
        <f t="shared" si="5"/>
        <v>46.03</v>
      </c>
      <c r="AR6" s="21">
        <f t="shared" si="5"/>
        <v>47.88</v>
      </c>
      <c r="AS6" s="21">
        <f t="shared" si="5"/>
        <v>55.31</v>
      </c>
      <c r="AT6" s="20" t="str">
        <f>IF(AT7="","",IF(AT7="-","【-】","【"&amp;SUBSTITUTE(TEXT(AT7,"#,##0.00"),"-","△")&amp;"】"))</f>
        <v>【3.09】</v>
      </c>
      <c r="AU6" s="21">
        <f>IF(AU7="",NA(),AU7)</f>
        <v>284.49</v>
      </c>
      <c r="AV6" s="21">
        <f t="shared" ref="AV6:BD6" si="6">IF(AV7="",NA(),AV7)</f>
        <v>276.01</v>
      </c>
      <c r="AW6" s="21">
        <f t="shared" si="6"/>
        <v>271.25</v>
      </c>
      <c r="AX6" s="21">
        <f t="shared" si="6"/>
        <v>240.42</v>
      </c>
      <c r="AY6" s="21">
        <f t="shared" si="6"/>
        <v>167.25</v>
      </c>
      <c r="AZ6" s="21">
        <f t="shared" si="6"/>
        <v>385.31</v>
      </c>
      <c r="BA6" s="21">
        <f t="shared" si="6"/>
        <v>143.5</v>
      </c>
      <c r="BB6" s="21">
        <f t="shared" si="6"/>
        <v>159.65</v>
      </c>
      <c r="BC6" s="21">
        <f t="shared" si="6"/>
        <v>151.49</v>
      </c>
      <c r="BD6" s="21">
        <f t="shared" si="6"/>
        <v>123.63</v>
      </c>
      <c r="BE6" s="20" t="str">
        <f>IF(BE7="","",IF(BE7="-","【-】","【"&amp;SUBSTITUTE(TEXT(BE7,"#,##0.00"),"-","△")&amp;"】"))</f>
        <v>【71.39】</v>
      </c>
      <c r="BF6" s="20">
        <f>IF(BF7="",NA(),BF7)</f>
        <v>0</v>
      </c>
      <c r="BG6" s="20">
        <f t="shared" ref="BG6:BO6" si="7">IF(BG7="",NA(),BG7)</f>
        <v>0</v>
      </c>
      <c r="BH6" s="20">
        <f t="shared" si="7"/>
        <v>0</v>
      </c>
      <c r="BI6" s="20">
        <f t="shared" si="7"/>
        <v>0</v>
      </c>
      <c r="BJ6" s="20">
        <f t="shared" si="7"/>
        <v>0</v>
      </c>
      <c r="BK6" s="21">
        <f t="shared" si="7"/>
        <v>985.65</v>
      </c>
      <c r="BL6" s="21">
        <f t="shared" si="7"/>
        <v>1677.13</v>
      </c>
      <c r="BM6" s="21">
        <f t="shared" si="7"/>
        <v>2154.8200000000002</v>
      </c>
      <c r="BN6" s="21">
        <f t="shared" si="7"/>
        <v>2103.92</v>
      </c>
      <c r="BO6" s="21">
        <f t="shared" si="7"/>
        <v>2411.29</v>
      </c>
      <c r="BP6" s="20" t="str">
        <f>IF(BP7="","",IF(BP7="-","【-】","【"&amp;SUBSTITUTE(TEXT(BP7,"#,##0.00"),"-","△")&amp;"】"))</f>
        <v>【669.11】</v>
      </c>
      <c r="BQ6" s="21">
        <f>IF(BQ7="",NA(),BQ7)</f>
        <v>67.48</v>
      </c>
      <c r="BR6" s="21">
        <f t="shared" ref="BR6:BZ6" si="8">IF(BR7="",NA(),BR7)</f>
        <v>81.78</v>
      </c>
      <c r="BS6" s="21">
        <f t="shared" si="8"/>
        <v>76.06</v>
      </c>
      <c r="BT6" s="21">
        <f t="shared" si="8"/>
        <v>80.45</v>
      </c>
      <c r="BU6" s="21">
        <f t="shared" si="8"/>
        <v>78.290000000000006</v>
      </c>
      <c r="BV6" s="21">
        <f t="shared" si="8"/>
        <v>62.11</v>
      </c>
      <c r="BW6" s="21">
        <f t="shared" si="8"/>
        <v>67.37</v>
      </c>
      <c r="BX6" s="21">
        <f t="shared" si="8"/>
        <v>73.63</v>
      </c>
      <c r="BY6" s="21">
        <f t="shared" si="8"/>
        <v>83.47</v>
      </c>
      <c r="BZ6" s="21">
        <f t="shared" si="8"/>
        <v>79.77</v>
      </c>
      <c r="CA6" s="20" t="str">
        <f>IF(CA7="","",IF(CA7="-","【-】","【"&amp;SUBSTITUTE(TEXT(CA7,"#,##0.00"),"-","△")&amp;"】"))</f>
        <v>【99.73】</v>
      </c>
      <c r="CB6" s="21">
        <f>IF(CB7="",NA(),CB7)</f>
        <v>278.38</v>
      </c>
      <c r="CC6" s="21">
        <f t="shared" ref="CC6:CK6" si="9">IF(CC7="",NA(),CC7)</f>
        <v>228.33</v>
      </c>
      <c r="CD6" s="21">
        <f t="shared" si="9"/>
        <v>246.79</v>
      </c>
      <c r="CE6" s="21">
        <f t="shared" si="9"/>
        <v>233.73</v>
      </c>
      <c r="CF6" s="21">
        <f t="shared" si="9"/>
        <v>240.35</v>
      </c>
      <c r="CG6" s="21">
        <f t="shared" si="9"/>
        <v>225.27</v>
      </c>
      <c r="CH6" s="21">
        <f t="shared" si="9"/>
        <v>202.08</v>
      </c>
      <c r="CI6" s="21">
        <f t="shared" si="9"/>
        <v>193.18</v>
      </c>
      <c r="CJ6" s="21">
        <f t="shared" si="9"/>
        <v>171.43</v>
      </c>
      <c r="CK6" s="21">
        <f t="shared" si="9"/>
        <v>181.45</v>
      </c>
      <c r="CL6" s="20" t="str">
        <f>IF(CL7="","",IF(CL7="-","【-】","【"&amp;SUBSTITUTE(TEXT(CL7,"#,##0.00"),"-","△")&amp;"】"))</f>
        <v>【134.98】</v>
      </c>
      <c r="CM6" s="21">
        <f>IF(CM7="",NA(),CM7)</f>
        <v>35.15</v>
      </c>
      <c r="CN6" s="21">
        <f t="shared" ref="CN6:CV6" si="10">IF(CN7="",NA(),CN7)</f>
        <v>38.04</v>
      </c>
      <c r="CO6" s="21">
        <f t="shared" si="10"/>
        <v>41.81</v>
      </c>
      <c r="CP6" s="21">
        <f t="shared" si="10"/>
        <v>44.35</v>
      </c>
      <c r="CQ6" s="21">
        <f t="shared" si="10"/>
        <v>45.46</v>
      </c>
      <c r="CR6" s="21">
        <f t="shared" si="10"/>
        <v>35.15</v>
      </c>
      <c r="CS6" s="21">
        <f t="shared" si="10"/>
        <v>38.04</v>
      </c>
      <c r="CT6" s="21">
        <f t="shared" si="10"/>
        <v>41.81</v>
      </c>
      <c r="CU6" s="21">
        <f t="shared" si="10"/>
        <v>44.35</v>
      </c>
      <c r="CV6" s="21">
        <f t="shared" si="10"/>
        <v>45.46</v>
      </c>
      <c r="CW6" s="20" t="str">
        <f>IF(CW7="","",IF(CW7="-","【-】","【"&amp;SUBSTITUTE(TEXT(CW7,"#,##0.00"),"-","△")&amp;"】"))</f>
        <v>【59.99】</v>
      </c>
      <c r="CX6" s="21">
        <f>IF(CX7="",NA(),CX7)</f>
        <v>64.53</v>
      </c>
      <c r="CY6" s="21">
        <f t="shared" ref="CY6:DG6" si="11">IF(CY7="",NA(),CY7)</f>
        <v>65.66</v>
      </c>
      <c r="CZ6" s="21">
        <f t="shared" si="11"/>
        <v>65.22</v>
      </c>
      <c r="DA6" s="21">
        <f t="shared" si="11"/>
        <v>63.49</v>
      </c>
      <c r="DB6" s="21">
        <f t="shared" si="11"/>
        <v>64.319999999999993</v>
      </c>
      <c r="DC6" s="21">
        <f t="shared" si="11"/>
        <v>61.88</v>
      </c>
      <c r="DD6" s="21">
        <f t="shared" si="11"/>
        <v>62.16</v>
      </c>
      <c r="DE6" s="21">
        <f t="shared" si="11"/>
        <v>63.54</v>
      </c>
      <c r="DF6" s="21">
        <f t="shared" si="11"/>
        <v>63.65</v>
      </c>
      <c r="DG6" s="21">
        <f t="shared" si="11"/>
        <v>62.48</v>
      </c>
      <c r="DH6" s="20" t="str">
        <f>IF(DH7="","",IF(DH7="-","【-】","【"&amp;SUBSTITUTE(TEXT(DH7,"#,##0.00"),"-","△")&amp;"】"))</f>
        <v>【95.72】</v>
      </c>
      <c r="DI6" s="21">
        <f>IF(DI7="",NA(),DI7)</f>
        <v>14.01</v>
      </c>
      <c r="DJ6" s="21">
        <f t="shared" ref="DJ6:DR6" si="12">IF(DJ7="",NA(),DJ7)</f>
        <v>15.62</v>
      </c>
      <c r="DK6" s="21">
        <f t="shared" si="12"/>
        <v>17.37</v>
      </c>
      <c r="DL6" s="21">
        <f t="shared" si="12"/>
        <v>18.850000000000001</v>
      </c>
      <c r="DM6" s="21">
        <f t="shared" si="12"/>
        <v>20.34</v>
      </c>
      <c r="DN6" s="21">
        <f t="shared" si="12"/>
        <v>7.46</v>
      </c>
      <c r="DO6" s="21">
        <f t="shared" si="12"/>
        <v>5.1100000000000003</v>
      </c>
      <c r="DP6" s="21">
        <f t="shared" si="12"/>
        <v>4.83</v>
      </c>
      <c r="DQ6" s="21">
        <f t="shared" si="12"/>
        <v>6.42</v>
      </c>
      <c r="DR6" s="21">
        <f t="shared" si="12"/>
        <v>8.2799999999999994</v>
      </c>
      <c r="DS6" s="20" t="str">
        <f>IF(DS7="","",IF(DS7="-","【-】","【"&amp;SUBSTITUTE(TEXT(DS7,"#,##0.00"),"-","△")&amp;"】"))</f>
        <v>【38.17】</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【6.54】</v>
      </c>
      <c r="EE6" s="20">
        <f>IF(EE7="",NA(),EE7)</f>
        <v>0</v>
      </c>
      <c r="EF6" s="20">
        <f t="shared" ref="EF6:EN6" si="14">IF(EF7="",NA(),EF7)</f>
        <v>0</v>
      </c>
      <c r="EG6" s="20">
        <f t="shared" si="14"/>
        <v>0</v>
      </c>
      <c r="EH6" s="20">
        <f t="shared" si="14"/>
        <v>0</v>
      </c>
      <c r="EI6" s="20">
        <f t="shared" si="14"/>
        <v>0</v>
      </c>
      <c r="EJ6" s="21">
        <f t="shared" si="14"/>
        <v>0.33</v>
      </c>
      <c r="EK6" s="21">
        <f t="shared" si="14"/>
        <v>0.28999999999999998</v>
      </c>
      <c r="EL6" s="21">
        <f t="shared" si="14"/>
        <v>7.0000000000000007E-2</v>
      </c>
      <c r="EM6" s="21">
        <f t="shared" si="14"/>
        <v>0.03</v>
      </c>
      <c r="EN6" s="21">
        <f t="shared" si="14"/>
        <v>0.05</v>
      </c>
      <c r="EO6" s="20" t="str">
        <f>IF(EO7="","",IF(EO7="-","【-】","【"&amp;SUBSTITUTE(TEXT(EO7,"#,##0.00"),"-","△")&amp;"】"))</f>
        <v>【0.24】</v>
      </c>
    </row>
    <row r="7" spans="1:148" s="22" customFormat="1" x14ac:dyDescent="0.15">
      <c r="A7" s="14"/>
      <c r="B7" s="23">
        <v>2021</v>
      </c>
      <c r="C7" s="23">
        <v>384020</v>
      </c>
      <c r="D7" s="23">
        <v>46</v>
      </c>
      <c r="E7" s="23">
        <v>17</v>
      </c>
      <c r="F7" s="23">
        <v>1</v>
      </c>
      <c r="G7" s="23">
        <v>0</v>
      </c>
      <c r="H7" s="23" t="s">
        <v>96</v>
      </c>
      <c r="I7" s="23" t="s">
        <v>97</v>
      </c>
      <c r="J7" s="23" t="s">
        <v>98</v>
      </c>
      <c r="K7" s="23" t="s">
        <v>99</v>
      </c>
      <c r="L7" s="23" t="s">
        <v>100</v>
      </c>
      <c r="M7" s="23" t="s">
        <v>101</v>
      </c>
      <c r="N7" s="24" t="s">
        <v>102</v>
      </c>
      <c r="O7" s="24">
        <v>53.93</v>
      </c>
      <c r="P7" s="24">
        <v>34.46</v>
      </c>
      <c r="Q7" s="24">
        <v>100.6</v>
      </c>
      <c r="R7" s="24">
        <v>4070</v>
      </c>
      <c r="S7" s="24">
        <v>20494</v>
      </c>
      <c r="T7" s="24">
        <v>101.59</v>
      </c>
      <c r="U7" s="24">
        <v>201.73</v>
      </c>
      <c r="V7" s="24">
        <v>7046</v>
      </c>
      <c r="W7" s="24">
        <v>1.24</v>
      </c>
      <c r="X7" s="24">
        <v>5682.26</v>
      </c>
      <c r="Y7" s="24">
        <v>100.02</v>
      </c>
      <c r="Z7" s="24">
        <v>100.19</v>
      </c>
      <c r="AA7" s="24">
        <v>100.16</v>
      </c>
      <c r="AB7" s="24">
        <v>100.43</v>
      </c>
      <c r="AC7" s="24">
        <v>100.87</v>
      </c>
      <c r="AD7" s="24">
        <v>114.01</v>
      </c>
      <c r="AE7" s="24">
        <v>111.22</v>
      </c>
      <c r="AF7" s="24">
        <v>101.29</v>
      </c>
      <c r="AG7" s="24">
        <v>105.2</v>
      </c>
      <c r="AH7" s="24">
        <v>102.6</v>
      </c>
      <c r="AI7" s="24">
        <v>107.02</v>
      </c>
      <c r="AJ7" s="24">
        <v>0</v>
      </c>
      <c r="AK7" s="24">
        <v>0</v>
      </c>
      <c r="AL7" s="24">
        <v>0</v>
      </c>
      <c r="AM7" s="24">
        <v>0</v>
      </c>
      <c r="AN7" s="24">
        <v>0</v>
      </c>
      <c r="AO7" s="24">
        <v>0</v>
      </c>
      <c r="AP7" s="24">
        <v>0</v>
      </c>
      <c r="AQ7" s="24">
        <v>46.03</v>
      </c>
      <c r="AR7" s="24">
        <v>47.88</v>
      </c>
      <c r="AS7" s="24">
        <v>55.31</v>
      </c>
      <c r="AT7" s="24">
        <v>3.09</v>
      </c>
      <c r="AU7" s="24">
        <v>284.49</v>
      </c>
      <c r="AV7" s="24">
        <v>276.01</v>
      </c>
      <c r="AW7" s="24">
        <v>271.25</v>
      </c>
      <c r="AX7" s="24">
        <v>240.42</v>
      </c>
      <c r="AY7" s="24">
        <v>167.25</v>
      </c>
      <c r="AZ7" s="24">
        <v>385.31</v>
      </c>
      <c r="BA7" s="24">
        <v>143.5</v>
      </c>
      <c r="BB7" s="24">
        <v>159.65</v>
      </c>
      <c r="BC7" s="24">
        <v>151.49</v>
      </c>
      <c r="BD7" s="24">
        <v>123.63</v>
      </c>
      <c r="BE7" s="24">
        <v>71.39</v>
      </c>
      <c r="BF7" s="24">
        <v>0</v>
      </c>
      <c r="BG7" s="24">
        <v>0</v>
      </c>
      <c r="BH7" s="24">
        <v>0</v>
      </c>
      <c r="BI7" s="24">
        <v>0</v>
      </c>
      <c r="BJ7" s="24">
        <v>0</v>
      </c>
      <c r="BK7" s="24">
        <v>985.65</v>
      </c>
      <c r="BL7" s="24">
        <v>1677.13</v>
      </c>
      <c r="BM7" s="24">
        <v>2154.8200000000002</v>
      </c>
      <c r="BN7" s="24">
        <v>2103.92</v>
      </c>
      <c r="BO7" s="24">
        <v>2411.29</v>
      </c>
      <c r="BP7" s="24">
        <v>669.11</v>
      </c>
      <c r="BQ7" s="24">
        <v>67.48</v>
      </c>
      <c r="BR7" s="24">
        <v>81.78</v>
      </c>
      <c r="BS7" s="24">
        <v>76.06</v>
      </c>
      <c r="BT7" s="24">
        <v>80.45</v>
      </c>
      <c r="BU7" s="24">
        <v>78.290000000000006</v>
      </c>
      <c r="BV7" s="24">
        <v>62.11</v>
      </c>
      <c r="BW7" s="24">
        <v>67.37</v>
      </c>
      <c r="BX7" s="24">
        <v>73.63</v>
      </c>
      <c r="BY7" s="24">
        <v>83.47</v>
      </c>
      <c r="BZ7" s="24">
        <v>79.77</v>
      </c>
      <c r="CA7" s="24">
        <v>99.73</v>
      </c>
      <c r="CB7" s="24">
        <v>278.38</v>
      </c>
      <c r="CC7" s="24">
        <v>228.33</v>
      </c>
      <c r="CD7" s="24">
        <v>246.79</v>
      </c>
      <c r="CE7" s="24">
        <v>233.73</v>
      </c>
      <c r="CF7" s="24">
        <v>240.35</v>
      </c>
      <c r="CG7" s="24">
        <v>225.27</v>
      </c>
      <c r="CH7" s="24">
        <v>202.08</v>
      </c>
      <c r="CI7" s="24">
        <v>193.18</v>
      </c>
      <c r="CJ7" s="24">
        <v>171.43</v>
      </c>
      <c r="CK7" s="24">
        <v>181.45</v>
      </c>
      <c r="CL7" s="24">
        <v>134.97999999999999</v>
      </c>
      <c r="CM7" s="24">
        <v>35.15</v>
      </c>
      <c r="CN7" s="24">
        <v>38.04</v>
      </c>
      <c r="CO7" s="24">
        <v>41.81</v>
      </c>
      <c r="CP7" s="24">
        <v>44.35</v>
      </c>
      <c r="CQ7" s="24">
        <v>45.46</v>
      </c>
      <c r="CR7" s="24">
        <v>35.15</v>
      </c>
      <c r="CS7" s="24">
        <v>38.04</v>
      </c>
      <c r="CT7" s="24">
        <v>41.81</v>
      </c>
      <c r="CU7" s="24">
        <v>44.35</v>
      </c>
      <c r="CV7" s="24">
        <v>45.46</v>
      </c>
      <c r="CW7" s="24">
        <v>59.99</v>
      </c>
      <c r="CX7" s="24">
        <v>64.53</v>
      </c>
      <c r="CY7" s="24">
        <v>65.66</v>
      </c>
      <c r="CZ7" s="24">
        <v>65.22</v>
      </c>
      <c r="DA7" s="24">
        <v>63.49</v>
      </c>
      <c r="DB7" s="24">
        <v>64.319999999999993</v>
      </c>
      <c r="DC7" s="24">
        <v>61.88</v>
      </c>
      <c r="DD7" s="24">
        <v>62.16</v>
      </c>
      <c r="DE7" s="24">
        <v>63.54</v>
      </c>
      <c r="DF7" s="24">
        <v>63.65</v>
      </c>
      <c r="DG7" s="24">
        <v>62.48</v>
      </c>
      <c r="DH7" s="24">
        <v>95.72</v>
      </c>
      <c r="DI7" s="24">
        <v>14.01</v>
      </c>
      <c r="DJ7" s="24">
        <v>15.62</v>
      </c>
      <c r="DK7" s="24">
        <v>17.37</v>
      </c>
      <c r="DL7" s="24">
        <v>18.850000000000001</v>
      </c>
      <c r="DM7" s="24">
        <v>20.34</v>
      </c>
      <c r="DN7" s="24">
        <v>7.46</v>
      </c>
      <c r="DO7" s="24">
        <v>5.1100000000000003</v>
      </c>
      <c r="DP7" s="24">
        <v>4.83</v>
      </c>
      <c r="DQ7" s="24">
        <v>6.42</v>
      </c>
      <c r="DR7" s="24">
        <v>8.2799999999999994</v>
      </c>
      <c r="DS7" s="24">
        <v>38.17</v>
      </c>
      <c r="DT7" s="24">
        <v>0</v>
      </c>
      <c r="DU7" s="24">
        <v>0</v>
      </c>
      <c r="DV7" s="24">
        <v>0</v>
      </c>
      <c r="DW7" s="24">
        <v>0</v>
      </c>
      <c r="DX7" s="24">
        <v>0</v>
      </c>
      <c r="DY7" s="24">
        <v>0</v>
      </c>
      <c r="DZ7" s="24">
        <v>0</v>
      </c>
      <c r="EA7" s="24">
        <v>0</v>
      </c>
      <c r="EB7" s="24">
        <v>0</v>
      </c>
      <c r="EC7" s="24">
        <v>0</v>
      </c>
      <c r="ED7" s="24">
        <v>6.54</v>
      </c>
      <c r="EE7" s="24">
        <v>0</v>
      </c>
      <c r="EF7" s="24">
        <v>0</v>
      </c>
      <c r="EG7" s="24">
        <v>0</v>
      </c>
      <c r="EH7" s="24">
        <v>0</v>
      </c>
      <c r="EI7" s="24">
        <v>0</v>
      </c>
      <c r="EJ7" s="24">
        <v>0.33</v>
      </c>
      <c r="EK7" s="24">
        <v>0.28999999999999998</v>
      </c>
      <c r="EL7" s="24">
        <v>7.0000000000000007E-2</v>
      </c>
      <c r="EM7" s="24">
        <v>0.03</v>
      </c>
      <c r="EN7" s="24">
        <v>0.05</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2023-01-19T00:24:00Z</cp:lastPrinted>
  <dcterms:created xsi:type="dcterms:W3CDTF">2023-01-12T23:34:36Z</dcterms:created>
  <dcterms:modified xsi:type="dcterms:W3CDTF">2023-02-10T08:54:03Z</dcterms:modified>
  <cp:category/>
</cp:coreProperties>
</file>