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7 伊方町〇\"/>
    </mc:Choice>
  </mc:AlternateContent>
  <workbookProtection workbookAlgorithmName="SHA-512" workbookHashValue="M/4GylFkXtTjpqdAtCOrcMefccD3vc/d78J+pa3cORrZXdtZCNpWKMD3eNqcBHENBglj/r8aA8Ram8uQt3MknA==" workbookSaltValue="tpVFj1MGEhR3eUpLP/Ymm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<sst xmlns="http://schemas.openxmlformats.org/spreadsheetml/2006/main" count="236" uniqueCount="119">
  <si>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</si>
  <si>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</si>
  <si>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</si>
  <si>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</si>
  <si>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</si>
  <si>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</si>
  <si>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</si>
  <si>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</si>
  <si>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</si>
  <si>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</si>
  <si>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</si>
  <si>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</si>
  <si>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</si>
  <si>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</si>
  <si>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</si>
  <si>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</si>
  <si>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</si>
  <si>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</si>
  <si>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</si>
  <si>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</si>
  <si>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</si>
  <si>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</si>
  <si>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</si>
  <si>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</si>
  <si>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</si>
  <si>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</si>
  <si>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</si>
  <si>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</si>
  <si>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</si>
  <si>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</si>
  <si>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</si>
  <si>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</si>
  <si>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</si>
  <si>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</si>
  <si>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</si>
  <si>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</si>
  <si>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</si>
  <si>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</si>
  <si>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</si>
  <si>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</si>
  <si>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</si>
  <si>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</si>
  <si>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</si>
  <si>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</si>
  <si>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</si>
  <si>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</si>
  <si>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</si>
  <si>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</si>
  <si>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</si>
  <si>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</si>
  <si>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</si>
  <si>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</si>
  <si>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</si>
  <si>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</si>
  <si>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</si>
  <si>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</si>
  <si>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</si>
  <si>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</si>
  <si>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</si>
  <si>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</si>
  <si>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</si>
  <si>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</si>
  <si>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</si>
  <si>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</si>
  <si>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</si>
  <si>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</si>
  <si>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</si>
  <si>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</si>
  <si>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</si>
  <si>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</si>
  <si>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</si>
  <si>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</si>
  <si>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</si>
  <si>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</si>
  <si>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</si>
  <si>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</si>
  <si>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</si>
  <si>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</si>
  <si>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</si>
  <si>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</si>
  <si>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</si>
  <si>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</si>
  <si>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</si>
  <si>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</si>
  <si>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</si>
  <si>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</si>
  <si>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</si>
  <si>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</si>
  <si>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</si>
  <si>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</si>
  <si>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</si>
  <si>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</si>
  <si>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</si>
  <si>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</si>
  <si>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</si>
  <si>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</si>
  <si>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</si>
  <si>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</si>
  <si>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</si>
  <si>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</si>
  <si>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</si>
  <si>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</si>
  <si>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</si>
  <si>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</si>
  <si>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</si>
  <si>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</si>
  <si>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</si>
  <si>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</si>
  <si>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</si>
  <si>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</si>
  <si>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</si>
  <si>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</si>
  <si>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</si>
  <si>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</si>
  <si>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</si>
  <si>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</si>
  <si>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2-③管渠改善率については整備年度が新しいため法定耐用年数を超える管渠がなく更新等を行っていないが、ストックマネジメント事業の結果、マンホール蓋及びヒューム管の一部に硫化水素による影響を受けているため、取替及び更生を実施していく。また、処理機器類に関しては経年劣化による故障等が見受けられることから、下水道施設のストックマネジメント事業により取替を実施していく。</t>
    <rPh sb="61" eb="63">
      <t>ジギョウ</t>
    </rPh>
    <rPh sb="64" eb="66">
      <t>ケッカ</t>
    </rPh>
    <rPh sb="72" eb="73">
      <t>フタ</t>
    </rPh>
    <rPh sb="73" eb="74">
      <t>オヨ</t>
    </rPh>
    <rPh sb="79" eb="80">
      <t>カン</t>
    </rPh>
    <rPh sb="81" eb="83">
      <t>イチブ</t>
    </rPh>
    <rPh sb="84" eb="86">
      <t>リュウカ</t>
    </rPh>
    <rPh sb="86" eb="88">
      <t>スイソ</t>
    </rPh>
    <rPh sb="91" eb="93">
      <t>エイキョウ</t>
    </rPh>
    <rPh sb="94" eb="95">
      <t>ウ</t>
    </rPh>
    <rPh sb="102" eb="104">
      <t>トリカエ</t>
    </rPh>
    <rPh sb="104" eb="105">
      <t>オヨ</t>
    </rPh>
    <rPh sb="106" eb="108">
      <t>コウセイ</t>
    </rPh>
    <rPh sb="109" eb="111">
      <t>ジッシ</t>
    </rPh>
    <rPh sb="151" eb="154">
      <t>ゲスイドウ</t>
    </rPh>
    <rPh sb="154" eb="156">
      <t>シセツ</t>
    </rPh>
    <rPh sb="167" eb="169">
      <t>ジギョウ</t>
    </rPh>
    <rPh sb="172" eb="174">
      <t>トリカエ</t>
    </rPh>
    <rPh sb="175" eb="177">
      <t>ジッシ</t>
    </rPh>
    <phoneticPr fontId="4"/>
  </si>
  <si>
    <t>　収益的収支比率においては使用料収入のみでの経営が困難であるため一般会計からの繰入等により、施設の維持管理費、起債償還金及び利息等を賄っている状況である。
　平成27年度に、公共下水道整備事業が完了し、整備区域全域が供用開始し接続率は宅内配管補助金事業を新たに開始したため、年々上昇しているが、計画時より人口減少しているため、施設使用率については30%程度となっている。
　汚水処理原価については機械設備の更新等が供用開始から年数を経ていることから修繕・更新を行っているが昨年度は修繕機器類が少なかったため類似団体と比較して低くなっている。
　処理機器類の経年劣化及び、処理区域内の人口は年々減少しており節水意識の向上及び節水機器の普及により処理水量が減少することが予測され維持管理費に係る経費は増額していき経費回収率は低下していくと考えられる。</t>
    <rPh sb="113" eb="115">
      <t>セツゾク</t>
    </rPh>
    <rPh sb="115" eb="116">
      <t>リツ</t>
    </rPh>
    <rPh sb="117" eb="119">
      <t>タクナイ</t>
    </rPh>
    <rPh sb="119" eb="121">
      <t>ハイカン</t>
    </rPh>
    <rPh sb="121" eb="126">
      <t>ホジョキンジギョウ</t>
    </rPh>
    <rPh sb="127" eb="128">
      <t>アラ</t>
    </rPh>
    <rPh sb="130" eb="132">
      <t>カイシ</t>
    </rPh>
    <rPh sb="137" eb="139">
      <t>ネンネン</t>
    </rPh>
    <rPh sb="139" eb="141">
      <t>ジョウショウ</t>
    </rPh>
    <rPh sb="147" eb="149">
      <t>ケイカク</t>
    </rPh>
    <rPh sb="149" eb="150">
      <t>ジ</t>
    </rPh>
    <rPh sb="152" eb="154">
      <t>ジンコウ</t>
    </rPh>
    <rPh sb="154" eb="156">
      <t>ゲンショウ</t>
    </rPh>
    <rPh sb="176" eb="178">
      <t>テイド</t>
    </rPh>
    <rPh sb="207" eb="209">
      <t>キョウヨウ</t>
    </rPh>
    <rPh sb="209" eb="211">
      <t>カイシ</t>
    </rPh>
    <rPh sb="213" eb="215">
      <t>ネンスウ</t>
    </rPh>
    <rPh sb="216" eb="217">
      <t>ヘ</t>
    </rPh>
    <rPh sb="224" eb="226">
      <t>シュウゼン</t>
    </rPh>
    <rPh sb="227" eb="229">
      <t>コウシン</t>
    </rPh>
    <rPh sb="230" eb="231">
      <t>オコナ</t>
    </rPh>
    <rPh sb="236" eb="239">
      <t>サクネンド</t>
    </rPh>
    <rPh sb="240" eb="242">
      <t>シュウゼン</t>
    </rPh>
    <rPh sb="242" eb="245">
      <t>キキルイ</t>
    </rPh>
    <rPh sb="246" eb="247">
      <t>スク</t>
    </rPh>
    <rPh sb="258" eb="260">
      <t>ヒカク</t>
    </rPh>
    <rPh sb="262" eb="263">
      <t>ヒク</t>
    </rPh>
    <phoneticPr fontId="4"/>
  </si>
  <si>
    <t>　使用料収入のみでの事業会計が賄われないため、一般会計からの繰入等の収益で賄っている.平成28年度に整備区域全域の供用が完了してるため企業債残高は減少していくが、ストックマネジメント事業による機器類の更新予定のため新規借入が発生する見込みである。
　管渠の老朽化については、整備年度が新しいため、施設及び管渠等の更新を行なっていないが、下水浄化センター等の処理施設及び機器類の老朽化に対応していくためにストックマネジメントを実施していき計画的な設備の更新を順次行っていき健全な経営を目指していきたい。</t>
    <rPh sb="67" eb="69">
      <t>キギョウ</t>
    </rPh>
    <rPh sb="91" eb="93">
      <t>ジギョウ</t>
    </rPh>
    <rPh sb="212" eb="21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</si>
</sst>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68-4836-A65C-471AF59344A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0.02</c:v>
                </c:pt>
                <c:pt idx="4">
                  <c:v>0.1</c:v>
                </c:pt>
              </c:numCache>
            </c:numRef>
          </c:val>
          <c:smooth val="0"/>
          <c:extLst>
            <c:ext xmlns:c16="http://schemas.microsoft.com/office/drawing/2014/chart" uri="{C3380CC4-5D6E-409C-BE32-E72D297353CC}">
              <c16:uniqueId val="{00000001-4968-4836-A65C-471AF59344A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29.17</c:v>
                </c:pt>
                <c:pt idx="1">
                  <c:v>29.74</c:v>
                </c:pt>
                <c:pt idx="2">
                  <c:v>28.7</c:v>
                </c:pt>
                <c:pt idx="3">
                  <c:v>30.22</c:v>
                </c:pt>
                <c:pt idx="4">
                  <c:v>29.13</c:v>
                </c:pt>
              </c:numCache>
            </c:numRef>
          </c:val>
          <c:extLst>
            <c:ext xmlns:c16="http://schemas.microsoft.com/office/drawing/2014/chart" uri="{C3380CC4-5D6E-409C-BE32-E72D297353CC}">
              <c16:uniqueId val="{00000000-341A-48D3-89BD-4CB9C24A045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36.71</c:v>
                </c:pt>
                <c:pt idx="4">
                  <c:v>42.28</c:v>
                </c:pt>
              </c:numCache>
            </c:numRef>
          </c:val>
          <c:smooth val="0"/>
          <c:extLst>
            <c:ext xmlns:c16="http://schemas.microsoft.com/office/drawing/2014/chart" uri="{C3380CC4-5D6E-409C-BE32-E72D297353CC}">
              <c16:uniqueId val="{00000001-341A-48D3-89BD-4CB9C24A045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64.760000000000005</c:v>
                </c:pt>
                <c:pt idx="1">
                  <c:v>65.2</c:v>
                </c:pt>
                <c:pt idx="2">
                  <c:v>65.260000000000005</c:v>
                </c:pt>
                <c:pt idx="3">
                  <c:v>66.06</c:v>
                </c:pt>
                <c:pt idx="4">
                  <c:v>69.459999999999994</c:v>
                </c:pt>
              </c:numCache>
            </c:numRef>
          </c:val>
          <c:extLst>
            <c:ext xmlns:c16="http://schemas.microsoft.com/office/drawing/2014/chart" uri="{C3380CC4-5D6E-409C-BE32-E72D297353CC}">
              <c16:uniqueId val="{00000000-836C-4C83-883F-D68E5A428D2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70.05</c:v>
                </c:pt>
                <c:pt idx="4">
                  <c:v>84.34</c:v>
                </c:pt>
              </c:numCache>
            </c:numRef>
          </c:val>
          <c:smooth val="0"/>
          <c:extLst>
            <c:ext xmlns:c16="http://schemas.microsoft.com/office/drawing/2014/chart" uri="{C3380CC4-5D6E-409C-BE32-E72D297353CC}">
              <c16:uniqueId val="{00000001-836C-4C83-883F-D68E5A428D2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99.99</c:v>
                </c:pt>
                <c:pt idx="1">
                  <c:v>100.01</c:v>
                </c:pt>
                <c:pt idx="2">
                  <c:v>99.99</c:v>
                </c:pt>
                <c:pt idx="3">
                  <c:v>99.97</c:v>
                </c:pt>
                <c:pt idx="4">
                  <c:v>100</c:v>
                </c:pt>
              </c:numCache>
            </c:numRef>
          </c:val>
          <c:extLst>
            <c:ext xmlns:c16="http://schemas.microsoft.com/office/drawing/2014/chart" uri="{C3380CC4-5D6E-409C-BE32-E72D297353CC}">
              <c16:uniqueId val="{00000000-186F-45CB-8525-A837924B2A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F-45CB-8525-A837924B2A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BB-4013-99BC-5C1472ED52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BB-4013-99BC-5C1472ED52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3C-4710-9EEC-E1FAE3D031F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3C-4710-9EEC-E1FAE3D031F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A7-4C1C-AE55-5CD825D957D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A7-4C1C-AE55-5CD825D957D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7D-4245-9DED-742BEC75FED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7D-4245-9DED-742BEC75FED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4316.25</c:v>
                </c:pt>
                <c:pt idx="2">
                  <c:v>4000.49</c:v>
                </c:pt>
                <c:pt idx="3">
                  <c:v>3560.57</c:v>
                </c:pt>
                <c:pt idx="4">
                  <c:v>3400.65</c:v>
                </c:pt>
              </c:numCache>
            </c:numRef>
          </c:val>
          <c:extLst>
            <c:ext xmlns:c16="http://schemas.microsoft.com/office/drawing/2014/chart" uri="{C3380CC4-5D6E-409C-BE32-E72D297353CC}">
              <c16:uniqueId val="{00000000-4E88-4A12-9F99-FC4D15C9014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1209.45</c:v>
                </c:pt>
                <c:pt idx="4">
                  <c:v>1163.75</c:v>
                </c:pt>
              </c:numCache>
            </c:numRef>
          </c:val>
          <c:smooth val="0"/>
          <c:extLst>
            <c:ext xmlns:c16="http://schemas.microsoft.com/office/drawing/2014/chart" uri="{C3380CC4-5D6E-409C-BE32-E72D297353CC}">
              <c16:uniqueId val="{00000001-4E88-4A12-9F99-FC4D15C9014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68.28</c:v>
                </c:pt>
                <c:pt idx="1">
                  <c:v>45.59</c:v>
                </c:pt>
                <c:pt idx="2">
                  <c:v>57.27</c:v>
                </c:pt>
                <c:pt idx="3">
                  <c:v>79.7</c:v>
                </c:pt>
                <c:pt idx="4">
                  <c:v>75.36</c:v>
                </c:pt>
              </c:numCache>
            </c:numRef>
          </c:val>
          <c:extLst>
            <c:ext xmlns:c16="http://schemas.microsoft.com/office/drawing/2014/chart" uri="{C3380CC4-5D6E-409C-BE32-E72D297353CC}">
              <c16:uniqueId val="{00000000-028C-4FC3-B0D3-A01D10FCE8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55.93</c:v>
                </c:pt>
                <c:pt idx="4">
                  <c:v>72.599999999999994</c:v>
                </c:pt>
              </c:numCache>
            </c:numRef>
          </c:val>
          <c:smooth val="0"/>
          <c:extLst>
            <c:ext xmlns:c16="http://schemas.microsoft.com/office/drawing/2014/chart" uri="{C3380CC4-5D6E-409C-BE32-E72D297353CC}">
              <c16:uniqueId val="{00000001-028C-4FC3-B0D3-A01D10FCE8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198.03</c:v>
                </c:pt>
                <c:pt idx="1">
                  <c:v>317.93</c:v>
                </c:pt>
                <c:pt idx="2">
                  <c:v>257.7</c:v>
                </c:pt>
                <c:pt idx="3">
                  <c:v>187.67</c:v>
                </c:pt>
                <c:pt idx="4">
                  <c:v>200.03</c:v>
                </c:pt>
              </c:numCache>
            </c:numRef>
          </c:val>
          <c:extLst>
            <c:ext xmlns:c16="http://schemas.microsoft.com/office/drawing/2014/chart" uri="{C3380CC4-5D6E-409C-BE32-E72D297353CC}">
              <c16:uniqueId val="{00000000-5D90-4B51-9EB1-B8D8582333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289.60000000000002</c:v>
                </c:pt>
                <c:pt idx="4">
                  <c:v>228.64</c:v>
                </c:pt>
              </c:numCache>
            </c:numRef>
          </c:val>
          <c:smooth val="0"/>
          <c:extLst>
            <c:ext xmlns:c16="http://schemas.microsoft.com/office/drawing/2014/chart" uri="{C3380CC4-5D6E-409C-BE32-E72D297353CC}">
              <c16:uniqueId val="{00000001-5D90-4B51-9EB1-B8D8582333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8689</v>
      </c>
      <c r="AM8" s="37"/>
      <c r="AN8" s="37"/>
      <c r="AO8" s="37"/>
      <c r="AP8" s="37"/>
      <c r="AQ8" s="37"/>
      <c r="AR8" s="37"/>
      <c r="AS8" s="37"/>
      <c r="AT8" s="38">
        <f>データ!T6</f>
        <v>93.98</v>
      </c>
      <c r="AU8" s="38"/>
      <c r="AV8" s="38"/>
      <c r="AW8" s="38"/>
      <c r="AX8" s="38"/>
      <c r="AY8" s="38"/>
      <c r="AZ8" s="38"/>
      <c r="BA8" s="38"/>
      <c r="BB8" s="38">
        <f>データ!U6</f>
        <v>92.46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42.62</v>
      </c>
      <c r="Q10" s="38"/>
      <c r="R10" s="38"/>
      <c r="S10" s="38"/>
      <c r="T10" s="38"/>
      <c r="U10" s="38"/>
      <c r="V10" s="38"/>
      <c r="W10" s="38">
        <f>データ!Q6</f>
        <v>110.77</v>
      </c>
      <c r="X10" s="38"/>
      <c r="Y10" s="38"/>
      <c r="Z10" s="38"/>
      <c r="AA10" s="38"/>
      <c r="AB10" s="38"/>
      <c r="AC10" s="38"/>
      <c r="AD10" s="37">
        <f>データ!R6</f>
        <v>2530</v>
      </c>
      <c r="AE10" s="37"/>
      <c r="AF10" s="37"/>
      <c r="AG10" s="37"/>
      <c r="AH10" s="37"/>
      <c r="AI10" s="37"/>
      <c r="AJ10" s="37"/>
      <c r="AK10" s="2"/>
      <c r="AL10" s="37">
        <f>データ!V6</f>
        <v>3664</v>
      </c>
      <c r="AM10" s="37"/>
      <c r="AN10" s="37"/>
      <c r="AO10" s="37"/>
      <c r="AP10" s="37"/>
      <c r="AQ10" s="37"/>
      <c r="AR10" s="37"/>
      <c r="AS10" s="37"/>
      <c r="AT10" s="38">
        <f>データ!W6</f>
        <v>0.99</v>
      </c>
      <c r="AU10" s="38"/>
      <c r="AV10" s="38"/>
      <c r="AW10" s="38"/>
      <c r="AX10" s="38"/>
      <c r="AY10" s="38"/>
      <c r="AZ10" s="38"/>
      <c r="BA10" s="38"/>
      <c r="BB10" s="38">
        <f>データ!X6</f>
        <v>3701.01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Yrb2rmM7FeZBlyYCmNfwlGRef/9wLYZfdmZK1EXi9tlTlje0PkLGtLlsnXwjCSP46AuigxlCTFyZog3CbdrgkQ==" saltValue="w8c6fTB/92LpClfKkRUEd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384429</v>
      </c>
      <c r="D6" s="19">
        <f t="shared" si="3"/>
        <v>47</v>
      </c>
      <c r="E6" s="19">
        <f t="shared" si="3"/>
        <v>17</v>
      </c>
      <c r="F6" s="19">
        <f t="shared" si="3"/>
        <v>4</v>
      </c>
      <c r="G6" s="19">
        <f t="shared" si="3"/>
        <v>0</v>
      </c>
      <c r="H6" s="19" t="str">
        <f t="shared" si="3"/>
        <v>愛媛県　伊方町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42.62</v>
      </c>
      <c r="Q6" s="20">
        <f t="shared" si="3"/>
        <v>110.77</v>
      </c>
      <c r="R6" s="20">
        <f t="shared" si="3"/>
        <v>2530</v>
      </c>
      <c r="S6" s="20">
        <f t="shared" si="3"/>
        <v>8689</v>
      </c>
      <c r="T6" s="20">
        <f t="shared" si="3"/>
        <v>93.98</v>
      </c>
      <c r="U6" s="20">
        <f t="shared" si="3"/>
        <v>92.46</v>
      </c>
      <c r="V6" s="20">
        <f t="shared" si="3"/>
        <v>3664</v>
      </c>
      <c r="W6" s="20">
        <f t="shared" si="3"/>
        <v>0.99</v>
      </c>
      <c r="X6" s="20">
        <f t="shared" si="3"/>
        <v>3701.01</v>
      </c>
      <c r="Y6" s="21">
        <f>IF(Y7="",NA(),Y7)</f>
        <v>99.99</v>
      </c>
      <c r="Z6" s="21">
        <f t="shared" ref="Z6:AH6" si="4">IF(Z7="",NA(),Z7)</f>
        <v>100.01</v>
      </c>
      <c r="AA6" s="21">
        <f t="shared" si="4"/>
        <v>99.99</v>
      </c>
      <c r="AB6" s="21">
        <f t="shared" si="4"/>
        <v>99.97</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4316.25</v>
      </c>
      <c r="BH6" s="21">
        <f t="shared" si="7"/>
        <v>4000.49</v>
      </c>
      <c r="BI6" s="21">
        <f t="shared" si="7"/>
        <v>3560.57</v>
      </c>
      <c r="BJ6" s="21">
        <f t="shared" si="7"/>
        <v>3400.65</v>
      </c>
      <c r="BK6" s="21">
        <f t="shared" si="7"/>
        <v>1223.96</v>
      </c>
      <c r="BL6" s="21">
        <f t="shared" si="7"/>
        <v>1269.1500000000001</v>
      </c>
      <c r="BM6" s="21">
        <f t="shared" si="7"/>
        <v>1087.96</v>
      </c>
      <c r="BN6" s="21">
        <f t="shared" si="7"/>
        <v>1209.45</v>
      </c>
      <c r="BO6" s="21">
        <f t="shared" si="7"/>
        <v>1163.75</v>
      </c>
      <c r="BP6" s="20" t="str">
        <f>IF(BP7="","",IF(BP7="-","【-】","【"&amp;SUBSTITUTE(TEXT(BP7,"#,##0.00"),"-","△")&amp;"】"))</f>
        <v>【1,201.79】</v>
      </c>
      <c r="BQ6" s="21">
        <f>IF(BQ7="",NA(),BQ7)</f>
        <v>68.28</v>
      </c>
      <c r="BR6" s="21">
        <f t="shared" ref="BR6:BZ6" si="8">IF(BR7="",NA(),BR7)</f>
        <v>45.59</v>
      </c>
      <c r="BS6" s="21">
        <f t="shared" si="8"/>
        <v>57.27</v>
      </c>
      <c r="BT6" s="21">
        <f t="shared" si="8"/>
        <v>79.7</v>
      </c>
      <c r="BU6" s="21">
        <f t="shared" si="8"/>
        <v>75.36</v>
      </c>
      <c r="BV6" s="21">
        <f t="shared" si="8"/>
        <v>61.54</v>
      </c>
      <c r="BW6" s="21">
        <f t="shared" si="8"/>
        <v>63.97</v>
      </c>
      <c r="BX6" s="21">
        <f t="shared" si="8"/>
        <v>59.67</v>
      </c>
      <c r="BY6" s="21">
        <f t="shared" si="8"/>
        <v>55.93</v>
      </c>
      <c r="BZ6" s="21">
        <f t="shared" si="8"/>
        <v>72.599999999999994</v>
      </c>
      <c r="CA6" s="20" t="str">
        <f>IF(CA7="","",IF(CA7="-","【-】","【"&amp;SUBSTITUTE(TEXT(CA7,"#,##0.00"),"-","△")&amp;"】"))</f>
        <v>【75.31】</v>
      </c>
      <c r="CB6" s="21">
        <f>IF(CB7="",NA(),CB7)</f>
        <v>198.03</v>
      </c>
      <c r="CC6" s="21">
        <f t="shared" ref="CC6:CK6" si="9">IF(CC7="",NA(),CC7)</f>
        <v>317.93</v>
      </c>
      <c r="CD6" s="21">
        <f t="shared" si="9"/>
        <v>257.7</v>
      </c>
      <c r="CE6" s="21">
        <f t="shared" si="9"/>
        <v>187.67</v>
      </c>
      <c r="CF6" s="21">
        <f t="shared" si="9"/>
        <v>200.03</v>
      </c>
      <c r="CG6" s="21">
        <f t="shared" si="9"/>
        <v>267.86</v>
      </c>
      <c r="CH6" s="21">
        <f t="shared" si="9"/>
        <v>256.82</v>
      </c>
      <c r="CI6" s="21">
        <f t="shared" si="9"/>
        <v>270.60000000000002</v>
      </c>
      <c r="CJ6" s="21">
        <f t="shared" si="9"/>
        <v>289.60000000000002</v>
      </c>
      <c r="CK6" s="21">
        <f t="shared" si="9"/>
        <v>228.64</v>
      </c>
      <c r="CL6" s="20" t="str">
        <f>IF(CL7="","",IF(CL7="-","【-】","【"&amp;SUBSTITUTE(TEXT(CL7,"#,##0.00"),"-","△")&amp;"】"))</f>
        <v>【216.39】</v>
      </c>
      <c r="CM6" s="21">
        <f>IF(CM7="",NA(),CM7)</f>
        <v>29.17</v>
      </c>
      <c r="CN6" s="21">
        <f t="shared" ref="CN6:CV6" si="10">IF(CN7="",NA(),CN7)</f>
        <v>29.74</v>
      </c>
      <c r="CO6" s="21">
        <f t="shared" si="10"/>
        <v>28.7</v>
      </c>
      <c r="CP6" s="21">
        <f t="shared" si="10"/>
        <v>30.22</v>
      </c>
      <c r="CQ6" s="21">
        <f t="shared" si="10"/>
        <v>29.13</v>
      </c>
      <c r="CR6" s="21">
        <f t="shared" si="10"/>
        <v>37.08</v>
      </c>
      <c r="CS6" s="21">
        <f t="shared" si="10"/>
        <v>37.46</v>
      </c>
      <c r="CT6" s="21">
        <f t="shared" si="10"/>
        <v>37.65</v>
      </c>
      <c r="CU6" s="21">
        <f t="shared" si="10"/>
        <v>36.71</v>
      </c>
      <c r="CV6" s="21">
        <f t="shared" si="10"/>
        <v>42.28</v>
      </c>
      <c r="CW6" s="20" t="str">
        <f>IF(CW7="","",IF(CW7="-","【-】","【"&amp;SUBSTITUTE(TEXT(CW7,"#,##0.00"),"-","△")&amp;"】"))</f>
        <v>【42.57】</v>
      </c>
      <c r="CX6" s="21">
        <f>IF(CX7="",NA(),CX7)</f>
        <v>64.760000000000005</v>
      </c>
      <c r="CY6" s="21">
        <f t="shared" ref="CY6:DG6" si="11">IF(CY7="",NA(),CY7)</f>
        <v>65.2</v>
      </c>
      <c r="CZ6" s="21">
        <f t="shared" si="11"/>
        <v>65.260000000000005</v>
      </c>
      <c r="DA6" s="21">
        <f t="shared" si="11"/>
        <v>66.06</v>
      </c>
      <c r="DB6" s="21">
        <f t="shared" si="11"/>
        <v>69.459999999999994</v>
      </c>
      <c r="DC6" s="21">
        <f t="shared" si="11"/>
        <v>67.22</v>
      </c>
      <c r="DD6" s="21">
        <f t="shared" si="11"/>
        <v>67.459999999999994</v>
      </c>
      <c r="DE6" s="21">
        <f t="shared" si="11"/>
        <v>67.37</v>
      </c>
      <c r="DF6" s="21">
        <f t="shared" si="11"/>
        <v>70.05</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0.09</v>
      </c>
      <c r="EL6" s="21">
        <f t="shared" si="14"/>
        <v>0.06</v>
      </c>
      <c r="EM6" s="21">
        <f t="shared" si="14"/>
        <v>0.02</v>
      </c>
      <c r="EN6" s="21">
        <f t="shared" si="14"/>
        <v>0.1</v>
      </c>
      <c r="EO6" s="20" t="str">
        <f>IF(EO7="","",IF(EO7="-","【-】","【"&amp;SUBSTITUTE(TEXT(EO7,"#,##0.00"),"-","△")&amp;"】"))</f>
        <v>【0.15】</v>
      </c>
    </row>
    <row r="7" spans="1:145" s="22" customFormat="1" x14ac:dyDescent="0.15">
      <c r="A7" s="14"/>
      <c r="B7" s="23">
        <v>2021</v>
      </c>
      <c r="C7" s="23">
        <v>384429</v>
      </c>
      <c r="D7" s="23">
        <v>47</v>
      </c>
      <c r="E7" s="23">
        <v>17</v>
      </c>
      <c r="F7" s="23">
        <v>4</v>
      </c>
      <c r="G7" s="23">
        <v>0</v>
      </c>
      <c r="H7" s="23" t="s">
        <v>98</v>
      </c>
      <c r="I7" s="23" t="s">
        <v>99</v>
      </c>
      <c r="J7" s="23" t="s">
        <v>100</v>
      </c>
      <c r="K7" s="23" t="s">
        <v>101</v>
      </c>
      <c r="L7" s="23" t="s">
        <v>102</v>
      </c>
      <c r="M7" s="23" t="s">
        <v>103</v>
      </c>
      <c r="N7" s="24" t="s">
        <v>104</v>
      </c>
      <c r="O7" s="24" t="s">
        <v>105</v>
      </c>
      <c r="P7" s="24">
        <v>42.62</v>
      </c>
      <c r="Q7" s="24">
        <v>110.77</v>
      </c>
      <c r="R7" s="24">
        <v>2530</v>
      </c>
      <c r="S7" s="24">
        <v>8689</v>
      </c>
      <c r="T7" s="24">
        <v>93.98</v>
      </c>
      <c r="U7" s="24">
        <v>92.46</v>
      </c>
      <c r="V7" s="24">
        <v>3664</v>
      </c>
      <c r="W7" s="24">
        <v>0.99</v>
      </c>
      <c r="X7" s="24">
        <v>3701.01</v>
      </c>
      <c r="Y7" s="24">
        <v>99.99</v>
      </c>
      <c r="Z7" s="24">
        <v>100.01</v>
      </c>
      <c r="AA7" s="24">
        <v>99.99</v>
      </c>
      <c r="AB7" s="24">
        <v>99.97</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4316.25</v>
      </c>
      <c r="BH7" s="24">
        <v>4000.49</v>
      </c>
      <c r="BI7" s="24">
        <v>3560.57</v>
      </c>
      <c r="BJ7" s="24">
        <v>3400.65</v>
      </c>
      <c r="BK7" s="24">
        <v>1223.96</v>
      </c>
      <c r="BL7" s="24">
        <v>1269.1500000000001</v>
      </c>
      <c r="BM7" s="24">
        <v>1087.96</v>
      </c>
      <c r="BN7" s="24">
        <v>1209.45</v>
      </c>
      <c r="BO7" s="24">
        <v>1163.75</v>
      </c>
      <c r="BP7" s="24">
        <v>1201.79</v>
      </c>
      <c r="BQ7" s="24">
        <v>68.28</v>
      </c>
      <c r="BR7" s="24">
        <v>45.59</v>
      </c>
      <c r="BS7" s="24">
        <v>57.27</v>
      </c>
      <c r="BT7" s="24">
        <v>79.7</v>
      </c>
      <c r="BU7" s="24">
        <v>75.36</v>
      </c>
      <c r="BV7" s="24">
        <v>61.54</v>
      </c>
      <c r="BW7" s="24">
        <v>63.97</v>
      </c>
      <c r="BX7" s="24">
        <v>59.67</v>
      </c>
      <c r="BY7" s="24">
        <v>55.93</v>
      </c>
      <c r="BZ7" s="24">
        <v>72.599999999999994</v>
      </c>
      <c r="CA7" s="24">
        <v>75.31</v>
      </c>
      <c r="CB7" s="24">
        <v>198.03</v>
      </c>
      <c r="CC7" s="24">
        <v>317.93</v>
      </c>
      <c r="CD7" s="24">
        <v>257.7</v>
      </c>
      <c r="CE7" s="24">
        <v>187.67</v>
      </c>
      <c r="CF7" s="24">
        <v>200.03</v>
      </c>
      <c r="CG7" s="24">
        <v>267.86</v>
      </c>
      <c r="CH7" s="24">
        <v>256.82</v>
      </c>
      <c r="CI7" s="24">
        <v>270.60000000000002</v>
      </c>
      <c r="CJ7" s="24">
        <v>289.60000000000002</v>
      </c>
      <c r="CK7" s="24">
        <v>228.64</v>
      </c>
      <c r="CL7" s="24">
        <v>216.39</v>
      </c>
      <c r="CM7" s="24">
        <v>29.17</v>
      </c>
      <c r="CN7" s="24">
        <v>29.74</v>
      </c>
      <c r="CO7" s="24">
        <v>28.7</v>
      </c>
      <c r="CP7" s="24">
        <v>30.22</v>
      </c>
      <c r="CQ7" s="24">
        <v>29.13</v>
      </c>
      <c r="CR7" s="24">
        <v>37.08</v>
      </c>
      <c r="CS7" s="24">
        <v>37.46</v>
      </c>
      <c r="CT7" s="24">
        <v>37.65</v>
      </c>
      <c r="CU7" s="24">
        <v>36.71</v>
      </c>
      <c r="CV7" s="24">
        <v>42.28</v>
      </c>
      <c r="CW7" s="24">
        <v>42.57</v>
      </c>
      <c r="CX7" s="24">
        <v>64.760000000000005</v>
      </c>
      <c r="CY7" s="24">
        <v>65.2</v>
      </c>
      <c r="CZ7" s="24">
        <v>65.260000000000005</v>
      </c>
      <c r="DA7" s="24">
        <v>66.06</v>
      </c>
      <c r="DB7" s="24">
        <v>69.459999999999994</v>
      </c>
      <c r="DC7" s="24">
        <v>67.22</v>
      </c>
      <c r="DD7" s="24">
        <v>67.459999999999994</v>
      </c>
      <c r="DE7" s="24">
        <v>67.37</v>
      </c>
      <c r="DF7" s="24">
        <v>70.05</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0.09</v>
      </c>
      <c r="EL7" s="24">
        <v>0.06</v>
      </c>
      <c r="EM7" s="24">
        <v>0.02</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2022-12-01T01:52:45Z</dcterms:created>
  <dcterms:modified xsi:type="dcterms:W3CDTF">2023-02-10T09:38:48Z</dcterms:modified>
  <cp:category/>
</cp:coreProperties>
</file>