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7 伊方町\"/>
    </mc:Choice>
  </mc:AlternateContent>
  <workbookProtection workbookAlgorithmName="SHA-512" workbookHashValue="Za8Qq0pY70TTX/MVlI7pKY3i4E4Kc+MWSgAQTVJHil6rM0AWj0PTZRwXjZg1FZENtle9GKH0wk2TlxMpkMgQNQ==" workbookSaltValue="fr1beaXYHR8b8Rfl1+CxB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<sst xmlns="http://schemas.openxmlformats.org/spreadsheetml/2006/main" count="247" uniqueCount="120">
  <si>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</si>
  <si>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</si>
  <si>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</si>
  <si>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</si>
  <si>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</si>
  <si>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</si>
  <si>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</si>
  <si>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</si>
  <si>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</si>
  <si>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</si>
  <si>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</si>
  <si>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</si>
  <si>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</si>
  <si>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</si>
  <si>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</si>
  <si>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</si>
  <si>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</si>
  <si>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</si>
  <si>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</si>
  <si>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</si>
  <si>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</si>
  <si>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</si>
  <si>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</si>
  <si>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</si>
  <si>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</si>
  <si>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</si>
  <si>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</si>
  <si>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</si>
  <si>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</si>
  <si>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</si>
  <si>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</si>
  <si>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</si>
  <si>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</si>
  <si>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</si>
  <si>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</si>
  <si>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</si>
  <si>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</si>
  <si>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</si>
  <si>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</si>
  <si>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</si>
  <si>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</si>
  <si>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</si>
  <si>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</si>
  <si>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</si>
  <si>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</si>
  <si>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</si>
  <si>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</si>
  <si>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</si>
  <si>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</si>
  <si>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</si>
  <si>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</si>
  <si>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</si>
  <si>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</si>
  <si>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</si>
  <si>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</si>
  <si>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</si>
  <si>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</si>
  <si>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</si>
  <si>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</si>
  <si>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</si>
  <si>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</si>
  <si>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</si>
  <si>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</si>
  <si>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</si>
  <si>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</si>
  <si>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</si>
  <si>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</si>
  <si>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</si>
  <si>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</si>
  <si>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</si>
  <si>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</si>
  <si>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</si>
  <si>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</si>
  <si>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</si>
  <si>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</si>
  <si>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</si>
  <si>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</si>
  <si>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</si>
  <si>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</si>
  <si>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</si>
  <si>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</si>
  <si>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</si>
  <si>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</si>
  <si>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</si>
  <si>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</si>
  <si>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</si>
  <si>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</si>
  <si>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</si>
  <si>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</si>
  <si>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</si>
  <si>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</si>
  <si>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</si>
  <si>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</si>
  <si>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</si>
  <si>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</si>
  <si>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</si>
  <si>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</si>
  <si>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</si>
  <si>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</si>
  <si>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</si>
  <si>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</si>
  <si>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</si>
  <si>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</si>
  <si>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</si>
  <si>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</si>
  <si>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</si>
  <si>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</si>
  <si>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</si>
  <si>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</si>
  <si>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</si>
  <si>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</si>
  <si>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</si>
  <si>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</si>
  <si>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</si>
  <si>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</si>
  <si>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</si>
  <si>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</si>
  <si>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平成16年度より事業を開始し浄化槽本体以外の駆動部や消耗品等の軽微な修繕については、その都度行っているが、設置後10年以上経過した浄化槽も多くなり、高額な修繕（経年劣化による担体の消失などの浄化槽の部品の修繕・槽内の破損）が多数発生してきており、今年度の修繕費は昨年度と比較して増加しているため適切な維持管理を努めていく。</t>
    <phoneticPr fontId="4"/>
  </si>
  <si>
    <t xml:space="preserve"> 収益的収支比率においては使用料収入のみでの経営が困難であるため一般会計からの繰入等により、施設の維持管理や起債償還金、利息等を賄っている状況である。
　平成16年度から事業を開始しているが、年々処理区域内人口が減少している。令和3年度から宅内配管補助金事業を実施したため、設置基数が12基となり昨年度より増加した。企業債を税抜算定し借入したため企業債は減少していくものと考えられる。
　汚水処理原価が類似団体より大きく上回っているのは整備事業を進めていく中で管理基数が増加していること及び経年劣化等による修繕費が年々上昇しているためである。</t>
    <rPh sb="120" eb="122">
      <t>タクナイ</t>
    </rPh>
    <rPh sb="122" eb="124">
      <t>ハイカン</t>
    </rPh>
    <rPh sb="124" eb="127">
      <t>ホジョキン</t>
    </rPh>
    <rPh sb="127" eb="129">
      <t>ジギョウ</t>
    </rPh>
    <rPh sb="130" eb="132">
      <t>ジッシ</t>
    </rPh>
    <rPh sb="148" eb="151">
      <t>サクネンド</t>
    </rPh>
    <rPh sb="153" eb="155">
      <t>ゾウカ</t>
    </rPh>
    <rPh sb="162" eb="163">
      <t>ゼイ</t>
    </rPh>
    <rPh sb="163" eb="164">
      <t>ヌ</t>
    </rPh>
    <rPh sb="164" eb="166">
      <t>サンテイ</t>
    </rPh>
    <rPh sb="167" eb="169">
      <t>カリイレ</t>
    </rPh>
    <rPh sb="173" eb="175">
      <t>キギョウ</t>
    </rPh>
    <rPh sb="175" eb="176">
      <t>サイ</t>
    </rPh>
    <phoneticPr fontId="4"/>
  </si>
  <si>
    <t>　使用料金収入のみで事業会計を賄うことができていないため、不足分を一般会計からの繰入で賄われている。
　しかし環境保全及び住民の快適で衛生的な生活環境を提供し続けるために今後も設備投資を進める必要がある。そのため、町管理の浄化槽の維持管理費及び浄化槽の修繕費が積み重なることが考えられる。
　維持管理のための事業収支は使用料によって賄われることが望ましいため、平成29年度に料金改定を検討を行ったため経費回収率の引上げになったが、依然として経営状況は厳しいため更なる料金の引き上げ及び計画的な送風機の更新を順次行うことにより、健全な経営を目指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</si>
</sst>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14"/>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6A-4AF0-A1E2-76559049A51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C6A-4AF0-A1E2-76559049A51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5B-4024-BE48-DEB20DB40C2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59.64</c:v>
                </c:pt>
                <c:pt idx="3">
                  <c:v>58.19</c:v>
                </c:pt>
                <c:pt idx="4">
                  <c:v>56.52</c:v>
                </c:pt>
              </c:numCache>
            </c:numRef>
          </c:val>
          <c:smooth val="0"/>
          <c:extLst>
            <c:ext xmlns:c16="http://schemas.microsoft.com/office/drawing/2014/chart" uri="{C3380CC4-5D6E-409C-BE32-E72D297353CC}">
              <c16:uniqueId val="{00000001-6B5B-4024-BE48-DEB20DB40C2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96.06</c:v>
                </c:pt>
                <c:pt idx="1">
                  <c:v>96.48</c:v>
                </c:pt>
                <c:pt idx="2">
                  <c:v>96.42</c:v>
                </c:pt>
                <c:pt idx="3">
                  <c:v>94.87</c:v>
                </c:pt>
                <c:pt idx="4">
                  <c:v>94.48</c:v>
                </c:pt>
              </c:numCache>
            </c:numRef>
          </c:val>
          <c:extLst>
            <c:ext xmlns:c16="http://schemas.microsoft.com/office/drawing/2014/chart" uri="{C3380CC4-5D6E-409C-BE32-E72D297353CC}">
              <c16:uniqueId val="{00000000-4FA0-422F-969A-B2E8136A998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90.63</c:v>
                </c:pt>
                <c:pt idx="3">
                  <c:v>87.8</c:v>
                </c:pt>
                <c:pt idx="4">
                  <c:v>88.43</c:v>
                </c:pt>
              </c:numCache>
            </c:numRef>
          </c:val>
          <c:smooth val="0"/>
          <c:extLst>
            <c:ext xmlns:c16="http://schemas.microsoft.com/office/drawing/2014/chart" uri="{C3380CC4-5D6E-409C-BE32-E72D297353CC}">
              <c16:uniqueId val="{00000001-4FA0-422F-969A-B2E8136A998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102.19</c:v>
                </c:pt>
                <c:pt idx="1">
                  <c:v>100</c:v>
                </c:pt>
                <c:pt idx="2">
                  <c:v>100</c:v>
                </c:pt>
                <c:pt idx="3">
                  <c:v>100</c:v>
                </c:pt>
                <c:pt idx="4">
                  <c:v>100</c:v>
                </c:pt>
              </c:numCache>
            </c:numRef>
          </c:val>
          <c:extLst>
            <c:ext xmlns:c16="http://schemas.microsoft.com/office/drawing/2014/chart" uri="{C3380CC4-5D6E-409C-BE32-E72D297353CC}">
              <c16:uniqueId val="{00000000-6399-4F9D-AF31-F1E40DD5841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99-4F9D-AF31-F1E40DD5841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CC-4975-A4D6-B101C7E2DF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CC-4975-A4D6-B101C7E2DF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DE-42E3-9D37-65B3FF144FA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DE-42E3-9D37-65B3FF144FA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DF-4950-8EA8-2EB9F15D96A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DF-4950-8EA8-2EB9F15D96A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8D-499A-B41E-C38E8D52933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8D-499A-B41E-C38E8D52933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
                  <c:v>0</c:v>
                </c:pt>
                <c:pt idx="1">
                  <c:v>516.4</c:v>
                </c:pt>
                <c:pt idx="2">
                  <c:v>522.6</c:v>
                </c:pt>
                <c:pt idx="3">
                  <c:v>489.11</c:v>
                </c:pt>
                <c:pt idx="4">
                  <c:v>467.78</c:v>
                </c:pt>
              </c:numCache>
            </c:numRef>
          </c:val>
          <c:extLst>
            <c:ext xmlns:c16="http://schemas.microsoft.com/office/drawing/2014/chart" uri="{C3380CC4-5D6E-409C-BE32-E72D297353CC}">
              <c16:uniqueId val="{00000000-C54C-4257-B546-0D26904CF72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270.57</c:v>
                </c:pt>
                <c:pt idx="3">
                  <c:v>294.27</c:v>
                </c:pt>
                <c:pt idx="4">
                  <c:v>294.08999999999997</c:v>
                </c:pt>
              </c:numCache>
            </c:numRef>
          </c:val>
          <c:smooth val="0"/>
          <c:extLst>
            <c:ext xmlns:c16="http://schemas.microsoft.com/office/drawing/2014/chart" uri="{C3380CC4-5D6E-409C-BE32-E72D297353CC}">
              <c16:uniqueId val="{00000001-C54C-4257-B546-0D26904CF72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71.86</c:v>
                </c:pt>
                <c:pt idx="1">
                  <c:v>76.61</c:v>
                </c:pt>
                <c:pt idx="2">
                  <c:v>74.52</c:v>
                </c:pt>
                <c:pt idx="3">
                  <c:v>76.150000000000006</c:v>
                </c:pt>
                <c:pt idx="4">
                  <c:v>74.959999999999994</c:v>
                </c:pt>
              </c:numCache>
            </c:numRef>
          </c:val>
          <c:extLst>
            <c:ext xmlns:c16="http://schemas.microsoft.com/office/drawing/2014/chart" uri="{C3380CC4-5D6E-409C-BE32-E72D297353CC}">
              <c16:uniqueId val="{00000000-0F48-4293-99B8-426906BE338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62.5</c:v>
                </c:pt>
                <c:pt idx="3">
                  <c:v>60.59</c:v>
                </c:pt>
                <c:pt idx="4">
                  <c:v>60</c:v>
                </c:pt>
              </c:numCache>
            </c:numRef>
          </c:val>
          <c:smooth val="0"/>
          <c:extLst>
            <c:ext xmlns:c16="http://schemas.microsoft.com/office/drawing/2014/chart" uri="{C3380CC4-5D6E-409C-BE32-E72D297353CC}">
              <c16:uniqueId val="{00000001-0F48-4293-99B8-426906BE338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328.91</c:v>
                </c:pt>
                <c:pt idx="1">
                  <c:v>336.37</c:v>
                </c:pt>
                <c:pt idx="2">
                  <c:v>367.92</c:v>
                </c:pt>
                <c:pt idx="3">
                  <c:v>369.16</c:v>
                </c:pt>
                <c:pt idx="4">
                  <c:v>364.05</c:v>
                </c:pt>
              </c:numCache>
            </c:numRef>
          </c:val>
          <c:extLst>
            <c:ext xmlns:c16="http://schemas.microsoft.com/office/drawing/2014/chart" uri="{C3380CC4-5D6E-409C-BE32-E72D297353CC}">
              <c16:uniqueId val="{00000000-2144-4363-802C-24678DE22F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269.33</c:v>
                </c:pt>
                <c:pt idx="3">
                  <c:v>280.23</c:v>
                </c:pt>
                <c:pt idx="4">
                  <c:v>282.70999999999998</c:v>
                </c:pt>
              </c:numCache>
            </c:numRef>
          </c:val>
          <c:smooth val="0"/>
          <c:extLst>
            <c:ext xmlns:c16="http://schemas.microsoft.com/office/drawing/2014/chart" uri="{C3380CC4-5D6E-409C-BE32-E72D297353CC}">
              <c16:uniqueId val="{00000001-2144-4363-802C-24678DE22F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AP98" sqref="AP9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伊方町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8689</v>
      </c>
      <c r="AM8" s="42"/>
      <c r="AN8" s="42"/>
      <c r="AO8" s="42"/>
      <c r="AP8" s="42"/>
      <c r="AQ8" s="42"/>
      <c r="AR8" s="42"/>
      <c r="AS8" s="42"/>
      <c r="AT8" s="35">
        <f>データ!T6</f>
        <v>93.98</v>
      </c>
      <c r="AU8" s="35"/>
      <c r="AV8" s="35"/>
      <c r="AW8" s="35"/>
      <c r="AX8" s="35"/>
      <c r="AY8" s="35"/>
      <c r="AZ8" s="35"/>
      <c r="BA8" s="35"/>
      <c r="BB8" s="35">
        <f>データ!U6</f>
        <v>92.46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6.75</v>
      </c>
      <c r="Q10" s="35"/>
      <c r="R10" s="35"/>
      <c r="S10" s="35"/>
      <c r="T10" s="35"/>
      <c r="U10" s="35"/>
      <c r="V10" s="35"/>
      <c r="W10" s="35">
        <f>データ!Q6</f>
        <v>100</v>
      </c>
      <c r="X10" s="35"/>
      <c r="Y10" s="35"/>
      <c r="Z10" s="35"/>
      <c r="AA10" s="35"/>
      <c r="AB10" s="35"/>
      <c r="AC10" s="35"/>
      <c r="AD10" s="42">
        <f>データ!R6</f>
        <v>3630</v>
      </c>
      <c r="AE10" s="42"/>
      <c r="AF10" s="42"/>
      <c r="AG10" s="42"/>
      <c r="AH10" s="42"/>
      <c r="AI10" s="42"/>
      <c r="AJ10" s="42"/>
      <c r="AK10" s="2"/>
      <c r="AL10" s="42">
        <f>データ!V6</f>
        <v>580</v>
      </c>
      <c r="AM10" s="42"/>
      <c r="AN10" s="42"/>
      <c r="AO10" s="42"/>
      <c r="AP10" s="42"/>
      <c r="AQ10" s="42"/>
      <c r="AR10" s="42"/>
      <c r="AS10" s="42"/>
      <c r="AT10" s="35">
        <f>データ!W6</f>
        <v>32.1</v>
      </c>
      <c r="AU10" s="35"/>
      <c r="AV10" s="35"/>
      <c r="AW10" s="35"/>
      <c r="AX10" s="35"/>
      <c r="AY10" s="35"/>
      <c r="AZ10" s="35"/>
      <c r="BA10" s="35"/>
      <c r="BB10" s="35">
        <f>データ!X6</f>
        <v>18.07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1"/>
      <c r="BN59" s="71"/>
      <c r="BO59" s="71"/>
      <c r="BP59" s="71"/>
      <c r="BQ59" s="71"/>
      <c r="BR59" s="71"/>
      <c r="BS59" s="71"/>
      <c r="BT59" s="71"/>
      <c r="BU59" s="71"/>
      <c r="BV59" s="71"/>
      <c r="BW59" s="71"/>
      <c r="BX59" s="71"/>
      <c r="BY59" s="71"/>
      <c r="BZ59" s="72"/>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3"/>
      <c r="BM60" s="71"/>
      <c r="BN60" s="71"/>
      <c r="BO60" s="71"/>
      <c r="BP60" s="71"/>
      <c r="BQ60" s="71"/>
      <c r="BR60" s="71"/>
      <c r="BS60" s="71"/>
      <c r="BT60" s="71"/>
      <c r="BU60" s="71"/>
      <c r="BV60" s="71"/>
      <c r="BW60" s="71"/>
      <c r="BX60" s="71"/>
      <c r="BY60" s="71"/>
      <c r="BZ60" s="7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3"/>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119</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8" t="s">
        <v>30</v>
      </c>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43</v>
      </c>
      <c r="N86" s="12" t="s">
        <v>43</v>
      </c>
      <c r="O86" s="12" t="str">
        <f>データ!EO6</f>
        <v>【-】</v>
      </c>
    </row>
  </sheetData>
  <sheetProtection algorithmName="SHA-512" hashValue="PvTj4SjlH+me+kJ6CCbPofTPWoxP1dmrG7FHZOXAxOHtXG3U1w1iOQjIWmmus92gLvtJWYVAPkNgCaYGmHjexA==" saltValue="o8cu/YBuj1TjQFGYE2wFL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80" t="s">
        <v>53</v>
      </c>
      <c r="I3" s="81"/>
      <c r="J3" s="81"/>
      <c r="K3" s="81"/>
      <c r="L3" s="81"/>
      <c r="M3" s="81"/>
      <c r="N3" s="81"/>
      <c r="O3" s="81"/>
      <c r="P3" s="81"/>
      <c r="Q3" s="81"/>
      <c r="R3" s="81"/>
      <c r="S3" s="81"/>
      <c r="T3" s="81"/>
      <c r="U3" s="81"/>
      <c r="V3" s="81"/>
      <c r="W3" s="81"/>
      <c r="X3" s="82"/>
      <c r="Y3" s="86" t="s">
        <v>54</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55</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14" t="s">
        <v>56</v>
      </c>
      <c r="B4" s="16"/>
      <c r="C4" s="16"/>
      <c r="D4" s="16"/>
      <c r="E4" s="16"/>
      <c r="F4" s="16"/>
      <c r="G4" s="16"/>
      <c r="H4" s="83"/>
      <c r="I4" s="84"/>
      <c r="J4" s="84"/>
      <c r="K4" s="84"/>
      <c r="L4" s="84"/>
      <c r="M4" s="84"/>
      <c r="N4" s="84"/>
      <c r="O4" s="84"/>
      <c r="P4" s="84"/>
      <c r="Q4" s="84"/>
      <c r="R4" s="84"/>
      <c r="S4" s="84"/>
      <c r="T4" s="84"/>
      <c r="U4" s="84"/>
      <c r="V4" s="84"/>
      <c r="W4" s="84"/>
      <c r="X4" s="85"/>
      <c r="Y4" s="79" t="s">
        <v>57</v>
      </c>
      <c r="Z4" s="79"/>
      <c r="AA4" s="79"/>
      <c r="AB4" s="79"/>
      <c r="AC4" s="79"/>
      <c r="AD4" s="79"/>
      <c r="AE4" s="79"/>
      <c r="AF4" s="79"/>
      <c r="AG4" s="79"/>
      <c r="AH4" s="79"/>
      <c r="AI4" s="79"/>
      <c r="AJ4" s="79" t="s">
        <v>58</v>
      </c>
      <c r="AK4" s="79"/>
      <c r="AL4" s="79"/>
      <c r="AM4" s="79"/>
      <c r="AN4" s="79"/>
      <c r="AO4" s="79"/>
      <c r="AP4" s="79"/>
      <c r="AQ4" s="79"/>
      <c r="AR4" s="79"/>
      <c r="AS4" s="79"/>
      <c r="AT4" s="79"/>
      <c r="AU4" s="79" t="s">
        <v>59</v>
      </c>
      <c r="AV4" s="79"/>
      <c r="AW4" s="79"/>
      <c r="AX4" s="79"/>
      <c r="AY4" s="79"/>
      <c r="AZ4" s="79"/>
      <c r="BA4" s="79"/>
      <c r="BB4" s="79"/>
      <c r="BC4" s="79"/>
      <c r="BD4" s="79"/>
      <c r="BE4" s="79"/>
      <c r="BF4" s="79" t="s">
        <v>60</v>
      </c>
      <c r="BG4" s="79"/>
      <c r="BH4" s="79"/>
      <c r="BI4" s="79"/>
      <c r="BJ4" s="79"/>
      <c r="BK4" s="79"/>
      <c r="BL4" s="79"/>
      <c r="BM4" s="79"/>
      <c r="BN4" s="79"/>
      <c r="BO4" s="79"/>
      <c r="BP4" s="79"/>
      <c r="BQ4" s="79" t="s">
        <v>61</v>
      </c>
      <c r="BR4" s="79"/>
      <c r="BS4" s="79"/>
      <c r="BT4" s="79"/>
      <c r="BU4" s="79"/>
      <c r="BV4" s="79"/>
      <c r="BW4" s="79"/>
      <c r="BX4" s="79"/>
      <c r="BY4" s="79"/>
      <c r="BZ4" s="79"/>
      <c r="CA4" s="79"/>
      <c r="CB4" s="79" t="s">
        <v>62</v>
      </c>
      <c r="CC4" s="79"/>
      <c r="CD4" s="79"/>
      <c r="CE4" s="79"/>
      <c r="CF4" s="79"/>
      <c r="CG4" s="79"/>
      <c r="CH4" s="79"/>
      <c r="CI4" s="79"/>
      <c r="CJ4" s="79"/>
      <c r="CK4" s="79"/>
      <c r="CL4" s="79"/>
      <c r="CM4" s="79" t="s">
        <v>63</v>
      </c>
      <c r="CN4" s="79"/>
      <c r="CO4" s="79"/>
      <c r="CP4" s="79"/>
      <c r="CQ4" s="79"/>
      <c r="CR4" s="79"/>
      <c r="CS4" s="79"/>
      <c r="CT4" s="79"/>
      <c r="CU4" s="79"/>
      <c r="CV4" s="79"/>
      <c r="CW4" s="79"/>
      <c r="CX4" s="79" t="s">
        <v>64</v>
      </c>
      <c r="CY4" s="79"/>
      <c r="CZ4" s="79"/>
      <c r="DA4" s="79"/>
      <c r="DB4" s="79"/>
      <c r="DC4" s="79"/>
      <c r="DD4" s="79"/>
      <c r="DE4" s="79"/>
      <c r="DF4" s="79"/>
      <c r="DG4" s="79"/>
      <c r="DH4" s="79"/>
      <c r="DI4" s="79" t="s">
        <v>65</v>
      </c>
      <c r="DJ4" s="79"/>
      <c r="DK4" s="79"/>
      <c r="DL4" s="79"/>
      <c r="DM4" s="79"/>
      <c r="DN4" s="79"/>
      <c r="DO4" s="79"/>
      <c r="DP4" s="79"/>
      <c r="DQ4" s="79"/>
      <c r="DR4" s="79"/>
      <c r="DS4" s="79"/>
      <c r="DT4" s="79" t="s">
        <v>66</v>
      </c>
      <c r="DU4" s="79"/>
      <c r="DV4" s="79"/>
      <c r="DW4" s="79"/>
      <c r="DX4" s="79"/>
      <c r="DY4" s="79"/>
      <c r="DZ4" s="79"/>
      <c r="EA4" s="79"/>
      <c r="EB4" s="79"/>
      <c r="EC4" s="79"/>
      <c r="ED4" s="79"/>
      <c r="EE4" s="79" t="s">
        <v>67</v>
      </c>
      <c r="EF4" s="79"/>
      <c r="EG4" s="79"/>
      <c r="EH4" s="79"/>
      <c r="EI4" s="79"/>
      <c r="EJ4" s="79"/>
      <c r="EK4" s="79"/>
      <c r="EL4" s="79"/>
      <c r="EM4" s="79"/>
      <c r="EN4" s="79"/>
      <c r="EO4" s="79"/>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384429</v>
      </c>
      <c r="D6" s="19">
        <f t="shared" si="3"/>
        <v>47</v>
      </c>
      <c r="E6" s="19">
        <f t="shared" si="3"/>
        <v>18</v>
      </c>
      <c r="F6" s="19">
        <f t="shared" si="3"/>
        <v>0</v>
      </c>
      <c r="G6" s="19">
        <f t="shared" si="3"/>
        <v>0</v>
      </c>
      <c r="H6" s="19" t="str">
        <f t="shared" si="3"/>
        <v>愛媛県　伊方町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6.75</v>
      </c>
      <c r="Q6" s="20">
        <f t="shared" si="3"/>
        <v>100</v>
      </c>
      <c r="R6" s="20">
        <f t="shared" si="3"/>
        <v>3630</v>
      </c>
      <c r="S6" s="20">
        <f t="shared" si="3"/>
        <v>8689</v>
      </c>
      <c r="T6" s="20">
        <f t="shared" si="3"/>
        <v>93.98</v>
      </c>
      <c r="U6" s="20">
        <f t="shared" si="3"/>
        <v>92.46</v>
      </c>
      <c r="V6" s="20">
        <f t="shared" si="3"/>
        <v>580</v>
      </c>
      <c r="W6" s="20">
        <f t="shared" si="3"/>
        <v>32.1</v>
      </c>
      <c r="X6" s="20">
        <f t="shared" si="3"/>
        <v>18.07</v>
      </c>
      <c r="Y6" s="21">
        <f>IF(Y7="",NA(),Y7)</f>
        <v>102.19</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516.4</v>
      </c>
      <c r="BH6" s="21">
        <f t="shared" si="7"/>
        <v>522.6</v>
      </c>
      <c r="BI6" s="21">
        <f t="shared" si="7"/>
        <v>489.11</v>
      </c>
      <c r="BJ6" s="21">
        <f t="shared" si="7"/>
        <v>467.78</v>
      </c>
      <c r="BK6" s="21">
        <f t="shared" si="7"/>
        <v>407.42</v>
      </c>
      <c r="BL6" s="21">
        <f t="shared" si="7"/>
        <v>386.46</v>
      </c>
      <c r="BM6" s="21">
        <f t="shared" si="7"/>
        <v>270.57</v>
      </c>
      <c r="BN6" s="21">
        <f t="shared" si="7"/>
        <v>294.27</v>
      </c>
      <c r="BO6" s="21">
        <f t="shared" si="7"/>
        <v>294.08999999999997</v>
      </c>
      <c r="BP6" s="20" t="str">
        <f>IF(BP7="","",IF(BP7="-","【-】","【"&amp;SUBSTITUTE(TEXT(BP7,"#,##0.00"),"-","△")&amp;"】"))</f>
        <v>【310.14】</v>
      </c>
      <c r="BQ6" s="21">
        <f>IF(BQ7="",NA(),BQ7)</f>
        <v>71.86</v>
      </c>
      <c r="BR6" s="21">
        <f t="shared" ref="BR6:BZ6" si="8">IF(BR7="",NA(),BR7)</f>
        <v>76.61</v>
      </c>
      <c r="BS6" s="21">
        <f t="shared" si="8"/>
        <v>74.52</v>
      </c>
      <c r="BT6" s="21">
        <f t="shared" si="8"/>
        <v>76.150000000000006</v>
      </c>
      <c r="BU6" s="21">
        <f t="shared" si="8"/>
        <v>74.959999999999994</v>
      </c>
      <c r="BV6" s="21">
        <f t="shared" si="8"/>
        <v>57.08</v>
      </c>
      <c r="BW6" s="21">
        <f t="shared" si="8"/>
        <v>55.85</v>
      </c>
      <c r="BX6" s="21">
        <f t="shared" si="8"/>
        <v>62.5</v>
      </c>
      <c r="BY6" s="21">
        <f t="shared" si="8"/>
        <v>60.59</v>
      </c>
      <c r="BZ6" s="21">
        <f t="shared" si="8"/>
        <v>60</v>
      </c>
      <c r="CA6" s="20" t="str">
        <f>IF(CA7="","",IF(CA7="-","【-】","【"&amp;SUBSTITUTE(TEXT(CA7,"#,##0.00"),"-","△")&amp;"】"))</f>
        <v>【57.71】</v>
      </c>
      <c r="CB6" s="21">
        <f>IF(CB7="",NA(),CB7)</f>
        <v>328.91</v>
      </c>
      <c r="CC6" s="21">
        <f t="shared" ref="CC6:CK6" si="9">IF(CC7="",NA(),CC7)</f>
        <v>336.37</v>
      </c>
      <c r="CD6" s="21">
        <f t="shared" si="9"/>
        <v>367.92</v>
      </c>
      <c r="CE6" s="21">
        <f t="shared" si="9"/>
        <v>369.16</v>
      </c>
      <c r="CF6" s="21">
        <f t="shared" si="9"/>
        <v>364.05</v>
      </c>
      <c r="CG6" s="21">
        <f t="shared" si="9"/>
        <v>286.86</v>
      </c>
      <c r="CH6" s="21">
        <f t="shared" si="9"/>
        <v>287.91000000000003</v>
      </c>
      <c r="CI6" s="21">
        <f t="shared" si="9"/>
        <v>269.33</v>
      </c>
      <c r="CJ6" s="21">
        <f t="shared" si="9"/>
        <v>280.23</v>
      </c>
      <c r="CK6" s="21">
        <f t="shared" si="9"/>
        <v>282.70999999999998</v>
      </c>
      <c r="CL6" s="20" t="str">
        <f>IF(CL7="","",IF(CL7="-","【-】","【"&amp;SUBSTITUTE(TEXT(CL7,"#,##0.00"),"-","△")&amp;"】"))</f>
        <v>【286.17】</v>
      </c>
      <c r="CM6" s="21">
        <f>IF(CM7="",NA(),CM7)</f>
        <v>100</v>
      </c>
      <c r="CN6" s="21">
        <f t="shared" ref="CN6:CV6" si="10">IF(CN7="",NA(),CN7)</f>
        <v>100</v>
      </c>
      <c r="CO6" s="21">
        <f t="shared" si="10"/>
        <v>100</v>
      </c>
      <c r="CP6" s="21">
        <f t="shared" si="10"/>
        <v>100</v>
      </c>
      <c r="CQ6" s="21">
        <f t="shared" si="10"/>
        <v>100</v>
      </c>
      <c r="CR6" s="21">
        <f t="shared" si="10"/>
        <v>57.22</v>
      </c>
      <c r="CS6" s="21">
        <f t="shared" si="10"/>
        <v>54.93</v>
      </c>
      <c r="CT6" s="21">
        <f t="shared" si="10"/>
        <v>59.64</v>
      </c>
      <c r="CU6" s="21">
        <f t="shared" si="10"/>
        <v>58.19</v>
      </c>
      <c r="CV6" s="21">
        <f t="shared" si="10"/>
        <v>56.52</v>
      </c>
      <c r="CW6" s="20" t="str">
        <f>IF(CW7="","",IF(CW7="-","【-】","【"&amp;SUBSTITUTE(TEXT(CW7,"#,##0.00"),"-","△")&amp;"】"))</f>
        <v>【56.80】</v>
      </c>
      <c r="CX6" s="21">
        <f>IF(CX7="",NA(),CX7)</f>
        <v>96.06</v>
      </c>
      <c r="CY6" s="21">
        <f t="shared" ref="CY6:DG6" si="11">IF(CY7="",NA(),CY7)</f>
        <v>96.48</v>
      </c>
      <c r="CZ6" s="21">
        <f t="shared" si="11"/>
        <v>96.42</v>
      </c>
      <c r="DA6" s="21">
        <f t="shared" si="11"/>
        <v>94.87</v>
      </c>
      <c r="DB6" s="21">
        <f t="shared" si="11"/>
        <v>94.48</v>
      </c>
      <c r="DC6" s="21">
        <f t="shared" si="11"/>
        <v>67.290000000000006</v>
      </c>
      <c r="DD6" s="21">
        <f t="shared" si="11"/>
        <v>65.569999999999993</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384429</v>
      </c>
      <c r="D7" s="23">
        <v>47</v>
      </c>
      <c r="E7" s="23">
        <v>18</v>
      </c>
      <c r="F7" s="23">
        <v>0</v>
      </c>
      <c r="G7" s="23">
        <v>0</v>
      </c>
      <c r="H7" s="23" t="s">
        <v>97</v>
      </c>
      <c r="I7" s="23" t="s">
        <v>98</v>
      </c>
      <c r="J7" s="23" t="s">
        <v>99</v>
      </c>
      <c r="K7" s="23" t="s">
        <v>100</v>
      </c>
      <c r="L7" s="23" t="s">
        <v>101</v>
      </c>
      <c r="M7" s="23" t="s">
        <v>102</v>
      </c>
      <c r="N7" s="24" t="s">
        <v>103</v>
      </c>
      <c r="O7" s="24" t="s">
        <v>104</v>
      </c>
      <c r="P7" s="24">
        <v>6.75</v>
      </c>
      <c r="Q7" s="24">
        <v>100</v>
      </c>
      <c r="R7" s="24">
        <v>3630</v>
      </c>
      <c r="S7" s="24">
        <v>8689</v>
      </c>
      <c r="T7" s="24">
        <v>93.98</v>
      </c>
      <c r="U7" s="24">
        <v>92.46</v>
      </c>
      <c r="V7" s="24">
        <v>580</v>
      </c>
      <c r="W7" s="24">
        <v>32.1</v>
      </c>
      <c r="X7" s="24">
        <v>18.07</v>
      </c>
      <c r="Y7" s="24">
        <v>102.19</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516.4</v>
      </c>
      <c r="BH7" s="24">
        <v>522.6</v>
      </c>
      <c r="BI7" s="24">
        <v>489.11</v>
      </c>
      <c r="BJ7" s="24">
        <v>467.78</v>
      </c>
      <c r="BK7" s="24">
        <v>407.42</v>
      </c>
      <c r="BL7" s="24">
        <v>386.46</v>
      </c>
      <c r="BM7" s="24">
        <v>270.57</v>
      </c>
      <c r="BN7" s="24">
        <v>294.27</v>
      </c>
      <c r="BO7" s="24">
        <v>294.08999999999997</v>
      </c>
      <c r="BP7" s="24">
        <v>310.14</v>
      </c>
      <c r="BQ7" s="24">
        <v>71.86</v>
      </c>
      <c r="BR7" s="24">
        <v>76.61</v>
      </c>
      <c r="BS7" s="24">
        <v>74.52</v>
      </c>
      <c r="BT7" s="24">
        <v>76.150000000000006</v>
      </c>
      <c r="BU7" s="24">
        <v>74.959999999999994</v>
      </c>
      <c r="BV7" s="24">
        <v>57.08</v>
      </c>
      <c r="BW7" s="24">
        <v>55.85</v>
      </c>
      <c r="BX7" s="24">
        <v>62.5</v>
      </c>
      <c r="BY7" s="24">
        <v>60.59</v>
      </c>
      <c r="BZ7" s="24">
        <v>60</v>
      </c>
      <c r="CA7" s="24">
        <v>57.71</v>
      </c>
      <c r="CB7" s="24">
        <v>328.91</v>
      </c>
      <c r="CC7" s="24">
        <v>336.37</v>
      </c>
      <c r="CD7" s="24">
        <v>367.92</v>
      </c>
      <c r="CE7" s="24">
        <v>369.16</v>
      </c>
      <c r="CF7" s="24">
        <v>364.05</v>
      </c>
      <c r="CG7" s="24">
        <v>286.86</v>
      </c>
      <c r="CH7" s="24">
        <v>287.91000000000003</v>
      </c>
      <c r="CI7" s="24">
        <v>269.33</v>
      </c>
      <c r="CJ7" s="24">
        <v>280.23</v>
      </c>
      <c r="CK7" s="24">
        <v>282.70999999999998</v>
      </c>
      <c r="CL7" s="24">
        <v>286.17</v>
      </c>
      <c r="CM7" s="24">
        <v>100</v>
      </c>
      <c r="CN7" s="24">
        <v>100</v>
      </c>
      <c r="CO7" s="24">
        <v>100</v>
      </c>
      <c r="CP7" s="24">
        <v>100</v>
      </c>
      <c r="CQ7" s="24">
        <v>100</v>
      </c>
      <c r="CR7" s="24">
        <v>57.22</v>
      </c>
      <c r="CS7" s="24">
        <v>54.93</v>
      </c>
      <c r="CT7" s="24">
        <v>59.64</v>
      </c>
      <c r="CU7" s="24">
        <v>58.19</v>
      </c>
      <c r="CV7" s="24">
        <v>56.52</v>
      </c>
      <c r="CW7" s="24">
        <v>56.8</v>
      </c>
      <c r="CX7" s="24">
        <v>96.06</v>
      </c>
      <c r="CY7" s="24">
        <v>96.48</v>
      </c>
      <c r="CZ7" s="24">
        <v>96.42</v>
      </c>
      <c r="DA7" s="24">
        <v>94.87</v>
      </c>
      <c r="DB7" s="24">
        <v>94.48</v>
      </c>
      <c r="DC7" s="24">
        <v>67.290000000000006</v>
      </c>
      <c r="DD7" s="24">
        <v>65.569999999999993</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2022-12-01T02:08:26Z</dcterms:created>
  <dcterms:modified xsi:type="dcterms:W3CDTF">2023-02-10T09:29:26Z</dcterms:modified>
  <cp:category/>
</cp:coreProperties>
</file>