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9 鬼北町\"/>
    </mc:Choice>
  </mc:AlternateContent>
  <workbookProtection workbookAlgorithmName="SHA-512" workbookHashValue="NIuqSqfQyl17B0IXPnbBAm4X0IKplK3GbZQNT9c5A8nQUT+8c4MoYAmA64a0ZUL236qMlgowWI9ceuzZ+t5PvQ==" workbookSaltValue="ZWv11Gflk3Xf4wd41IbrT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<sst xmlns="http://schemas.openxmlformats.org/spreadsheetml/2006/main" count="236" uniqueCount="121">
  <si>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</si>
  <si>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</si>
  <si>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</si>
  <si>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</si>
  <si>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</si>
  <si>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</si>
  <si>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</si>
  <si>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</si>
  <si>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</si>
  <si>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</si>
  <si>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</si>
  <si>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</si>
  <si>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</si>
  <si>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</si>
  <si>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</si>
  <si>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</si>
  <si>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</si>
  <si>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</si>
  <si>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</si>
  <si>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</si>
  <si>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</si>
  <si>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</si>
  <si>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</si>
  <si>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</si>
  <si>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</si>
  <si>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</si>
  <si>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</si>
  <si>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</si>
  <si>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</si>
  <si>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</si>
  <si>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</si>
  <si>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</si>
  <si>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</si>
  <si>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</si>
  <si>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</si>
  <si>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</si>
  <si>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</si>
  <si>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</si>
  <si>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</si>
  <si>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</si>
  <si>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</si>
  <si>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</si>
  <si>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</si>
  <si>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</si>
  <si>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</si>
  <si>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</si>
  <si>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</si>
  <si>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</si>
  <si>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</si>
  <si>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</si>
  <si>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</si>
  <si>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</si>
  <si>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</si>
  <si>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</si>
  <si>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</si>
  <si>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</si>
  <si>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</si>
  <si>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</si>
  <si>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</si>
  <si>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</si>
  <si>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</si>
  <si>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</si>
  <si>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</si>
  <si>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</si>
  <si>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</si>
  <si>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</si>
  <si>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</si>
  <si>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</si>
  <si>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</si>
  <si>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</si>
  <si>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</si>
  <si>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</si>
  <si>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</si>
  <si>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</si>
  <si>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</si>
  <si>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</si>
  <si>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</si>
  <si>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</si>
  <si>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</si>
  <si>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</si>
  <si>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</si>
  <si>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</si>
  <si>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</si>
  <si>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</si>
  <si>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</si>
  <si>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</si>
  <si>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</si>
  <si>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</si>
  <si>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</si>
  <si>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</si>
  <si>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</si>
  <si>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</si>
  <si>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</si>
  <si>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</si>
  <si>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</si>
  <si>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</si>
  <si>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</si>
  <si>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</si>
  <si>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</si>
  <si>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</si>
  <si>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</si>
  <si>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</si>
  <si>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</si>
  <si>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</si>
  <si>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</si>
  <si>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</si>
  <si>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</si>
  <si>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</si>
  <si>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</si>
  <si>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</si>
  <si>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</si>
  <si>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</si>
  <si>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</si>
  <si>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</si>
  <si>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</si>
  <si>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</si>
  <si>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</si>
  <si>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</si>
  <si>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使用人数の減少による使用料収入の減少と修繕料の増加が今後の経営を圧迫していくことが予想されます。使用料金の増加は、過疎化を加速させる危険をはらんでいる為、可能な限り避けたいと考えております。これらを総合的に考えると、処理場の改修時に、維持管理費の低減を図れる処理方式を導入すべきと考えます。また、増加している空き家対策を他の部署と連携して実施していく必要が有ると考えます。節電に対しては、前年以上の対策を施し、年々効果が表れるように整備していきたいと考えておりますが、社会情勢により今後も大きく影響を受けることが予測されるため、さらなる省エネ設備の導入を検討する必要があります。</t>
    <rPh sb="235" eb="237">
      <t>シャカイ</t>
    </rPh>
    <rPh sb="237" eb="239">
      <t>ジョウセイ</t>
    </rPh>
    <rPh sb="242" eb="244">
      <t>コンゴ</t>
    </rPh>
    <rPh sb="245" eb="246">
      <t>オオ</t>
    </rPh>
    <rPh sb="248" eb="250">
      <t>エイキョウ</t>
    </rPh>
    <rPh sb="251" eb="252">
      <t>ウ</t>
    </rPh>
    <rPh sb="257" eb="259">
      <t>ヨソク</t>
    </rPh>
    <rPh sb="269" eb="270">
      <t>ショウ</t>
    </rPh>
    <rPh sb="272" eb="274">
      <t>セツビ</t>
    </rPh>
    <rPh sb="275" eb="277">
      <t>ドウニュウ</t>
    </rPh>
    <rPh sb="278" eb="280">
      <t>ケントウ</t>
    </rPh>
    <rPh sb="282" eb="284">
      <t>ヒツヨウ</t>
    </rPh>
    <phoneticPr fontId="4"/>
  </si>
  <si>
    <t>　平成28年度、29年度で機能診断調査を実施しております。絶縁抵抗値の低下や、コンクリートの強度が低下している箇所があきらかとなってきています。
　近年、通信機器やインバータ・タイマー等の電子機器の故障も増加しています。今まで未発見であった老朽化に早急に対応していき、適正な水質を維持しつつコストダウンに努めるため、迅速に修繕に対応する必要が有ります。
　また、今後の整備状況やスペックダウン運転にあわせて、2重投資にならないよう配慮しつつこれまで以上のペースで整備を進める必要が有ります。</t>
    <phoneticPr fontId="4"/>
  </si>
  <si>
    <t>・収益的収支比率については、収支が均衡するように一般会計からの繰り入れを実施しております。今年度は繰越工事の発生の関係で若干低くなっています。　　　　　　　　　　　　　　　　
・企業債残高対事業規模比率については、起債の償還に伴い減少していくと推測されますが、更新整備の実施と共に再度増加する可能性があります。
・経費の回収率については、「汚水処理費」に対する「使用料収入」の割合を示したものです。使用人数の減少により、使用料収入が減少していくこと、機器の老朽化による修繕費用が増加することが推測されますが、低コストで持続可能な維持管理を模索し、平常時で80％以上になるよう努力します。今年度は、機器の修繕等が少なかったため、経費の回収率が91％となっています。
・汚水処理原価とは、汚水処理費を年間有収水量で除した割合で、人口の減少に伴い年間有収水量が減少していくことが考えられます。更新整備の際に、現人口及び将来人口を考慮し、施設の規模の適正化等を図っていきます。今年度は汚水処理費が少なかったため、汚水処理原価が下がっています。
・施設利用率については、過疎化、少子化により低下しています。過大なスペックとなっている処理場があることが推測されます。改築の際に規模の見直しや規模に応じた機器の整備を実施していきます。　　　　　　　　　　　　　　　　　　</t>
    <rPh sb="45" eb="48">
      <t>コンネンド</t>
    </rPh>
    <rPh sb="49" eb="51">
      <t>クリコシ</t>
    </rPh>
    <rPh sb="51" eb="53">
      <t>コウジ</t>
    </rPh>
    <rPh sb="54" eb="56">
      <t>ハッセイ</t>
    </rPh>
    <rPh sb="57" eb="59">
      <t>カンケイ</t>
    </rPh>
    <rPh sb="60" eb="62">
      <t>ジャッカン</t>
    </rPh>
    <rPh sb="62" eb="63">
      <t>ヒク</t>
    </rPh>
    <rPh sb="298" eb="300">
      <t>キキ</t>
    </rPh>
    <rPh sb="301" eb="303">
      <t>シュウゼン</t>
    </rPh>
    <rPh sb="303" eb="304">
      <t>トウ</t>
    </rPh>
    <rPh sb="305" eb="306">
      <t>スク</t>
    </rPh>
    <rPh sb="342" eb="344">
      <t>オスイ</t>
    </rPh>
    <rPh sb="344" eb="346">
      <t>ショリ</t>
    </rPh>
    <rPh sb="346" eb="347">
      <t>ヒ</t>
    </rPh>
    <rPh sb="348" eb="350">
      <t>ネンカン</t>
    </rPh>
    <rPh sb="350" eb="351">
      <t>ユウ</t>
    </rPh>
    <rPh sb="353" eb="354">
      <t>リョウ</t>
    </rPh>
    <rPh sb="355" eb="356">
      <t>ジョ</t>
    </rPh>
    <rPh sb="358" eb="360">
      <t>ワリアイ</t>
    </rPh>
    <rPh sb="434" eb="437">
      <t>コンネンド</t>
    </rPh>
    <rPh sb="438" eb="440">
      <t>オスイ</t>
    </rPh>
    <rPh sb="440" eb="442">
      <t>ショリ</t>
    </rPh>
    <rPh sb="442" eb="443">
      <t>ヒ</t>
    </rPh>
    <rPh sb="444" eb="445">
      <t>スク</t>
    </rPh>
    <rPh sb="452" eb="454">
      <t>オスイ</t>
    </rPh>
    <rPh sb="454" eb="456">
      <t>ショリ</t>
    </rPh>
    <rPh sb="456" eb="458">
      <t>ゲンカ</t>
    </rPh>
    <rPh sb="459" eb="460">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</si>
</sst>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0.08</c:v>
                </c:pt>
                <c:pt idx="1">
                  <c:v>0</c:v>
                </c:pt>
                <c:pt idx="2">
                  <c:v>0</c:v>
                </c:pt>
                <c:pt idx="3">
                  <c:v>0</c:v>
                </c:pt>
                <c:pt idx="4">
                  <c:v>0</c:v>
                </c:pt>
              </c:numCache>
            </c:numRef>
          </c:val>
          <c:extLst>
            <c:ext xmlns:c16="http://schemas.microsoft.com/office/drawing/2014/chart" uri="{C3380CC4-5D6E-409C-BE32-E72D297353CC}">
              <c16:uniqueId val="{00000000-655E-4E7F-949A-8E0A1F4EC7F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55E-4E7F-949A-8E0A1F4EC7F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40.880000000000003</c:v>
                </c:pt>
                <c:pt idx="1">
                  <c:v>45.89</c:v>
                </c:pt>
                <c:pt idx="2">
                  <c:v>42.84</c:v>
                </c:pt>
                <c:pt idx="3">
                  <c:v>42.84</c:v>
                </c:pt>
                <c:pt idx="4">
                  <c:v>41.86</c:v>
                </c:pt>
              </c:numCache>
            </c:numRef>
          </c:val>
          <c:extLst>
            <c:ext xmlns:c16="http://schemas.microsoft.com/office/drawing/2014/chart" uri="{C3380CC4-5D6E-409C-BE32-E72D297353CC}">
              <c16:uniqueId val="{00000000-E11A-466F-AC45-193D7FCF8F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11A-466F-AC45-193D7FCF8F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83.54</c:v>
                </c:pt>
                <c:pt idx="1">
                  <c:v>84.55</c:v>
                </c:pt>
                <c:pt idx="2">
                  <c:v>86.82</c:v>
                </c:pt>
                <c:pt idx="3">
                  <c:v>86.59</c:v>
                </c:pt>
                <c:pt idx="4">
                  <c:v>80.150000000000006</c:v>
                </c:pt>
              </c:numCache>
            </c:numRef>
          </c:val>
          <c:extLst>
            <c:ext xmlns:c16="http://schemas.microsoft.com/office/drawing/2014/chart" uri="{C3380CC4-5D6E-409C-BE32-E72D297353CC}">
              <c16:uniqueId val="{00000000-1431-4BB0-9ABD-374DE536F1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1431-4BB0-9ABD-374DE536F1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98.97</c:v>
                </c:pt>
                <c:pt idx="1">
                  <c:v>100.02</c:v>
                </c:pt>
                <c:pt idx="2">
                  <c:v>98.64</c:v>
                </c:pt>
                <c:pt idx="3">
                  <c:v>98.79</c:v>
                </c:pt>
                <c:pt idx="4">
                  <c:v>95.97</c:v>
                </c:pt>
              </c:numCache>
            </c:numRef>
          </c:val>
          <c:extLst>
            <c:ext xmlns:c16="http://schemas.microsoft.com/office/drawing/2014/chart" uri="{C3380CC4-5D6E-409C-BE32-E72D297353CC}">
              <c16:uniqueId val="{00000000-8503-42FC-B706-D67E55C536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03-42FC-B706-D67E55C536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94-400C-8AE6-F359E289867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94-400C-8AE6-F359E289867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BE-4E50-8E2A-86FEC9A6B39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BE-4E50-8E2A-86FEC9A6B39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0E-43D4-B23C-96EEA4F34AF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0E-43D4-B23C-96EEA4F34AF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D9-4428-A84A-8E6E0FD0331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D9-4428-A84A-8E6E0FD0331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1187.3</c:v>
                </c:pt>
                <c:pt idx="1">
                  <c:v>1097.25</c:v>
                </c:pt>
                <c:pt idx="2">
                  <c:v>1006.49</c:v>
                </c:pt>
                <c:pt idx="3">
                  <c:v>934.2</c:v>
                </c:pt>
                <c:pt idx="4">
                  <c:v>885.81</c:v>
                </c:pt>
              </c:numCache>
            </c:numRef>
          </c:val>
          <c:extLst>
            <c:ext xmlns:c16="http://schemas.microsoft.com/office/drawing/2014/chart" uri="{C3380CC4-5D6E-409C-BE32-E72D297353CC}">
              <c16:uniqueId val="{00000000-BFF5-4CF8-8E7F-567CEFC07F8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FF5-4CF8-8E7F-567CEFC07F8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60.81</c:v>
                </c:pt>
                <c:pt idx="1">
                  <c:v>67.290000000000006</c:v>
                </c:pt>
                <c:pt idx="2">
                  <c:v>71.83</c:v>
                </c:pt>
                <c:pt idx="3">
                  <c:v>86.84</c:v>
                </c:pt>
                <c:pt idx="4">
                  <c:v>91.06</c:v>
                </c:pt>
              </c:numCache>
            </c:numRef>
          </c:val>
          <c:extLst>
            <c:ext xmlns:c16="http://schemas.microsoft.com/office/drawing/2014/chart" uri="{C3380CC4-5D6E-409C-BE32-E72D297353CC}">
              <c16:uniqueId val="{00000000-E141-443F-853D-9841E50B77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E141-443F-853D-9841E50B77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336.87</c:v>
                </c:pt>
                <c:pt idx="1">
                  <c:v>270.95</c:v>
                </c:pt>
                <c:pt idx="2">
                  <c:v>274.43</c:v>
                </c:pt>
                <c:pt idx="3">
                  <c:v>241.29</c:v>
                </c:pt>
                <c:pt idx="4">
                  <c:v>223.28</c:v>
                </c:pt>
              </c:numCache>
            </c:numRef>
          </c:val>
          <c:extLst>
            <c:ext xmlns:c16="http://schemas.microsoft.com/office/drawing/2014/chart" uri="{C3380CC4-5D6E-409C-BE32-E72D297353CC}">
              <c16:uniqueId val="{00000000-8837-4F30-B822-FDB00E7A919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8837-4F30-B822-FDB00E7A919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鬼北町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5">
        <f>データ!S6</f>
        <v>9741</v>
      </c>
      <c r="AM8" s="45"/>
      <c r="AN8" s="45"/>
      <c r="AO8" s="45"/>
      <c r="AP8" s="45"/>
      <c r="AQ8" s="45"/>
      <c r="AR8" s="45"/>
      <c r="AS8" s="45"/>
      <c r="AT8" s="46">
        <f>データ!T6</f>
        <v>241.88</v>
      </c>
      <c r="AU8" s="46"/>
      <c r="AV8" s="46"/>
      <c r="AW8" s="46"/>
      <c r="AX8" s="46"/>
      <c r="AY8" s="46"/>
      <c r="AZ8" s="46"/>
      <c r="BA8" s="46"/>
      <c r="BB8" s="46">
        <f>データ!U6</f>
        <v>40.270000000000003</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21.79</v>
      </c>
      <c r="Q10" s="46"/>
      <c r="R10" s="46"/>
      <c r="S10" s="46"/>
      <c r="T10" s="46"/>
      <c r="U10" s="46"/>
      <c r="V10" s="46"/>
      <c r="W10" s="46">
        <f>データ!Q6</f>
        <v>100</v>
      </c>
      <c r="X10" s="46"/>
      <c r="Y10" s="46"/>
      <c r="Z10" s="46"/>
      <c r="AA10" s="46"/>
      <c r="AB10" s="46"/>
      <c r="AC10" s="46"/>
      <c r="AD10" s="45">
        <f>データ!R6</f>
        <v>3960</v>
      </c>
      <c r="AE10" s="45"/>
      <c r="AF10" s="45"/>
      <c r="AG10" s="45"/>
      <c r="AH10" s="45"/>
      <c r="AI10" s="45"/>
      <c r="AJ10" s="45"/>
      <c r="AK10" s="2"/>
      <c r="AL10" s="45">
        <f>データ!V6</f>
        <v>2101</v>
      </c>
      <c r="AM10" s="45"/>
      <c r="AN10" s="45"/>
      <c r="AO10" s="45"/>
      <c r="AP10" s="45"/>
      <c r="AQ10" s="45"/>
      <c r="AR10" s="45"/>
      <c r="AS10" s="45"/>
      <c r="AT10" s="46">
        <f>データ!W6</f>
        <v>1.58</v>
      </c>
      <c r="AU10" s="46"/>
      <c r="AV10" s="46"/>
      <c r="AW10" s="46"/>
      <c r="AX10" s="46"/>
      <c r="AY10" s="46"/>
      <c r="AZ10" s="46"/>
      <c r="BA10" s="46"/>
      <c r="BB10" s="46">
        <f>データ!X6</f>
        <v>1329.75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Z66i3XF4dBI6BGOf7ko+F7nNm2+q30/xbI9o5b+7kT0EbJcC/MyLdb4bhqH+cOlUI4sq0TqF5zHdNgM8/7uuYA==" saltValue="iWEhufgNSxfhpmgX9PWD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384887</v>
      </c>
      <c r="D6" s="19">
        <f t="shared" si="3"/>
        <v>47</v>
      </c>
      <c r="E6" s="19">
        <f t="shared" si="3"/>
        <v>17</v>
      </c>
      <c r="F6" s="19">
        <f t="shared" si="3"/>
        <v>5</v>
      </c>
      <c r="G6" s="19">
        <f t="shared" si="3"/>
        <v>0</v>
      </c>
      <c r="H6" s="19" t="str">
        <f t="shared" si="3"/>
        <v>愛媛県　鬼北町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21.79</v>
      </c>
      <c r="Q6" s="20">
        <f t="shared" si="3"/>
        <v>100</v>
      </c>
      <c r="R6" s="20">
        <f t="shared" si="3"/>
        <v>3960</v>
      </c>
      <c r="S6" s="20">
        <f t="shared" si="3"/>
        <v>9741</v>
      </c>
      <c r="T6" s="20">
        <f t="shared" si="3"/>
        <v>241.88</v>
      </c>
      <c r="U6" s="20">
        <f t="shared" si="3"/>
        <v>40.270000000000003</v>
      </c>
      <c r="V6" s="20">
        <f t="shared" si="3"/>
        <v>2101</v>
      </c>
      <c r="W6" s="20">
        <f t="shared" si="3"/>
        <v>1.58</v>
      </c>
      <c r="X6" s="20">
        <f t="shared" si="3"/>
        <v>1329.75</v>
      </c>
      <c r="Y6" s="21">
        <f>IF(Y7="",NA(),Y7)</f>
        <v>98.97</v>
      </c>
      <c r="Z6" s="21">
        <f t="shared" ref="Z6:AH6" si="4">IF(Z7="",NA(),Z7)</f>
        <v>100.02</v>
      </c>
      <c r="AA6" s="21">
        <f t="shared" si="4"/>
        <v>98.64</v>
      </c>
      <c r="AB6" s="21">
        <f t="shared" si="4"/>
        <v>98.79</v>
      </c>
      <c r="AC6" s="21">
        <f t="shared" si="4"/>
        <v>95.97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1187.3</v>
      </c>
      <c r="BG6" s="21">
        <f t="shared" ref="BG6:BO6" si="7">IF(BG7="",NA(),BG7)</f>
        <v>1097.25</v>
      </c>
      <c r="BH6" s="21">
        <f t="shared" si="7"/>
        <v>1006.49</v>
      </c>
      <c r="BI6" s="21">
        <f t="shared" si="7"/>
        <v>934.2</v>
      </c>
      <c r="BJ6" s="21">
        <f t="shared" si="7"/>
        <v>885.81</v>
      </c>
      <c r="BK6" s="21">
        <f t="shared" si="7"/>
        <v>855.8</v>
      </c>
      <c r="BL6" s="21">
        <f t="shared" si="7"/>
        <v>789.46</v>
      </c>
      <c r="BM6" s="21">
        <f t="shared" si="7"/>
        <v>826.83</v>
      </c>
      <c r="BN6" s="21">
        <f t="shared" si="7"/>
        <v>867.83</v>
      </c>
      <c r="BO6" s="21">
        <f t="shared" si="7"/>
        <v>791.76</v>
      </c>
      <c r="BP6" s="20" t="str">
        <f>IF(BP7="","",IF(BP7="-","【-】","【"&amp;SUBSTITUTE(TEXT(BP7,"#,##0.00"),"-","△")&amp;"】"))</f>
        <v>【786.37】</v>
      </c>
      <c r="BQ6" s="21">
        <f>IF(BQ7="",NA(),BQ7)</f>
        <v>60.81</v>
      </c>
      <c r="BR6" s="21">
        <f t="shared" ref="BR6:BZ6" si="8">IF(BR7="",NA(),BR7)</f>
        <v>67.290000000000006</v>
      </c>
      <c r="BS6" s="21">
        <f t="shared" si="8"/>
        <v>71.83</v>
      </c>
      <c r="BT6" s="21">
        <f t="shared" si="8"/>
        <v>86.84</v>
      </c>
      <c r="BU6" s="21">
        <f t="shared" si="8"/>
        <v>91.06</v>
      </c>
      <c r="BV6" s="21">
        <f t="shared" si="8"/>
        <v>59.8</v>
      </c>
      <c r="BW6" s="21">
        <f t="shared" si="8"/>
        <v>57.77</v>
      </c>
      <c r="BX6" s="21">
        <f t="shared" si="8"/>
        <v>57.31</v>
      </c>
      <c r="BY6" s="21">
        <f t="shared" si="8"/>
        <v>57.08</v>
      </c>
      <c r="BZ6" s="21">
        <f t="shared" si="8"/>
        <v>56.26</v>
      </c>
      <c r="CA6" s="20" t="str">
        <f>IF(CA7="","",IF(CA7="-","【-】","【"&amp;SUBSTITUTE(TEXT(CA7,"#,##0.00"),"-","△")&amp;"】"))</f>
        <v>【60.65】</v>
      </c>
      <c r="CB6" s="21">
        <f>IF(CB7="",NA(),CB7)</f>
        <v>336.87</v>
      </c>
      <c r="CC6" s="21">
        <f t="shared" ref="CC6:CK6" si="9">IF(CC7="",NA(),CC7)</f>
        <v>270.95</v>
      </c>
      <c r="CD6" s="21">
        <f t="shared" si="9"/>
        <v>274.43</v>
      </c>
      <c r="CE6" s="21">
        <f t="shared" si="9"/>
        <v>241.29</v>
      </c>
      <c r="CF6" s="21">
        <f t="shared" si="9"/>
        <v>223.28</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40.880000000000003</v>
      </c>
      <c r="CN6" s="21">
        <f t="shared" ref="CN6:CV6" si="10">IF(CN7="",NA(),CN7)</f>
        <v>45.89</v>
      </c>
      <c r="CO6" s="21">
        <f t="shared" si="10"/>
        <v>42.84</v>
      </c>
      <c r="CP6" s="21">
        <f t="shared" si="10"/>
        <v>42.84</v>
      </c>
      <c r="CQ6" s="21">
        <f t="shared" si="10"/>
        <v>41.86</v>
      </c>
      <c r="CR6" s="21">
        <f t="shared" si="10"/>
        <v>51.75</v>
      </c>
      <c r="CS6" s="21">
        <f t="shared" si="10"/>
        <v>50.68</v>
      </c>
      <c r="CT6" s="21">
        <f t="shared" si="10"/>
        <v>50.14</v>
      </c>
      <c r="CU6" s="21">
        <f t="shared" si="10"/>
        <v>54.83</v>
      </c>
      <c r="CV6" s="21">
        <f t="shared" si="10"/>
        <v>66.53</v>
      </c>
      <c r="CW6" s="20" t="str">
        <f>IF(CW7="","",IF(CW7="-","【-】","【"&amp;SUBSTITUTE(TEXT(CW7,"#,##0.00"),"-","△")&amp;"】"))</f>
        <v>【61.14】</v>
      </c>
      <c r="CX6" s="21">
        <f>IF(CX7="",NA(),CX7)</f>
        <v>83.54</v>
      </c>
      <c r="CY6" s="21">
        <f t="shared" ref="CY6:DG6" si="11">IF(CY7="",NA(),CY7)</f>
        <v>84.55</v>
      </c>
      <c r="CZ6" s="21">
        <f t="shared" si="11"/>
        <v>86.82</v>
      </c>
      <c r="DA6" s="21">
        <f t="shared" si="11"/>
        <v>86.59</v>
      </c>
      <c r="DB6" s="21">
        <f t="shared" si="11"/>
        <v>80.150000000000006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0.08</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384887</v>
      </c>
      <c r="D7" s="23">
        <v>47</v>
      </c>
      <c r="E7" s="23">
        <v>17</v>
      </c>
      <c r="F7" s="23">
        <v>5</v>
      </c>
      <c r="G7" s="23">
        <v>0</v>
      </c>
      <c r="H7" s="23" t="s">
        <v>98</v>
      </c>
      <c r="I7" s="23" t="s">
        <v>99</v>
      </c>
      <c r="J7" s="23" t="s">
        <v>100</v>
      </c>
      <c r="K7" s="23" t="s">
        <v>101</v>
      </c>
      <c r="L7" s="23" t="s">
        <v>102</v>
      </c>
      <c r="M7" s="23" t="s">
        <v>103</v>
      </c>
      <c r="N7" s="24" t="s">
        <v>104</v>
      </c>
      <c r="O7" s="24" t="s">
        <v>105</v>
      </c>
      <c r="P7" s="24">
        <v>21.79</v>
      </c>
      <c r="Q7" s="24">
        <v>100</v>
      </c>
      <c r="R7" s="24">
        <v>3960</v>
      </c>
      <c r="S7" s="24">
        <v>9741</v>
      </c>
      <c r="T7" s="24">
        <v>241.88</v>
      </c>
      <c r="U7" s="24">
        <v>40.270000000000003</v>
      </c>
      <c r="V7" s="24">
        <v>2101</v>
      </c>
      <c r="W7" s="24">
        <v>1.58</v>
      </c>
      <c r="X7" s="24">
        <v>1329.75</v>
      </c>
      <c r="Y7" s="24">
        <v>98.97</v>
      </c>
      <c r="Z7" s="24">
        <v>100.02</v>
      </c>
      <c r="AA7" s="24">
        <v>98.64</v>
      </c>
      <c r="AB7" s="24">
        <v>98.79</v>
      </c>
      <c r="AC7" s="24">
        <v>95.97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1187.3</v>
      </c>
      <c r="BG7" s="24">
        <v>1097.25</v>
      </c>
      <c r="BH7" s="24">
        <v>1006.49</v>
      </c>
      <c r="BI7" s="24">
        <v>934.2</v>
      </c>
      <c r="BJ7" s="24">
        <v>885.81</v>
      </c>
      <c r="BK7" s="24">
        <v>855.8</v>
      </c>
      <c r="BL7" s="24">
        <v>789.46</v>
      </c>
      <c r="BM7" s="24">
        <v>826.83</v>
      </c>
      <c r="BN7" s="24">
        <v>867.83</v>
      </c>
      <c r="BO7" s="24">
        <v>791.76</v>
      </c>
      <c r="BP7" s="24">
        <v>786.37</v>
      </c>
      <c r="BQ7" s="24">
        <v>60.81</v>
      </c>
      <c r="BR7" s="24">
        <v>67.290000000000006</v>
      </c>
      <c r="BS7" s="24">
        <v>71.83</v>
      </c>
      <c r="BT7" s="24">
        <v>86.84</v>
      </c>
      <c r="BU7" s="24">
        <v>91.06</v>
      </c>
      <c r="BV7" s="24">
        <v>59.8</v>
      </c>
      <c r="BW7" s="24">
        <v>57.77</v>
      </c>
      <c r="BX7" s="24">
        <v>57.31</v>
      </c>
      <c r="BY7" s="24">
        <v>57.08</v>
      </c>
      <c r="BZ7" s="24">
        <v>56.26</v>
      </c>
      <c r="CA7" s="24">
        <v>60.65</v>
      </c>
      <c r="CB7" s="24">
        <v>336.87</v>
      </c>
      <c r="CC7" s="24">
        <v>270.95</v>
      </c>
      <c r="CD7" s="24">
        <v>274.43</v>
      </c>
      <c r="CE7" s="24">
        <v>241.29</v>
      </c>
      <c r="CF7" s="24">
        <v>223.28</v>
      </c>
      <c r="CG7" s="24">
        <v>263.76</v>
      </c>
      <c r="CH7" s="24">
        <v>274.35000000000002</v>
      </c>
      <c r="CI7" s="24">
        <v>273.52</v>
      </c>
      <c r="CJ7" s="24">
        <v>274.99</v>
      </c>
      <c r="CK7" s="24">
        <v>282.08999999999997</v>
      </c>
      <c r="CL7" s="24">
        <v>256.97000000000003</v>
      </c>
      <c r="CM7" s="24">
        <v>40.880000000000003</v>
      </c>
      <c r="CN7" s="24">
        <v>45.89</v>
      </c>
      <c r="CO7" s="24">
        <v>42.84</v>
      </c>
      <c r="CP7" s="24">
        <v>42.84</v>
      </c>
      <c r="CQ7" s="24">
        <v>41.86</v>
      </c>
      <c r="CR7" s="24">
        <v>51.75</v>
      </c>
      <c r="CS7" s="24">
        <v>50.68</v>
      </c>
      <c r="CT7" s="24">
        <v>50.14</v>
      </c>
      <c r="CU7" s="24">
        <v>54.83</v>
      </c>
      <c r="CV7" s="24">
        <v>66.53</v>
      </c>
      <c r="CW7" s="24">
        <v>61.14</v>
      </c>
      <c r="CX7" s="24">
        <v>83.54</v>
      </c>
      <c r="CY7" s="24">
        <v>84.55</v>
      </c>
      <c r="CZ7" s="24">
        <v>86.82</v>
      </c>
      <c r="DA7" s="24">
        <v>86.59</v>
      </c>
      <c r="DB7" s="24">
        <v>80.150000000000006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0.08</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2023-02-06T11:07:12Z</cp:lastPrinted>
  <dcterms:created xsi:type="dcterms:W3CDTF">2022-12-01T02:00:22Z</dcterms:created>
  <dcterms:modified xsi:type="dcterms:W3CDTF">2023-02-10T10:07:43Z</dcterms:modified>
  <cp:category/>
</cp:coreProperties>
</file>