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0 愛南町\"/>
    </mc:Choice>
  </mc:AlternateContent>
  <workbookProtection workbookAlgorithmName="SHA-512" workbookHashValue="x4lx9ZVVcQChAJxOQQeo+jiLJNT/hrufSSXEpE/RnD3J/RF/Epwcjo7D13XieTd3UQaxpLZ0TS5u3r5UVj2FVA==" workbookSaltValue="tOTW0hcDwpLWzxuCigy6S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D10" i="4"/>
  <c r="B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<sst xmlns="http://schemas.openxmlformats.org/spreadsheetml/2006/main" count="236" uniqueCount="120">
  <si>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</si>
  <si>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</si>
  <si>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</si>
  <si>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</si>
  <si>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</si>
  <si>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</si>
  <si>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</si>
  <si>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</si>
  <si>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</si>
  <si>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</si>
  <si>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</si>
  <si>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</si>
  <si>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</si>
  <si>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</si>
  <si>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</si>
  <si>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</si>
  <si>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</si>
  <si>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</si>
  <si>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</si>
  <si>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</si>
  <si>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</si>
  <si>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</si>
  <si>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</si>
  <si>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</si>
  <si>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</si>
  <si>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</si>
  <si>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</si>
  <si>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</si>
  <si>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</si>
  <si>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</si>
  <si>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</si>
  <si>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</si>
  <si>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</si>
  <si>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</si>
  <si>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</si>
  <si>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</si>
  <si>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</si>
  <si>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</si>
  <si>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</si>
  <si>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</si>
  <si>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</si>
  <si>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</si>
  <si>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</si>
  <si>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</si>
  <si>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</si>
  <si>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</si>
  <si>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</si>
  <si>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</si>
  <si>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</si>
  <si>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</si>
  <si>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</si>
  <si>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</si>
  <si>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</si>
  <si>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</si>
  <si>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</si>
  <si>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</si>
  <si>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</si>
  <si>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</si>
  <si>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</si>
  <si>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</si>
  <si>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</si>
  <si>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</si>
  <si>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</si>
  <si>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</si>
  <si>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</si>
  <si>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</si>
  <si>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</si>
  <si>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</si>
  <si>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</si>
  <si>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</si>
  <si>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</si>
  <si>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</si>
  <si>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</si>
  <si>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</si>
  <si>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</si>
  <si>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</si>
  <si>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</si>
  <si>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</si>
  <si>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</si>
  <si>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</si>
  <si>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</si>
  <si>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</si>
  <si>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</si>
  <si>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</si>
  <si>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</si>
  <si>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</si>
  <si>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</si>
  <si>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</si>
  <si>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</si>
  <si>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</si>
  <si>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</si>
  <si>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</si>
  <si>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</si>
  <si>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</si>
  <si>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</si>
  <si>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</si>
  <si>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</si>
  <si>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</si>
  <si>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</si>
  <si>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</si>
  <si>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</si>
  <si>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</si>
  <si>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</si>
  <si>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</si>
  <si>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</si>
  <si>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</si>
  <si>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</si>
  <si>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</si>
  <si>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</si>
  <si>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</si>
  <si>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</si>
  <si>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</si>
  <si>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</si>
  <si>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</si>
  <si>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</si>
  <si>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</si>
  <si>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</si>
  <si>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金の減少も見込まれ、徐々に改善される見通しである。また、更なる健全化を目指すため、使用料の見直しや水洗化の普及促進等を実施することで、利用効率を高める等、使用料収入を確保し、経営改善に努めることが必要である。
　2.老朽化の状況については、既に策定した最適整備構想に基づき、老朽化した施設の改修・更新等、機能強化を実施することで、安定した水質の確保と施設の低コスト化及び長寿命化を図り、施設への投資額の削減に努める。</t>
    <rPh sb="115" eb="116">
      <t>キン</t>
    </rPh>
    <rPh sb="120" eb="122">
      <t>ミコ</t>
    </rPh>
    <rPh sb="235" eb="236">
      <t>スデ</t>
    </rPh>
    <phoneticPr fontId="4"/>
  </si>
  <si>
    <t>　本町の農業集落排水施設は、供用開始から25年以上経過している施設もあり、特に機械・電気設備については老朽化による機能低下等、施設の運営管理に懸念があった。このためライフサイクルコストの低減や今後の維持管理にかかる経費の平準化を目的として、平成25～26年度に施設の機能診断及び最適整備構想の策定に取り組み、この結果で早急な改善を要すと判断した施設等について、平成29年度から令和元年度にかけて改修工事を実施し、現在のところ順調に稼働している。
　今後も計画的な維持管理に努め、施設の低コスト化及び長寿命化を図りたい。</t>
    <rPh sb="71" eb="73">
      <t>ケネン</t>
    </rPh>
    <rPh sb="188" eb="190">
      <t>レイワ</t>
    </rPh>
    <rPh sb="190" eb="191">
      <t>ガン</t>
    </rPh>
    <rPh sb="191" eb="193">
      <t>ネンド</t>
    </rPh>
    <rPh sb="197" eb="199">
      <t>カイシュウ</t>
    </rPh>
    <rPh sb="199" eb="201">
      <t>コウジ</t>
    </rPh>
    <rPh sb="202" eb="204">
      <t>ジッシ</t>
    </rPh>
    <rPh sb="206" eb="208">
      <t>ゲンザイ</t>
    </rPh>
    <rPh sb="212" eb="214">
      <t>ジュンチョウ</t>
    </rPh>
    <rPh sb="215" eb="217">
      <t>カドウ</t>
    </rPh>
    <phoneticPr fontId="4"/>
  </si>
  <si>
    <t>・収益的収支比率については、平成29年度までは45%前後で推移していたが、平成30年度以降は工事費の増加に伴い繰入金が増加したため、直近４年間は50％を超えている。
・経費回収率については、汚水処理原価の影響を受け、類似団体平均56.26%に対し、30%前後と低く推移しており、収益については使用料以外の収入に大きく依存しているため、経営の効率性を低下させる要因となっている。
・汚水処理原価については、長期的には若干の改善傾向にあるものの、類似団体と比較すると非常に高く推移している。経営規模に対し、地方債償還金の規模が大きく、利払いを含めた負担が収益を圧迫させていると考えられる。ただ今後は、地方債償還金の減少に伴い、汚水処理原価についても減少していくものと思われる。
・施設利用率については近年ほぼ横ばいであるが、類似団体よりも下回っている。施設の稼働状況等を再度把握し、改善が見られなければ、さらなる効率化を検討する必要がある。
・水洗化率については、近年は横ばい傾向にあるものの、類似団体と比較しても高い数値を維持している。今後の使用料収入の増加を図るため、さらなる水洗化率の上昇を目指したい。</t>
    <rPh sb="1" eb="4">
      <t>シュウエキテキ</t>
    </rPh>
    <rPh sb="4" eb="6">
      <t>シュウシ</t>
    </rPh>
    <rPh sb="6" eb="8">
      <t>ヒリツ</t>
    </rPh>
    <rPh sb="14" eb="16">
      <t>ヘイセイ</t>
    </rPh>
    <rPh sb="18" eb="20">
      <t>ネンド</t>
    </rPh>
    <rPh sb="26" eb="28">
      <t>ゼンゴ</t>
    </rPh>
    <rPh sb="29" eb="31">
      <t>スイイ</t>
    </rPh>
    <rPh sb="37" eb="39">
      <t>ヘイセイ</t>
    </rPh>
    <rPh sb="41" eb="43">
      <t>ネンド</t>
    </rPh>
    <rPh sb="43" eb="45">
      <t>イコウ</t>
    </rPh>
    <rPh sb="46" eb="49">
      <t>コウジヒ</t>
    </rPh>
    <rPh sb="50" eb="52">
      <t>ゾウカ</t>
    </rPh>
    <rPh sb="53" eb="54">
      <t>トモナ</t>
    </rPh>
    <rPh sb="55" eb="57">
      <t>クリイレ</t>
    </rPh>
    <rPh sb="57" eb="58">
      <t>キン</t>
    </rPh>
    <rPh sb="59" eb="61">
      <t>ゾウカ</t>
    </rPh>
    <rPh sb="66" eb="68">
      <t>チョッキン</t>
    </rPh>
    <rPh sb="69" eb="71">
      <t>ネンカン</t>
    </rPh>
    <rPh sb="76" eb="77">
      <t>コ</t>
    </rPh>
    <rPh sb="155" eb="156">
      <t>オオ</t>
    </rPh>
    <rPh sb="190" eb="192">
      <t>オスイ</t>
    </rPh>
    <rPh sb="192" eb="194">
      <t>ショリ</t>
    </rPh>
    <rPh sb="194" eb="196">
      <t>ゲンカ</t>
    </rPh>
    <rPh sb="202" eb="205">
      <t>チョウキテキ</t>
    </rPh>
    <rPh sb="207" eb="209">
      <t>ジャッカン</t>
    </rPh>
    <rPh sb="210" eb="212">
      <t>カイゼン</t>
    </rPh>
    <rPh sb="212" eb="214">
      <t>ケイコウ</t>
    </rPh>
    <rPh sb="221" eb="223">
      <t>ルイジ</t>
    </rPh>
    <rPh sb="223" eb="225">
      <t>ダンタイ</t>
    </rPh>
    <rPh sb="226" eb="228">
      <t>ヒカク</t>
    </rPh>
    <rPh sb="231" eb="233">
      <t>ヒジョウ</t>
    </rPh>
    <rPh sb="234" eb="235">
      <t>タカ</t>
    </rPh>
    <rPh sb="236" eb="238">
      <t>スイイ</t>
    </rPh>
    <rPh sb="243" eb="245">
      <t>ケイエイ</t>
    </rPh>
    <rPh sb="245" eb="247">
      <t>キボ</t>
    </rPh>
    <rPh sb="248" eb="249">
      <t>タイ</t>
    </rPh>
    <rPh sb="251" eb="254">
      <t>チホウサイ</t>
    </rPh>
    <rPh sb="254" eb="257">
      <t>ショウカンキン</t>
    </rPh>
    <rPh sb="258" eb="260">
      <t>キボ</t>
    </rPh>
    <rPh sb="261" eb="262">
      <t>オオ</t>
    </rPh>
    <rPh sb="265" eb="267">
      <t>リバラ</t>
    </rPh>
    <rPh sb="269" eb="270">
      <t>フク</t>
    </rPh>
    <rPh sb="272" eb="274">
      <t>フタン</t>
    </rPh>
    <rPh sb="275" eb="277">
      <t>シュウエキ</t>
    </rPh>
    <rPh sb="278" eb="280">
      <t>アッパク</t>
    </rPh>
    <rPh sb="286" eb="287">
      <t>カンガ</t>
    </rPh>
    <rPh sb="294" eb="296">
      <t>コンゴ</t>
    </rPh>
    <rPh sb="298" eb="301">
      <t>チホウサイ</t>
    </rPh>
    <rPh sb="301" eb="303">
      <t>ショウカン</t>
    </rPh>
    <rPh sb="303" eb="304">
      <t>キン</t>
    </rPh>
    <rPh sb="305" eb="307">
      <t>ゲンショウ</t>
    </rPh>
    <rPh sb="308" eb="309">
      <t>トモナ</t>
    </rPh>
    <rPh sb="311" eb="313">
      <t>オスイ</t>
    </rPh>
    <rPh sb="313" eb="315">
      <t>ショリ</t>
    </rPh>
    <rPh sb="315" eb="317">
      <t>ゲンカ</t>
    </rPh>
    <rPh sb="322" eb="324">
      <t>ゲンショウ</t>
    </rPh>
    <rPh sb="331" eb="332">
      <t>オモ</t>
    </rPh>
    <rPh sb="338" eb="340">
      <t>シセツ</t>
    </rPh>
    <rPh sb="340" eb="342">
      <t>リヨウ</t>
    </rPh>
    <rPh sb="342" eb="343">
      <t>リツ</t>
    </rPh>
    <rPh sb="348" eb="350">
      <t>キンネン</t>
    </rPh>
    <rPh sb="352" eb="353">
      <t>ヨコ</t>
    </rPh>
    <rPh sb="360" eb="362">
      <t>ルイジ</t>
    </rPh>
    <rPh sb="362" eb="364">
      <t>ダンタイ</t>
    </rPh>
    <rPh sb="367" eb="369">
      <t>シタマワ</t>
    </rPh>
    <rPh sb="374" eb="376">
      <t>シセツ</t>
    </rPh>
    <rPh sb="377" eb="379">
      <t>カドウ</t>
    </rPh>
    <rPh sb="379" eb="381">
      <t>ジョウキョウ</t>
    </rPh>
    <rPh sb="381" eb="382">
      <t>トウ</t>
    </rPh>
    <rPh sb="383" eb="385">
      <t>サイド</t>
    </rPh>
    <rPh sb="385" eb="387">
      <t>ハアク</t>
    </rPh>
    <rPh sb="389" eb="391">
      <t>カイゼン</t>
    </rPh>
    <rPh sb="392" eb="393">
      <t>ミ</t>
    </rPh>
    <rPh sb="404" eb="407">
      <t>コウリツカ</t>
    </rPh>
    <rPh sb="408" eb="410">
      <t>ケントウ</t>
    </rPh>
    <rPh sb="412" eb="414">
      <t>ヒツヨウ</t>
    </rPh>
    <rPh sb="420" eb="423">
      <t>スイセンカ</t>
    </rPh>
    <rPh sb="423" eb="424">
      <t>リツ</t>
    </rPh>
    <rPh sb="430" eb="432">
      <t>キンネン</t>
    </rPh>
    <rPh sb="433" eb="434">
      <t>ヨコ</t>
    </rPh>
    <rPh sb="436" eb="438">
      <t>ケイコウ</t>
    </rPh>
    <rPh sb="445" eb="447">
      <t>ルイジ</t>
    </rPh>
    <rPh sb="447" eb="449">
      <t>ダンタイ</t>
    </rPh>
    <rPh sb="450" eb="452">
      <t>ヒカク</t>
    </rPh>
    <rPh sb="455" eb="456">
      <t>タカ</t>
    </rPh>
    <rPh sb="457" eb="459">
      <t>スウチ</t>
    </rPh>
    <rPh sb="460" eb="462">
      <t>イジ</t>
    </rPh>
    <rPh sb="467" eb="469">
      <t>コンゴ</t>
    </rPh>
    <rPh sb="470" eb="473">
      <t>シヨウリョウ</t>
    </rPh>
    <rPh sb="473" eb="475">
      <t>シュウニュウ</t>
    </rPh>
    <rPh sb="476" eb="478">
      <t>ゾウカ</t>
    </rPh>
    <rPh sb="479" eb="480">
      <t>ハカ</t>
    </rPh>
    <rPh sb="488" eb="491">
      <t>スイセンカ</t>
    </rPh>
    <rPh sb="491" eb="492">
      <t>リツ</t>
    </rPh>
    <rPh sb="493" eb="495">
      <t>ジョウショウ</t>
    </rPh>
    <rPh sb="496" eb="49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</si>
</sst>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D-43DC-8917-749D5DA320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29DD-43DC-8917-749D5DA320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48.6</c:v>
                </c:pt>
                <c:pt idx="1">
                  <c:v>48.6</c:v>
                </c:pt>
                <c:pt idx="2">
                  <c:v>47.14</c:v>
                </c:pt>
                <c:pt idx="3">
                  <c:v>49.53</c:v>
                </c:pt>
                <c:pt idx="4">
                  <c:v>48.6</c:v>
                </c:pt>
              </c:numCache>
            </c:numRef>
          </c:val>
          <c:extLst>
            <c:ext xmlns:c16="http://schemas.microsoft.com/office/drawing/2014/chart" uri="{C3380CC4-5D6E-409C-BE32-E72D297353CC}">
              <c16:uniqueId val="{00000000-7186-4455-82E1-0AE2F931DC3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7186-4455-82E1-0AE2F931DC3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87.02</c:v>
                </c:pt>
                <c:pt idx="1">
                  <c:v>87.1</c:v>
                </c:pt>
                <c:pt idx="2">
                  <c:v>87.67</c:v>
                </c:pt>
                <c:pt idx="3">
                  <c:v>88.12</c:v>
                </c:pt>
                <c:pt idx="4">
                  <c:v>88.08</c:v>
                </c:pt>
              </c:numCache>
            </c:numRef>
          </c:val>
          <c:extLst>
            <c:ext xmlns:c16="http://schemas.microsoft.com/office/drawing/2014/chart" uri="{C3380CC4-5D6E-409C-BE32-E72D297353CC}">
              <c16:uniqueId val="{00000000-FCDA-4121-AA11-5F073B3261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FCDA-4121-AA11-5F073B3261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45.94</c:v>
                </c:pt>
                <c:pt idx="1">
                  <c:v>57.08</c:v>
                </c:pt>
                <c:pt idx="2">
                  <c:v>53.33</c:v>
                </c:pt>
                <c:pt idx="3">
                  <c:v>59.76</c:v>
                </c:pt>
                <c:pt idx="4">
                  <c:v>59.46</c:v>
                </c:pt>
              </c:numCache>
            </c:numRef>
          </c:val>
          <c:extLst>
            <c:ext xmlns:c16="http://schemas.microsoft.com/office/drawing/2014/chart" uri="{C3380CC4-5D6E-409C-BE32-E72D297353CC}">
              <c16:uniqueId val="{00000000-F037-45A3-AD56-9388A00530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37-45A3-AD56-9388A00530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AF-4927-A637-C67F9B9F252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AF-4927-A637-C67F9B9F252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C7-447D-B20C-9A459CDF33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C7-447D-B20C-9A459CDF33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03-475E-9C28-03128068F76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03-475E-9C28-03128068F76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58-4355-B531-96562851A4B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58-4355-B531-96562851A4B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3698.07</c:v>
                </c:pt>
                <c:pt idx="1">
                  <c:v>3495.54</c:v>
                </c:pt>
                <c:pt idx="2">
                  <c:v>3263.47</c:v>
                </c:pt>
                <c:pt idx="3">
                  <c:v>2825.89</c:v>
                </c:pt>
                <c:pt idx="4">
                  <c:v>2639.27</c:v>
                </c:pt>
              </c:numCache>
            </c:numRef>
          </c:val>
          <c:extLst>
            <c:ext xmlns:c16="http://schemas.microsoft.com/office/drawing/2014/chart" uri="{C3380CC4-5D6E-409C-BE32-E72D297353CC}">
              <c16:uniqueId val="{00000000-8C2F-465B-9364-FB6969B24CD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8C2F-465B-9364-FB6969B24CD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23.31</c:v>
                </c:pt>
                <c:pt idx="1">
                  <c:v>28.04</c:v>
                </c:pt>
                <c:pt idx="2">
                  <c:v>26.62</c:v>
                </c:pt>
                <c:pt idx="3">
                  <c:v>33.229999999999997</c:v>
                </c:pt>
                <c:pt idx="4">
                  <c:v>31.96</c:v>
                </c:pt>
              </c:numCache>
            </c:numRef>
          </c:val>
          <c:extLst>
            <c:ext xmlns:c16="http://schemas.microsoft.com/office/drawing/2014/chart" uri="{C3380CC4-5D6E-409C-BE32-E72D297353CC}">
              <c16:uniqueId val="{00000000-CEC1-43C8-8610-E74F8EB974B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EC1-43C8-8610-E74F8EB974B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575</c:v>
                </c:pt>
                <c:pt idx="1">
                  <c:v>477.88</c:v>
                </c:pt>
                <c:pt idx="2">
                  <c:v>511.13</c:v>
                </c:pt>
                <c:pt idx="3">
                  <c:v>413.47</c:v>
                </c:pt>
                <c:pt idx="4">
                  <c:v>430.6</c:v>
                </c:pt>
              </c:numCache>
            </c:numRef>
          </c:val>
          <c:extLst>
            <c:ext xmlns:c16="http://schemas.microsoft.com/office/drawing/2014/chart" uri="{C3380CC4-5D6E-409C-BE32-E72D297353CC}">
              <c16:uniqueId val="{00000000-10DE-4A9F-82FE-14814C33D01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10DE-4A9F-82FE-14814C33D01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I10" sqref="I10:O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愛南町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20052</v>
      </c>
      <c r="AM8" s="42"/>
      <c r="AN8" s="42"/>
      <c r="AO8" s="42"/>
      <c r="AP8" s="42"/>
      <c r="AQ8" s="42"/>
      <c r="AR8" s="42"/>
      <c r="AS8" s="42"/>
      <c r="AT8" s="35">
        <f>データ!T6</f>
        <v>238.99</v>
      </c>
      <c r="AU8" s="35"/>
      <c r="AV8" s="35"/>
      <c r="AW8" s="35"/>
      <c r="AX8" s="35"/>
      <c r="AY8" s="35"/>
      <c r="AZ8" s="35"/>
      <c r="BA8" s="35"/>
      <c r="BB8" s="35">
        <f>データ!U6</f>
        <v>83.9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8.06</v>
      </c>
      <c r="Q10" s="35"/>
      <c r="R10" s="35"/>
      <c r="S10" s="35"/>
      <c r="T10" s="35"/>
      <c r="U10" s="35"/>
      <c r="V10" s="35"/>
      <c r="W10" s="35">
        <f>データ!Q6</f>
        <v>94.14</v>
      </c>
      <c r="X10" s="35"/>
      <c r="Y10" s="35"/>
      <c r="Z10" s="35"/>
      <c r="AA10" s="35"/>
      <c r="AB10" s="35"/>
      <c r="AC10" s="35"/>
      <c r="AD10" s="42">
        <f>データ!R6</f>
        <v>2620</v>
      </c>
      <c r="AE10" s="42"/>
      <c r="AF10" s="42"/>
      <c r="AG10" s="42"/>
      <c r="AH10" s="42"/>
      <c r="AI10" s="42"/>
      <c r="AJ10" s="42"/>
      <c r="AK10" s="2"/>
      <c r="AL10" s="42">
        <f>データ!V6</f>
        <v>1602</v>
      </c>
      <c r="AM10" s="42"/>
      <c r="AN10" s="42"/>
      <c r="AO10" s="42"/>
      <c r="AP10" s="42"/>
      <c r="AQ10" s="42"/>
      <c r="AR10" s="42"/>
      <c r="AS10" s="42"/>
      <c r="AT10" s="35">
        <f>データ!W6</f>
        <v>0.74</v>
      </c>
      <c r="AU10" s="35"/>
      <c r="AV10" s="35"/>
      <c r="AW10" s="35"/>
      <c r="AX10" s="35"/>
      <c r="AY10" s="35"/>
      <c r="AZ10" s="35"/>
      <c r="BA10" s="35"/>
      <c r="BB10" s="35">
        <f>データ!X6</f>
        <v>2164.86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9bpw1eKkKRtmmXxBGwk5zzGO39uxu0UYGjxeH2Y5JX3AcyC5huzK3e3aiwYO+MRE3txv52h3xksHUs7ogDZ1gg==" saltValue="8+LROzwu4QVx7ppe1qYK3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385069</v>
      </c>
      <c r="D6" s="19">
        <f t="shared" si="3"/>
        <v>47</v>
      </c>
      <c r="E6" s="19">
        <f t="shared" si="3"/>
        <v>17</v>
      </c>
      <c r="F6" s="19">
        <f t="shared" si="3"/>
        <v>5</v>
      </c>
      <c r="G6" s="19">
        <f t="shared" si="3"/>
        <v>0</v>
      </c>
      <c r="H6" s="19" t="str">
        <f t="shared" si="3"/>
        <v>愛媛県　愛南町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8.06</v>
      </c>
      <c r="Q6" s="20">
        <f t="shared" si="3"/>
        <v>94.14</v>
      </c>
      <c r="R6" s="20">
        <f t="shared" si="3"/>
        <v>2620</v>
      </c>
      <c r="S6" s="20">
        <f t="shared" si="3"/>
        <v>20052</v>
      </c>
      <c r="T6" s="20">
        <f t="shared" si="3"/>
        <v>238.99</v>
      </c>
      <c r="U6" s="20">
        <f t="shared" si="3"/>
        <v>83.9</v>
      </c>
      <c r="V6" s="20">
        <f t="shared" si="3"/>
        <v>1602</v>
      </c>
      <c r="W6" s="20">
        <f t="shared" si="3"/>
        <v>0.74</v>
      </c>
      <c r="X6" s="20">
        <f t="shared" si="3"/>
        <v>2164.86</v>
      </c>
      <c r="Y6" s="21">
        <f>IF(Y7="",NA(),Y7)</f>
        <v>45.94</v>
      </c>
      <c r="Z6" s="21">
        <f t="shared" ref="Z6:AH6" si="4">IF(Z7="",NA(),Z7)</f>
        <v>57.08</v>
      </c>
      <c r="AA6" s="21">
        <f t="shared" si="4"/>
        <v>53.33</v>
      </c>
      <c r="AB6" s="21">
        <f t="shared" si="4"/>
        <v>59.76</v>
      </c>
      <c r="AC6" s="21">
        <f t="shared" si="4"/>
        <v>59.46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3698.07</v>
      </c>
      <c r="BG6" s="21">
        <f t="shared" ref="BG6:BO6" si="7">IF(BG7="",NA(),BG7)</f>
        <v>3495.54</v>
      </c>
      <c r="BH6" s="21">
        <f t="shared" si="7"/>
        <v>3263.47</v>
      </c>
      <c r="BI6" s="21">
        <f t="shared" si="7"/>
        <v>2825.89</v>
      </c>
      <c r="BJ6" s="21">
        <f t="shared" si="7"/>
        <v>2639.27</v>
      </c>
      <c r="BK6" s="21">
        <f t="shared" si="7"/>
        <v>855.8</v>
      </c>
      <c r="BL6" s="21">
        <f t="shared" si="7"/>
        <v>789.46</v>
      </c>
      <c r="BM6" s="21">
        <f t="shared" si="7"/>
        <v>826.83</v>
      </c>
      <c r="BN6" s="21">
        <f t="shared" si="7"/>
        <v>867.83</v>
      </c>
      <c r="BO6" s="21">
        <f t="shared" si="7"/>
        <v>791.76</v>
      </c>
      <c r="BP6" s="20" t="str">
        <f>IF(BP7="","",IF(BP7="-","【-】","【"&amp;SUBSTITUTE(TEXT(BP7,"#,##0.00"),"-","△")&amp;"】"))</f>
        <v>【786.37】</v>
      </c>
      <c r="BQ6" s="21">
        <f>IF(BQ7="",NA(),BQ7)</f>
        <v>23.31</v>
      </c>
      <c r="BR6" s="21">
        <f t="shared" ref="BR6:BZ6" si="8">IF(BR7="",NA(),BR7)</f>
        <v>28.04</v>
      </c>
      <c r="BS6" s="21">
        <f t="shared" si="8"/>
        <v>26.62</v>
      </c>
      <c r="BT6" s="21">
        <f t="shared" si="8"/>
        <v>33.229999999999997</v>
      </c>
      <c r="BU6" s="21">
        <f t="shared" si="8"/>
        <v>31.96</v>
      </c>
      <c r="BV6" s="21">
        <f t="shared" si="8"/>
        <v>59.8</v>
      </c>
      <c r="BW6" s="21">
        <f t="shared" si="8"/>
        <v>57.77</v>
      </c>
      <c r="BX6" s="21">
        <f t="shared" si="8"/>
        <v>57.31</v>
      </c>
      <c r="BY6" s="21">
        <f t="shared" si="8"/>
        <v>57.08</v>
      </c>
      <c r="BZ6" s="21">
        <f t="shared" si="8"/>
        <v>56.26</v>
      </c>
      <c r="CA6" s="20" t="str">
        <f>IF(CA7="","",IF(CA7="-","【-】","【"&amp;SUBSTITUTE(TEXT(CA7,"#,##0.00"),"-","△")&amp;"】"))</f>
        <v>【60.65】</v>
      </c>
      <c r="CB6" s="21">
        <f>IF(CB7="",NA(),CB7)</f>
        <v>575</v>
      </c>
      <c r="CC6" s="21">
        <f t="shared" ref="CC6:CK6" si="9">IF(CC7="",NA(),CC7)</f>
        <v>477.88</v>
      </c>
      <c r="CD6" s="21">
        <f t="shared" si="9"/>
        <v>511.13</v>
      </c>
      <c r="CE6" s="21">
        <f t="shared" si="9"/>
        <v>413.47</v>
      </c>
      <c r="CF6" s="21">
        <f t="shared" si="9"/>
        <v>430.6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48.6</v>
      </c>
      <c r="CN6" s="21">
        <f t="shared" ref="CN6:CV6" si="10">IF(CN7="",NA(),CN7)</f>
        <v>48.6</v>
      </c>
      <c r="CO6" s="21">
        <f t="shared" si="10"/>
        <v>47.14</v>
      </c>
      <c r="CP6" s="21">
        <f t="shared" si="10"/>
        <v>49.53</v>
      </c>
      <c r="CQ6" s="21">
        <f t="shared" si="10"/>
        <v>48.6</v>
      </c>
      <c r="CR6" s="21">
        <f t="shared" si="10"/>
        <v>51.75</v>
      </c>
      <c r="CS6" s="21">
        <f t="shared" si="10"/>
        <v>50.68</v>
      </c>
      <c r="CT6" s="21">
        <f t="shared" si="10"/>
        <v>50.14</v>
      </c>
      <c r="CU6" s="21">
        <f t="shared" si="10"/>
        <v>54.83</v>
      </c>
      <c r="CV6" s="21">
        <f t="shared" si="10"/>
        <v>66.53</v>
      </c>
      <c r="CW6" s="20" t="str">
        <f>IF(CW7="","",IF(CW7="-","【-】","【"&amp;SUBSTITUTE(TEXT(CW7,"#,##0.00"),"-","△")&amp;"】"))</f>
        <v>【61.14】</v>
      </c>
      <c r="CX6" s="21">
        <f>IF(CX7="",NA(),CX7)</f>
        <v>87.02</v>
      </c>
      <c r="CY6" s="21">
        <f t="shared" ref="CY6:DG6" si="11">IF(CY7="",NA(),CY7)</f>
        <v>87.1</v>
      </c>
      <c r="CZ6" s="21">
        <f t="shared" si="11"/>
        <v>87.67</v>
      </c>
      <c r="DA6" s="21">
        <f t="shared" si="11"/>
        <v>88.12</v>
      </c>
      <c r="DB6" s="21">
        <f t="shared" si="11"/>
        <v>88.08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385069</v>
      </c>
      <c r="D7" s="23">
        <v>47</v>
      </c>
      <c r="E7" s="23">
        <v>17</v>
      </c>
      <c r="F7" s="23">
        <v>5</v>
      </c>
      <c r="G7" s="23">
        <v>0</v>
      </c>
      <c r="H7" s="23" t="s">
        <v>98</v>
      </c>
      <c r="I7" s="23" t="s">
        <v>99</v>
      </c>
      <c r="J7" s="23" t="s">
        <v>100</v>
      </c>
      <c r="K7" s="23" t="s">
        <v>101</v>
      </c>
      <c r="L7" s="23" t="s">
        <v>102</v>
      </c>
      <c r="M7" s="23" t="s">
        <v>103</v>
      </c>
      <c r="N7" s="24" t="s">
        <v>104</v>
      </c>
      <c r="O7" s="24" t="s">
        <v>105</v>
      </c>
      <c r="P7" s="24">
        <v>8.06</v>
      </c>
      <c r="Q7" s="24">
        <v>94.14</v>
      </c>
      <c r="R7" s="24">
        <v>2620</v>
      </c>
      <c r="S7" s="24">
        <v>20052</v>
      </c>
      <c r="T7" s="24">
        <v>238.99</v>
      </c>
      <c r="U7" s="24">
        <v>83.9</v>
      </c>
      <c r="V7" s="24">
        <v>1602</v>
      </c>
      <c r="W7" s="24">
        <v>0.74</v>
      </c>
      <c r="X7" s="24">
        <v>2164.86</v>
      </c>
      <c r="Y7" s="24">
        <v>45.94</v>
      </c>
      <c r="Z7" s="24">
        <v>57.08</v>
      </c>
      <c r="AA7" s="24">
        <v>53.33</v>
      </c>
      <c r="AB7" s="24">
        <v>59.76</v>
      </c>
      <c r="AC7" s="24">
        <v>59.46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3698.07</v>
      </c>
      <c r="BG7" s="24">
        <v>3495.54</v>
      </c>
      <c r="BH7" s="24">
        <v>3263.47</v>
      </c>
      <c r="BI7" s="24">
        <v>2825.89</v>
      </c>
      <c r="BJ7" s="24">
        <v>2639.27</v>
      </c>
      <c r="BK7" s="24">
        <v>855.8</v>
      </c>
      <c r="BL7" s="24">
        <v>789.46</v>
      </c>
      <c r="BM7" s="24">
        <v>826.83</v>
      </c>
      <c r="BN7" s="24">
        <v>867.83</v>
      </c>
      <c r="BO7" s="24">
        <v>791.76</v>
      </c>
      <c r="BP7" s="24">
        <v>786.37</v>
      </c>
      <c r="BQ7" s="24">
        <v>23.31</v>
      </c>
      <c r="BR7" s="24">
        <v>28.04</v>
      </c>
      <c r="BS7" s="24">
        <v>26.62</v>
      </c>
      <c r="BT7" s="24">
        <v>33.229999999999997</v>
      </c>
      <c r="BU7" s="24">
        <v>31.96</v>
      </c>
      <c r="BV7" s="24">
        <v>59.8</v>
      </c>
      <c r="BW7" s="24">
        <v>57.77</v>
      </c>
      <c r="BX7" s="24">
        <v>57.31</v>
      </c>
      <c r="BY7" s="24">
        <v>57.08</v>
      </c>
      <c r="BZ7" s="24">
        <v>56.26</v>
      </c>
      <c r="CA7" s="24">
        <v>60.65</v>
      </c>
      <c r="CB7" s="24">
        <v>575</v>
      </c>
      <c r="CC7" s="24">
        <v>477.88</v>
      </c>
      <c r="CD7" s="24">
        <v>511.13</v>
      </c>
      <c r="CE7" s="24">
        <v>413.47</v>
      </c>
      <c r="CF7" s="24">
        <v>430.6</v>
      </c>
      <c r="CG7" s="24">
        <v>263.76</v>
      </c>
      <c r="CH7" s="24">
        <v>274.35000000000002</v>
      </c>
      <c r="CI7" s="24">
        <v>273.52</v>
      </c>
      <c r="CJ7" s="24">
        <v>274.99</v>
      </c>
      <c r="CK7" s="24">
        <v>282.08999999999997</v>
      </c>
      <c r="CL7" s="24">
        <v>256.97000000000003</v>
      </c>
      <c r="CM7" s="24">
        <v>48.6</v>
      </c>
      <c r="CN7" s="24">
        <v>48.6</v>
      </c>
      <c r="CO7" s="24">
        <v>47.14</v>
      </c>
      <c r="CP7" s="24">
        <v>49.53</v>
      </c>
      <c r="CQ7" s="24">
        <v>48.6</v>
      </c>
      <c r="CR7" s="24">
        <v>51.75</v>
      </c>
      <c r="CS7" s="24">
        <v>50.68</v>
      </c>
      <c r="CT7" s="24">
        <v>50.14</v>
      </c>
      <c r="CU7" s="24">
        <v>54.83</v>
      </c>
      <c r="CV7" s="24">
        <v>66.53</v>
      </c>
      <c r="CW7" s="24">
        <v>61.14</v>
      </c>
      <c r="CX7" s="24">
        <v>87.02</v>
      </c>
      <c r="CY7" s="24">
        <v>87.1</v>
      </c>
      <c r="CZ7" s="24">
        <v>87.67</v>
      </c>
      <c r="DA7" s="24">
        <v>88.12</v>
      </c>
      <c r="DB7" s="24">
        <v>88.08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2023-01-30T10:57:28Z</cp:lastPrinted>
  <dcterms:created xsi:type="dcterms:W3CDTF">2022-12-01T02:00:23Z</dcterms:created>
  <dcterms:modified xsi:type="dcterms:W3CDTF">2023-02-13T08:49:14Z</dcterms:modified>
  <cp:category/>
</cp:coreProperties>
</file>