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20 愛南町\"/>
    </mc:Choice>
  </mc:AlternateContent>
  <workbookProtection workbookAlgorithmName="SHA-512" workbookHashValue="dTEVmUC6JUlL+3bcICnVldclRMkbrK4KEE61ixkFKXddkm6jDTqV7ehbgk23/hrS/rga6RjIRfBOOxxQGYMLdQ==" workbookSaltValue="+zZBWS1VzziTOSElma/MW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I10" i="4" s="1"/>
  <c r="N6" i="5"/>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P10" i="4"/>
  <c r="B10" i="4"/>
  <c r="AT8" i="4"/>
  <c r="AL8" i="4"/>
  <c r="B6" i="4"/>
</calcChain>
</file>

<file path=xl/sharedStrings.xml><?xml version="1.0" encoding="utf-8"?>
<sst xmlns="http://schemas.openxmlformats.org/spreadsheetml/2006/main" count="247" uniqueCount="120">
  <si>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</si>
  <si>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</si>
  <si>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</si>
  <si>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</si>
  <si>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</si>
  <si>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</si>
  <si>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</si>
  <si>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</si>
  <si>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</si>
  <si>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</si>
  <si>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</si>
  <si>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</si>
  <si>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</si>
  <si>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</si>
  <si>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</si>
  <si>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</si>
  <si>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</si>
  <si>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</si>
  <si>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</si>
  <si>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</si>
  <si>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</si>
  <si>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</si>
  <si>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</si>
  <si>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</si>
  <si>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</si>
  <si>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</si>
  <si>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</si>
  <si>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</si>
  <si>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</si>
  <si>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</si>
  <si>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</si>
  <si>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</si>
  <si>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</si>
  <si>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</si>
  <si>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</si>
  <si>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</si>
  <si>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</si>
  <si>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</si>
  <si>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</si>
  <si>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</si>
  <si>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</si>
  <si>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</si>
  <si>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</si>
  <si>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</si>
  <si>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</si>
  <si>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</si>
  <si>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</si>
  <si>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</si>
  <si>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</si>
  <si>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</si>
  <si>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</si>
  <si>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</si>
  <si>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</si>
  <si>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</si>
  <si>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</si>
  <si>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</si>
  <si>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</si>
  <si>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</si>
  <si>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</si>
  <si>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</si>
  <si>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</si>
  <si>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</si>
  <si>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</si>
  <si>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</si>
  <si>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</si>
  <si>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</si>
  <si>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</si>
  <si>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</si>
  <si>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</si>
  <si>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</si>
  <si>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</si>
  <si>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</si>
  <si>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</si>
  <si>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</si>
  <si>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</si>
  <si>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</si>
  <si>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</si>
  <si>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</si>
  <si>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</si>
  <si>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</si>
  <si>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</si>
  <si>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</si>
  <si>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</si>
  <si>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</si>
  <si>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</si>
  <si>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</si>
  <si>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</si>
  <si>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</si>
  <si>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</si>
  <si>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</si>
  <si>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</si>
  <si>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</si>
  <si>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</si>
  <si>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</si>
  <si>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</si>
  <si>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</si>
  <si>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</si>
  <si>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</si>
  <si>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</si>
  <si>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</si>
  <si>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</si>
  <si>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</si>
  <si>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</si>
  <si>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</si>
  <si>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</si>
  <si>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</si>
  <si>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</si>
  <si>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</si>
  <si>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</si>
  <si>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</si>
  <si>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</si>
  <si>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</si>
  <si>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</si>
  <si>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</si>
  <si>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</si>
  <si>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</si>
  <si>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</si>
  <si>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【経営の健全化・効率性について】
　本事業において、特に改善が必要と考えられるのは、収益的収支比率及び経費回収率である。この結果には、本事業に係る費用が使用料収入以外に賄われていることが顕著に表れている。
　下水道事業については、住民の生活環境の向上及び公共水域の水質保全に資することを目的としており生活に必要不可欠な事業であることから、水洗化の普及促進や今後の状況に見合った使用料への見直しについても検討をしていく必要がある。
【老朽化の状況】
　近年は、修繕件数が増加傾向にあり、耐用年数の近づく今後はさらに収益を圧迫することが予想されることから、施設更新の計画的実施(平準化)や民間業者のノウハウや経験を活かし、定期的な維持管理を行い、経営改善に努める。</t>
    <phoneticPr fontId="4"/>
  </si>
  <si>
    <t>　令和３年度は本事業開始から12年目となっており、年々ブロワ及び本体の部品等の軽微な修繕が増加傾向にある。この修繕は、今後も増加すると見込まれ、浄化槽の躯体についても故障等による更新が発生することが予想されるため、将来を見据えた施設の長寿命化やライフサイクルコストの縮減を図る計画的な維持管理、単年度の費用負担の増加を防ぐための施設更新の平準化等の実施を検討する必要がある(浄化槽の耐用年数については、平成26年１月国土交通省・農林省・水産省・環境省が策定している「持続的な汚水処理システム構築に向けた都道府県構想策定マニュアル」通称３省マニュアル本編、資料編に浄化槽の躯体は30年～50年、機械７年～15年と明記されている。)。</t>
    <phoneticPr fontId="4"/>
  </si>
  <si>
    <t>　本事業は平成22年度より開始した県下初のPFI方式による町営浄化槽整備推進事業であり、平成22年度から令和元年度までの事業期間終了後、令和２年度からは、令和11年度までの第２期事業を行っている。
【収益的収支比率】
　収益的支出比率は、年々減少傾向にあり、令和３年度においても前年度比で0.57ポイント低下している。これは地方債償還金の増加によるものであり、令和５年度頃までの低下が見込まれ、その後は少しずつ改善していくものと考えられる。
【企業債残高対事業規模比率】
　企業債償還については、類似団体と比較すると高い水準で推移していたが、令和３年度では下回った。近年は新規整備基数が伸び悩んでいるため起債の新規借入は減少傾向にあり、今後少しづつ改善していくものと考えられる。
【経費回収率】
　令和３年度においては、前年度比で2.98ポイント増加しており、類似団体と比較すると高い数値を維持している。人槽ごとの汚水処理に係る費用と使用料は一定であるため、今後も横ばい状態が続くと考えられる。
【汚水処理原価】
　令和３年度は、前年度に続き類似団体の平均値を下回ったが、今後も有収水量により上下することが想定され、概ね横ばいの状態になると考えられる。
【施設利用率】
　近年は、類似団体平均値と同様の推移をしていたが、令和３年度は前年度に続き、有収水量の増加から従前並の施設利用率となった。
【水洗化率】
　今後も、将来の少子高齢化による人口減少を見据えながら現在の状況を維持していく。</t>
    <rPh sb="271" eb="273">
      <t>レイワ</t>
    </rPh>
    <rPh sb="274" eb="276">
      <t>ネンド</t>
    </rPh>
    <rPh sb="278" eb="280">
      <t>シタマワ</t>
    </rPh>
    <rPh sb="360" eb="364">
      <t>ゼンネンドヒ</t>
    </rPh>
    <rPh sb="373" eb="37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</si>
</sst>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F3-47C5-8BB5-411B151E8EE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F3-47C5-8BB5-411B151E8EE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54.62</c:v>
                </c:pt>
                <c:pt idx="1">
                  <c:v>55.34</c:v>
                </c:pt>
                <c:pt idx="2">
                  <c:v>63.6</c:v>
                </c:pt>
                <c:pt idx="3">
                  <c:v>63.41</c:v>
                </c:pt>
                <c:pt idx="4">
                  <c:v>60.81</c:v>
                </c:pt>
              </c:numCache>
            </c:numRef>
          </c:val>
          <c:extLst>
            <c:ext xmlns:c16="http://schemas.microsoft.com/office/drawing/2014/chart" uri="{C3380CC4-5D6E-409C-BE32-E72D297353CC}">
              <c16:uniqueId val="{00000000-C6C6-4FA9-9988-5FA271B71F6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58.26</c:v>
                </c:pt>
              </c:numCache>
            </c:numRef>
          </c:val>
          <c:smooth val="0"/>
          <c:extLst>
            <c:ext xmlns:c16="http://schemas.microsoft.com/office/drawing/2014/chart" uri="{C3380CC4-5D6E-409C-BE32-E72D297353CC}">
              <c16:uniqueId val="{00000001-C6C6-4FA9-9988-5FA271B71F6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F31-4EAD-82C0-DA04E1C8392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66.430000000000007</c:v>
                </c:pt>
              </c:numCache>
            </c:numRef>
          </c:val>
          <c:smooth val="0"/>
          <c:extLst>
            <c:ext xmlns:c16="http://schemas.microsoft.com/office/drawing/2014/chart" uri="{C3380CC4-5D6E-409C-BE32-E72D297353CC}">
              <c16:uniqueId val="{00000001-7F31-4EAD-82C0-DA04E1C8392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82.06</c:v>
                </c:pt>
                <c:pt idx="1">
                  <c:v>79.34</c:v>
                </c:pt>
                <c:pt idx="2">
                  <c:v>75.22</c:v>
                </c:pt>
                <c:pt idx="3">
                  <c:v>73.13</c:v>
                </c:pt>
                <c:pt idx="4">
                  <c:v>72.56</c:v>
                </c:pt>
              </c:numCache>
            </c:numRef>
          </c:val>
          <c:extLst>
            <c:ext xmlns:c16="http://schemas.microsoft.com/office/drawing/2014/chart" uri="{C3380CC4-5D6E-409C-BE32-E72D297353CC}">
              <c16:uniqueId val="{00000000-E223-494C-B0E5-13E928C63A4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23-494C-B0E5-13E928C63A4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10-42BC-9B14-424DB54B790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10-42BC-9B14-424DB54B790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E6-4B83-9225-97689C73685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E6-4B83-9225-97689C73685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F9-4539-B9CB-BCDB8BF50F8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F9-4539-B9CB-BCDB8BF50F8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10-427F-8CFE-BBF8D19E0AD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10-427F-8CFE-BBF8D19E0AD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553.23</c:v>
                </c:pt>
                <c:pt idx="1">
                  <c:v>507.24</c:v>
                </c:pt>
                <c:pt idx="2">
                  <c:v>463.43</c:v>
                </c:pt>
                <c:pt idx="3">
                  <c:v>418.25</c:v>
                </c:pt>
                <c:pt idx="4">
                  <c:v>371.02</c:v>
                </c:pt>
              </c:numCache>
            </c:numRef>
          </c:val>
          <c:extLst>
            <c:ext xmlns:c16="http://schemas.microsoft.com/office/drawing/2014/chart" uri="{C3380CC4-5D6E-409C-BE32-E72D297353CC}">
              <c16:uniqueId val="{00000000-ECE8-412B-8DF7-58210C44DAA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393.35</c:v>
                </c:pt>
              </c:numCache>
            </c:numRef>
          </c:val>
          <c:smooth val="0"/>
          <c:extLst>
            <c:ext xmlns:c16="http://schemas.microsoft.com/office/drawing/2014/chart" uri="{C3380CC4-5D6E-409C-BE32-E72D297353CC}">
              <c16:uniqueId val="{00000001-ECE8-412B-8DF7-58210C44DAA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63.9</c:v>
                </c:pt>
                <c:pt idx="1">
                  <c:v>65.59</c:v>
                </c:pt>
                <c:pt idx="2">
                  <c:v>69.66</c:v>
                </c:pt>
                <c:pt idx="3">
                  <c:v>66.75</c:v>
                </c:pt>
                <c:pt idx="4">
                  <c:v>69.73</c:v>
                </c:pt>
              </c:numCache>
            </c:numRef>
          </c:val>
          <c:extLst>
            <c:ext xmlns:c16="http://schemas.microsoft.com/office/drawing/2014/chart" uri="{C3380CC4-5D6E-409C-BE32-E72D297353CC}">
              <c16:uniqueId val="{00000000-31A7-4D3E-828B-965809A6D28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48.13</c:v>
                </c:pt>
              </c:numCache>
            </c:numRef>
          </c:val>
          <c:smooth val="0"/>
          <c:extLst>
            <c:ext xmlns:c16="http://schemas.microsoft.com/office/drawing/2014/chart" uri="{C3380CC4-5D6E-409C-BE32-E72D297353CC}">
              <c16:uniqueId val="{00000001-31A7-4D3E-828B-965809A6D28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289.7</c:v>
                </c:pt>
                <c:pt idx="1">
                  <c:v>286.81</c:v>
                </c:pt>
                <c:pt idx="2">
                  <c:v>237.45</c:v>
                </c:pt>
                <c:pt idx="3">
                  <c:v>254.16</c:v>
                </c:pt>
                <c:pt idx="4">
                  <c:v>252.96</c:v>
                </c:pt>
              </c:numCache>
            </c:numRef>
          </c:val>
          <c:extLst>
            <c:ext xmlns:c16="http://schemas.microsoft.com/office/drawing/2014/chart" uri="{C3380CC4-5D6E-409C-BE32-E72D297353CC}">
              <c16:uniqueId val="{00000000-B055-4880-A0DB-A9A0CA4FE64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301.54000000000002</c:v>
                </c:pt>
              </c:numCache>
            </c:numRef>
          </c:val>
          <c:smooth val="0"/>
          <c:extLst>
            <c:ext xmlns:c16="http://schemas.microsoft.com/office/drawing/2014/chart" uri="{C3380CC4-5D6E-409C-BE32-E72D297353CC}">
              <c16:uniqueId val="{00000001-B055-4880-A0DB-A9A0CA4FE64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愛南町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K3</v>
      </c>
      <c r="X8" s="40"/>
      <c r="Y8" s="40"/>
      <c r="Z8" s="40"/>
      <c r="AA8" s="40"/>
      <c r="AB8" s="40"/>
      <c r="AC8" s="40"/>
      <c r="AD8" s="41" t="str">
        <f>データ!$M$6</f>
        <v>非設置</v>
      </c>
      <c r="AE8" s="41"/>
      <c r="AF8" s="41"/>
      <c r="AG8" s="41"/>
      <c r="AH8" s="41"/>
      <c r="AI8" s="41"/>
      <c r="AJ8" s="41"/>
      <c r="AK8" s="3"/>
      <c r="AL8" s="42">
        <f>データ!S6</f>
        <v>20052</v>
      </c>
      <c r="AM8" s="42"/>
      <c r="AN8" s="42"/>
      <c r="AO8" s="42"/>
      <c r="AP8" s="42"/>
      <c r="AQ8" s="42"/>
      <c r="AR8" s="42"/>
      <c r="AS8" s="42"/>
      <c r="AT8" s="35">
        <f>データ!T6</f>
        <v>238.99</v>
      </c>
      <c r="AU8" s="35"/>
      <c r="AV8" s="35"/>
      <c r="AW8" s="35"/>
      <c r="AX8" s="35"/>
      <c r="AY8" s="35"/>
      <c r="AZ8" s="35"/>
      <c r="BA8" s="35"/>
      <c r="BB8" s="35">
        <f>データ!U6</f>
        <v>83.9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16.260000000000002</v>
      </c>
      <c r="Q10" s="35"/>
      <c r="R10" s="35"/>
      <c r="S10" s="35"/>
      <c r="T10" s="35"/>
      <c r="U10" s="35"/>
      <c r="V10" s="35"/>
      <c r="W10" s="35">
        <f>データ!Q6</f>
        <v>100</v>
      </c>
      <c r="X10" s="35"/>
      <c r="Y10" s="35"/>
      <c r="Z10" s="35"/>
      <c r="AA10" s="35"/>
      <c r="AB10" s="35"/>
      <c r="AC10" s="35"/>
      <c r="AD10" s="42">
        <f>データ!R6</f>
        <v>3670</v>
      </c>
      <c r="AE10" s="42"/>
      <c r="AF10" s="42"/>
      <c r="AG10" s="42"/>
      <c r="AH10" s="42"/>
      <c r="AI10" s="42"/>
      <c r="AJ10" s="42"/>
      <c r="AK10" s="2"/>
      <c r="AL10" s="42">
        <f>データ!V6</f>
        <v>3230</v>
      </c>
      <c r="AM10" s="42"/>
      <c r="AN10" s="42"/>
      <c r="AO10" s="42"/>
      <c r="AP10" s="42"/>
      <c r="AQ10" s="42"/>
      <c r="AR10" s="42"/>
      <c r="AS10" s="42"/>
      <c r="AT10" s="35">
        <f>データ!W6</f>
        <v>238.99</v>
      </c>
      <c r="AU10" s="35"/>
      <c r="AV10" s="35"/>
      <c r="AW10" s="35"/>
      <c r="AX10" s="35"/>
      <c r="AY10" s="35"/>
      <c r="AZ10" s="35"/>
      <c r="BA10" s="35"/>
      <c r="BB10" s="35">
        <f>データ!X6</f>
        <v>13.52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PgyRyZp3YsbA6OQ4Rfl1VXBgPUo5tbch7T2+DKzm8ieC7n3NB/q7LsyvppPdkelk6OGhgrgdfYnKiZRqJylLPA==" saltValue="TugPN/3CBfpQNU19y9Ak4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385069</v>
      </c>
      <c r="D6" s="19">
        <f t="shared" si="3"/>
        <v>47</v>
      </c>
      <c r="E6" s="19">
        <f t="shared" si="3"/>
        <v>18</v>
      </c>
      <c r="F6" s="19">
        <f t="shared" si="3"/>
        <v>0</v>
      </c>
      <c r="G6" s="19">
        <f t="shared" si="3"/>
        <v>0</v>
      </c>
      <c r="H6" s="19" t="str">
        <f t="shared" si="3"/>
        <v>愛媛県　愛南町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16.260000000000002</v>
      </c>
      <c r="Q6" s="20">
        <f t="shared" si="3"/>
        <v>100</v>
      </c>
      <c r="R6" s="20">
        <f t="shared" si="3"/>
        <v>3670</v>
      </c>
      <c r="S6" s="20">
        <f t="shared" si="3"/>
        <v>20052</v>
      </c>
      <c r="T6" s="20">
        <f t="shared" si="3"/>
        <v>238.99</v>
      </c>
      <c r="U6" s="20">
        <f t="shared" si="3"/>
        <v>83.9</v>
      </c>
      <c r="V6" s="20">
        <f t="shared" si="3"/>
        <v>3230</v>
      </c>
      <c r="W6" s="20">
        <f t="shared" si="3"/>
        <v>238.99</v>
      </c>
      <c r="X6" s="20">
        <f t="shared" si="3"/>
        <v>13.52</v>
      </c>
      <c r="Y6" s="21">
        <f>IF(Y7="",NA(),Y7)</f>
        <v>82.06</v>
      </c>
      <c r="Z6" s="21">
        <f t="shared" ref="Z6:AH6" si="4">IF(Z7="",NA(),Z7)</f>
        <v>79.34</v>
      </c>
      <c r="AA6" s="21">
        <f t="shared" si="4"/>
        <v>75.22</v>
      </c>
      <c r="AB6" s="21">
        <f t="shared" si="4"/>
        <v>73.13</v>
      </c>
      <c r="AC6" s="21">
        <f t="shared" si="4"/>
        <v>72.56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553.23</v>
      </c>
      <c r="BG6" s="21">
        <f t="shared" ref="BG6:BO6" si="7">IF(BG7="",NA(),BG7)</f>
        <v>507.24</v>
      </c>
      <c r="BH6" s="21">
        <f t="shared" si="7"/>
        <v>463.43</v>
      </c>
      <c r="BI6" s="21">
        <f t="shared" si="7"/>
        <v>418.25</v>
      </c>
      <c r="BJ6" s="21">
        <f t="shared" si="7"/>
        <v>371.02</v>
      </c>
      <c r="BK6" s="21">
        <f t="shared" si="7"/>
        <v>407.42</v>
      </c>
      <c r="BL6" s="21">
        <f t="shared" si="7"/>
        <v>386.46</v>
      </c>
      <c r="BM6" s="21">
        <f t="shared" si="7"/>
        <v>421.25</v>
      </c>
      <c r="BN6" s="21">
        <f t="shared" si="7"/>
        <v>398.42</v>
      </c>
      <c r="BO6" s="21">
        <f t="shared" si="7"/>
        <v>393.35</v>
      </c>
      <c r="BP6" s="20" t="str">
        <f>IF(BP7="","",IF(BP7="-","【-】","【"&amp;SUBSTITUTE(TEXT(BP7,"#,##0.00"),"-","△")&amp;"】"))</f>
        <v>【310.14】</v>
      </c>
      <c r="BQ6" s="21">
        <f>IF(BQ7="",NA(),BQ7)</f>
        <v>63.9</v>
      </c>
      <c r="BR6" s="21">
        <f t="shared" ref="BR6:BZ6" si="8">IF(BR7="",NA(),BR7)</f>
        <v>65.59</v>
      </c>
      <c r="BS6" s="21">
        <f t="shared" si="8"/>
        <v>69.66</v>
      </c>
      <c r="BT6" s="21">
        <f t="shared" si="8"/>
        <v>66.75</v>
      </c>
      <c r="BU6" s="21">
        <f t="shared" si="8"/>
        <v>69.73</v>
      </c>
      <c r="BV6" s="21">
        <f t="shared" si="8"/>
        <v>57.08</v>
      </c>
      <c r="BW6" s="21">
        <f t="shared" si="8"/>
        <v>55.85</v>
      </c>
      <c r="BX6" s="21">
        <f t="shared" si="8"/>
        <v>53.23</v>
      </c>
      <c r="BY6" s="21">
        <f t="shared" si="8"/>
        <v>50.7</v>
      </c>
      <c r="BZ6" s="21">
        <f t="shared" si="8"/>
        <v>48.13</v>
      </c>
      <c r="CA6" s="20" t="str">
        <f>IF(CA7="","",IF(CA7="-","【-】","【"&amp;SUBSTITUTE(TEXT(CA7,"#,##0.00"),"-","△")&amp;"】"))</f>
        <v>【57.71】</v>
      </c>
      <c r="CB6" s="21">
        <f>IF(CB7="",NA(),CB7)</f>
        <v>289.7</v>
      </c>
      <c r="CC6" s="21">
        <f t="shared" ref="CC6:CK6" si="9">IF(CC7="",NA(),CC7)</f>
        <v>286.81</v>
      </c>
      <c r="CD6" s="21">
        <f t="shared" si="9"/>
        <v>237.45</v>
      </c>
      <c r="CE6" s="21">
        <f t="shared" si="9"/>
        <v>254.16</v>
      </c>
      <c r="CF6" s="21">
        <f t="shared" si="9"/>
        <v>252.96</v>
      </c>
      <c r="CG6" s="21">
        <f t="shared" si="9"/>
        <v>286.86</v>
      </c>
      <c r="CH6" s="21">
        <f t="shared" si="9"/>
        <v>287.91000000000003</v>
      </c>
      <c r="CI6" s="21">
        <f t="shared" si="9"/>
        <v>283.3</v>
      </c>
      <c r="CJ6" s="21">
        <f t="shared" si="9"/>
        <v>289.81</v>
      </c>
      <c r="CK6" s="21">
        <f t="shared" si="9"/>
        <v>301.54000000000002</v>
      </c>
      <c r="CL6" s="20" t="str">
        <f>IF(CL7="","",IF(CL7="-","【-】","【"&amp;SUBSTITUTE(TEXT(CL7,"#,##0.00"),"-","△")&amp;"】"))</f>
        <v>【286.17】</v>
      </c>
      <c r="CM6" s="21">
        <f>IF(CM7="",NA(),CM7)</f>
        <v>54.62</v>
      </c>
      <c r="CN6" s="21">
        <f t="shared" ref="CN6:CV6" si="10">IF(CN7="",NA(),CN7)</f>
        <v>55.34</v>
      </c>
      <c r="CO6" s="21">
        <f t="shared" si="10"/>
        <v>63.6</v>
      </c>
      <c r="CP6" s="21">
        <f t="shared" si="10"/>
        <v>63.41</v>
      </c>
      <c r="CQ6" s="21">
        <f t="shared" si="10"/>
        <v>60.81</v>
      </c>
      <c r="CR6" s="21">
        <f t="shared" si="10"/>
        <v>57.22</v>
      </c>
      <c r="CS6" s="21">
        <f t="shared" si="10"/>
        <v>54.93</v>
      </c>
      <c r="CT6" s="21">
        <f t="shared" si="10"/>
        <v>55.96</v>
      </c>
      <c r="CU6" s="21">
        <f t="shared" si="10"/>
        <v>56.45</v>
      </c>
      <c r="CV6" s="21">
        <f t="shared" si="10"/>
        <v>58.26</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60.12</v>
      </c>
      <c r="DF6" s="21">
        <f t="shared" si="11"/>
        <v>54.99</v>
      </c>
      <c r="DG6" s="21">
        <f t="shared" si="11"/>
        <v>66.430000000000007</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385069</v>
      </c>
      <c r="D7" s="23">
        <v>47</v>
      </c>
      <c r="E7" s="23">
        <v>18</v>
      </c>
      <c r="F7" s="23">
        <v>0</v>
      </c>
      <c r="G7" s="23">
        <v>0</v>
      </c>
      <c r="H7" s="23" t="s">
        <v>98</v>
      </c>
      <c r="I7" s="23" t="s">
        <v>99</v>
      </c>
      <c r="J7" s="23" t="s">
        <v>100</v>
      </c>
      <c r="K7" s="23" t="s">
        <v>101</v>
      </c>
      <c r="L7" s="23" t="s">
        <v>102</v>
      </c>
      <c r="M7" s="23" t="s">
        <v>103</v>
      </c>
      <c r="N7" s="24" t="s">
        <v>104</v>
      </c>
      <c r="O7" s="24" t="s">
        <v>105</v>
      </c>
      <c r="P7" s="24">
        <v>16.260000000000002</v>
      </c>
      <c r="Q7" s="24">
        <v>100</v>
      </c>
      <c r="R7" s="24">
        <v>3670</v>
      </c>
      <c r="S7" s="24">
        <v>20052</v>
      </c>
      <c r="T7" s="24">
        <v>238.99</v>
      </c>
      <c r="U7" s="24">
        <v>83.9</v>
      </c>
      <c r="V7" s="24">
        <v>3230</v>
      </c>
      <c r="W7" s="24">
        <v>238.99</v>
      </c>
      <c r="X7" s="24">
        <v>13.52</v>
      </c>
      <c r="Y7" s="24">
        <v>82.06</v>
      </c>
      <c r="Z7" s="24">
        <v>79.34</v>
      </c>
      <c r="AA7" s="24">
        <v>75.22</v>
      </c>
      <c r="AB7" s="24">
        <v>73.13</v>
      </c>
      <c r="AC7" s="24">
        <v>72.56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553.23</v>
      </c>
      <c r="BG7" s="24">
        <v>507.24</v>
      </c>
      <c r="BH7" s="24">
        <v>463.43</v>
      </c>
      <c r="BI7" s="24">
        <v>418.25</v>
      </c>
      <c r="BJ7" s="24">
        <v>371.02</v>
      </c>
      <c r="BK7" s="24">
        <v>407.42</v>
      </c>
      <c r="BL7" s="24">
        <v>386.46</v>
      </c>
      <c r="BM7" s="24">
        <v>421.25</v>
      </c>
      <c r="BN7" s="24">
        <v>398.42</v>
      </c>
      <c r="BO7" s="24">
        <v>393.35</v>
      </c>
      <c r="BP7" s="24">
        <v>310.14</v>
      </c>
      <c r="BQ7" s="24">
        <v>63.9</v>
      </c>
      <c r="BR7" s="24">
        <v>65.59</v>
      </c>
      <c r="BS7" s="24">
        <v>69.66</v>
      </c>
      <c r="BT7" s="24">
        <v>66.75</v>
      </c>
      <c r="BU7" s="24">
        <v>69.73</v>
      </c>
      <c r="BV7" s="24">
        <v>57.08</v>
      </c>
      <c r="BW7" s="24">
        <v>55.85</v>
      </c>
      <c r="BX7" s="24">
        <v>53.23</v>
      </c>
      <c r="BY7" s="24">
        <v>50.7</v>
      </c>
      <c r="BZ7" s="24">
        <v>48.13</v>
      </c>
      <c r="CA7" s="24">
        <v>57.71</v>
      </c>
      <c r="CB7" s="24">
        <v>289.7</v>
      </c>
      <c r="CC7" s="24">
        <v>286.81</v>
      </c>
      <c r="CD7" s="24">
        <v>237.45</v>
      </c>
      <c r="CE7" s="24">
        <v>254.16</v>
      </c>
      <c r="CF7" s="24">
        <v>252.96</v>
      </c>
      <c r="CG7" s="24">
        <v>286.86</v>
      </c>
      <c r="CH7" s="24">
        <v>287.91000000000003</v>
      </c>
      <c r="CI7" s="24">
        <v>283.3</v>
      </c>
      <c r="CJ7" s="24">
        <v>289.81</v>
      </c>
      <c r="CK7" s="24">
        <v>301.54000000000002</v>
      </c>
      <c r="CL7" s="24">
        <v>286.17</v>
      </c>
      <c r="CM7" s="24">
        <v>54.62</v>
      </c>
      <c r="CN7" s="24">
        <v>55.34</v>
      </c>
      <c r="CO7" s="24">
        <v>63.6</v>
      </c>
      <c r="CP7" s="24">
        <v>63.41</v>
      </c>
      <c r="CQ7" s="24">
        <v>60.81</v>
      </c>
      <c r="CR7" s="24">
        <v>57.22</v>
      </c>
      <c r="CS7" s="24">
        <v>54.93</v>
      </c>
      <c r="CT7" s="24">
        <v>55.96</v>
      </c>
      <c r="CU7" s="24">
        <v>56.45</v>
      </c>
      <c r="CV7" s="24">
        <v>58.26</v>
      </c>
      <c r="CW7" s="24">
        <v>56.8</v>
      </c>
      <c r="CX7" s="24">
        <v>100</v>
      </c>
      <c r="CY7" s="24">
        <v>100</v>
      </c>
      <c r="CZ7" s="24">
        <v>100</v>
      </c>
      <c r="DA7" s="24">
        <v>100</v>
      </c>
      <c r="DB7" s="24">
        <v>100</v>
      </c>
      <c r="DC7" s="24">
        <v>67.290000000000006</v>
      </c>
      <c r="DD7" s="24">
        <v>65.569999999999993</v>
      </c>
      <c r="DE7" s="24">
        <v>60.12</v>
      </c>
      <c r="DF7" s="24">
        <v>54.99</v>
      </c>
      <c r="DG7" s="24">
        <v>66.430000000000007</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2022-12-01T02:08:29Z</dcterms:created>
  <dcterms:modified xsi:type="dcterms:W3CDTF">2023-02-13T08:49:43Z</dcterms:modified>
  <cp:category/>
</cp:coreProperties>
</file>