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21 南予水道企業団〇\"/>
    </mc:Choice>
  </mc:AlternateContent>
  <workbookProtection workbookAlgorithmName="SHA-512" workbookHashValue="1IFm+UPSzXm9fDEkZpy5K9iHkBJn55btT2Rf4acBzFrI+wyH9l1BjYsKvFTTBpZoUdV+pAuc7WcNbPDguq7eVg==" workbookSaltValue="32TpTbh+UwO35WbbKQXOiw==" workbookSpinCount="100000" lockStructure="1"/>
  <bookViews>
    <workbookView xWindow="-120" yWindow="-120" windowWidth="29040" windowHeight="1584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H85" i="4"/>
  <c r="G85" i="4"/>
  <c r="F85" i="4"/>
  <c r="E85" i="4"/>
  <c r="BB10" i="4"/>
  <c r="AT10" i="4"/>
  <c r="AL10" i="4"/>
  <c r="BB8" i="4"/>
  <c r="AT8" i="4"/>
  <c r="AL8" i="4"/>
  <c r="W8" i="4"/>
  <c r="P8" i="4"/>
  <c r="I8" i="4"/>
  <c r="B8" i="4"/>
  <c r="B6" i="4"/>
</calcChain>
</file>

<file path=xl/sharedStrings.xml><?xml version="1.0" encoding="utf-8"?>
<sst xmlns="http://schemas.openxmlformats.org/spreadsheetml/2006/main" count="231" uniqueCount="114">
  <si>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</si>
  <si>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</si>
  <si>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</si>
  <si>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</si>
  <si>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</si>
  <si>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</si>
  <si>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</si>
  <si>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</si>
  <si>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</si>
  <si>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</si>
  <si>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</si>
  <si>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</si>
  <si>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</si>
  <si>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</si>
  <si>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</si>
  <si>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</si>
  <si>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</si>
  <si>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</si>
  <si>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</si>
  <si>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</si>
  <si>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</si>
  <si>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</si>
  <si>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</si>
  <si>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</si>
  <si>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</si>
  <si>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</si>
  <si>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</si>
  <si>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</si>
  <si>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</si>
  <si>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</si>
  <si>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</si>
  <si>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</si>
  <si>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</si>
  <si>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</si>
  <si>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</si>
  <si>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</si>
  <si>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</si>
  <si>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</si>
  <si>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</si>
  <si>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</si>
  <si>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</si>
  <si>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</si>
  <si>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</si>
  <si>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</si>
  <si>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</si>
  <si>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</si>
  <si>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</si>
  <si>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</si>
  <si>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</si>
  <si>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</si>
  <si>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</si>
  <si>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</si>
  <si>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</si>
  <si>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</si>
  <si>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</si>
  <si>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</si>
  <si>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</si>
  <si>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</si>
  <si>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</si>
  <si>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</si>
  <si>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</si>
  <si>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</si>
  <si>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</si>
  <si>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</si>
  <si>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</si>
  <si>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</si>
  <si>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</si>
  <si>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</si>
  <si>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</si>
  <si>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</si>
  <si>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</si>
  <si>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</si>
  <si>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</si>
  <si>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</si>
  <si>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</si>
  <si>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</si>
  <si>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</si>
  <si>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</si>
  <si>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</si>
  <si>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</si>
  <si>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</si>
  <si>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</si>
  <si>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</si>
  <si>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</si>
  <si>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</si>
  <si>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</si>
  <si>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</si>
  <si>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</si>
  <si>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</si>
  <si>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</si>
  <si>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</si>
  <si>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</si>
  <si>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</si>
  <si>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南予水道企業団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</si>
  <si>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</si>
  <si>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</si>
  <si>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</si>
  <si>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</si>
  <si>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</si>
  <si>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</si>
  <si>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</si>
  <si>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</si>
  <si>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</si>
  <si>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</si>
  <si>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</si>
  <si>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</si>
  <si>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</si>
  <si>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</si>
  <si>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</si>
  <si>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</si>
  <si>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</si>
  <si>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 ほぼ類似団体と同程度で推移していたが、災害復旧事業で造成した施設を償却対象資産として計上したこと及び被災施設の有姿除却を行ったことにより大幅に低下した。今後は、老朽化が甚だしい各浄水場の電気計装設備及び機械薬注設備の更新を検討している。
②管路経年化率・管路更新率 企業団が所有する管路は農水省との共同施設と単独施設があり、法定耐用年数を超過した管路は共同施設で180ｍ生じた。共同施設の管路はその持分が農水省87.1%、企業団12.9%であるため、企業団が主体的に更新することは現実的ではない。また、費用並びに人的資源が限られていることから、当面、老朽化が顕著で、水道用水の供給に際し速やかな更新が必要な電気計装・機械薬注設備や単独所有の管路の更新を優先せざるを得ないと考えている。</t>
    <rPh sb="32" eb="34">
      <t>サイガイ</t>
    </rPh>
    <rPh sb="34" eb="36">
      <t>フッキュウ</t>
    </rPh>
    <rPh sb="36" eb="38">
      <t>ジギョウ</t>
    </rPh>
    <rPh sb="39" eb="41">
      <t>ゾウセイ</t>
    </rPh>
    <rPh sb="43" eb="45">
      <t>シセツ</t>
    </rPh>
    <rPh sb="46" eb="48">
      <t>ショウキャク</t>
    </rPh>
    <rPh sb="48" eb="50">
      <t>タイショウ</t>
    </rPh>
    <rPh sb="50" eb="52">
      <t>シサン</t>
    </rPh>
    <rPh sb="55" eb="57">
      <t>ケイジョウ</t>
    </rPh>
    <rPh sb="61" eb="62">
      <t>オヨ</t>
    </rPh>
    <rPh sb="63" eb="65">
      <t>ヒサイ</t>
    </rPh>
    <rPh sb="65" eb="67">
      <t>シセツ</t>
    </rPh>
    <rPh sb="68" eb="70">
      <t>ユウシ</t>
    </rPh>
    <rPh sb="70" eb="72">
      <t>ジョキャク</t>
    </rPh>
    <rPh sb="73" eb="74">
      <t>オコナ</t>
    </rPh>
    <rPh sb="81" eb="83">
      <t>オオハバ</t>
    </rPh>
    <rPh sb="84" eb="86">
      <t>テイカ</t>
    </rPh>
    <rPh sb="89" eb="90">
      <t>イマ</t>
    </rPh>
    <rPh sb="93" eb="96">
      <t>ロウキュウカ</t>
    </rPh>
    <rPh sb="97" eb="98">
      <t>ハナハ</t>
    </rPh>
    <rPh sb="121" eb="123">
      <t>コウシン</t>
    </rPh>
    <rPh sb="124" eb="126">
      <t>ケントウ</t>
    </rPh>
    <rPh sb="189" eb="191">
      <t>キョウドウ</t>
    </rPh>
    <rPh sb="191" eb="193">
      <t>シセツ</t>
    </rPh>
    <rPh sb="202" eb="204">
      <t>キョウドウ</t>
    </rPh>
    <rPh sb="204" eb="206">
      <t>シセツ</t>
    </rPh>
    <rPh sb="207" eb="209">
      <t>カンロ</t>
    </rPh>
    <rPh sb="212" eb="213">
      <t>モ</t>
    </rPh>
    <rPh sb="213" eb="214">
      <t>ブン</t>
    </rPh>
    <rPh sb="215" eb="218">
      <t>ノウスイショウ</t>
    </rPh>
    <rPh sb="224" eb="227">
      <t>キギョウダン</t>
    </rPh>
    <rPh sb="238" eb="241">
      <t>キギョウダン</t>
    </rPh>
    <rPh sb="242" eb="245">
      <t>シュタイテキ</t>
    </rPh>
    <rPh sb="246" eb="248">
      <t>コウシン</t>
    </rPh>
    <rPh sb="253" eb="256">
      <t>ゲンジツテキ</t>
    </rPh>
    <rPh sb="264" eb="266">
      <t>ヒヨウ</t>
    </rPh>
    <rPh sb="266" eb="267">
      <t>ナラ</t>
    </rPh>
    <rPh sb="269" eb="271">
      <t>ジンテキ</t>
    </rPh>
    <rPh sb="271" eb="273">
      <t>シゲン</t>
    </rPh>
    <rPh sb="274" eb="275">
      <t>カギ</t>
    </rPh>
    <rPh sb="285" eb="287">
      <t>トウメン</t>
    </rPh>
    <rPh sb="292" eb="293">
      <t>ネン</t>
    </rPh>
    <rPh sb="328" eb="330">
      <t>タンドク</t>
    </rPh>
    <rPh sb="330" eb="332">
      <t>ショユウ</t>
    </rPh>
    <rPh sb="333" eb="335">
      <t>カンロ</t>
    </rPh>
    <rPh sb="336" eb="338">
      <t>コウシン</t>
    </rPh>
    <rPh sb="339" eb="341">
      <t>ユウセン</t>
    </rPh>
    <rPh sb="345" eb="346">
      <t>エジンケンヒアッシュクサラテイゲンモサクタイオウ</t>
    </rPh>
    <phoneticPr fontId="4"/>
  </si>
  <si>
    <t>①経常収支比率　100％を超え、前年度並びに平均値を上回った。一見、経営状態が改善したかのように見受けられるが、その主な原因は災害債元金償還に係る一般会計繰入金を長期前受金戻入へ計上することとしたためであり、経営環境や収益構造が改善したことによるものではない。
②累積欠損金　生じていない。
③流動比率　前年度比では増となった。これは建設改良及び事故繰越に伴い、現金が増加したためである。また、災害復旧に時間を要したため、通常分の建設改良工事に着手できなかったこともその一因である。なお、平均値を大幅に上回っている。
④企業債残高対給水収益比率　平均値を下回っているものの、災害復旧事業債として同意いただいた起債額及び水道事業債の起債により増加している。今後の建設改良事業は、極力内部留保資金を財源としたい。
⑤料金回収率　100％を超えている。前年度から改善した理由は一部地域の少雨による給水量の増加及び⑥によるものである。
⑥給水原価　災害に伴う変更認可の完了や、任期付職員の任期満了により費用が減少したため改善した。
⑦施設利用率　対前年度比で給水量が約134,887㎥増となったためわずかではあるが改善した。
⑧有収率　用水供給事業のため、100％である。</t>
    <rPh sb="1" eb="3">
      <t>ケイジョウ</t>
    </rPh>
    <rPh sb="3" eb="5">
      <t>シュウシ</t>
    </rPh>
    <rPh sb="5" eb="7">
      <t>ヒリツ</t>
    </rPh>
    <rPh sb="13" eb="14">
      <t>コ</t>
    </rPh>
    <rPh sb="16" eb="19">
      <t>ゼンネンド</t>
    </rPh>
    <rPh sb="19" eb="20">
      <t>ナラ</t>
    </rPh>
    <rPh sb="22" eb="25">
      <t>ヘイキンチ</t>
    </rPh>
    <rPh sb="26" eb="28">
      <t>ウワマワ</t>
    </rPh>
    <rPh sb="31" eb="33">
      <t>イッケン</t>
    </rPh>
    <rPh sb="34" eb="36">
      <t>ケイエイ</t>
    </rPh>
    <rPh sb="36" eb="38">
      <t>ジョウタイ</t>
    </rPh>
    <rPh sb="39" eb="41">
      <t>カイゼン</t>
    </rPh>
    <rPh sb="48" eb="50">
      <t>ミウ</t>
    </rPh>
    <rPh sb="58" eb="59">
      <t>オモ</t>
    </rPh>
    <rPh sb="60" eb="62">
      <t>ゲンイン</t>
    </rPh>
    <rPh sb="63" eb="66">
      <t>サイガイサイ</t>
    </rPh>
    <rPh sb="66" eb="68">
      <t>ガンキン</t>
    </rPh>
    <rPh sb="68" eb="70">
      <t>ショウカン</t>
    </rPh>
    <rPh sb="71" eb="72">
      <t>カカ</t>
    </rPh>
    <rPh sb="73" eb="77">
      <t>イッパンカイケイ</t>
    </rPh>
    <rPh sb="77" eb="80">
      <t>クリイレキン</t>
    </rPh>
    <rPh sb="104" eb="106">
      <t>ケイエイ</t>
    </rPh>
    <rPh sb="106" eb="108">
      <t>カンキョウ</t>
    </rPh>
    <rPh sb="109" eb="113">
      <t>シュウエキコウゾウ</t>
    </rPh>
    <rPh sb="114" eb="116">
      <t>カイゼン</t>
    </rPh>
    <rPh sb="132" eb="136">
      <t>ルイセキケッソン</t>
    </rPh>
    <rPh sb="136" eb="137">
      <t>キン</t>
    </rPh>
    <rPh sb="138" eb="139">
      <t>ショウ</t>
    </rPh>
    <rPh sb="147" eb="149">
      <t>リュウドウ</t>
    </rPh>
    <rPh sb="149" eb="151">
      <t>ヒリツ</t>
    </rPh>
    <rPh sb="152" eb="155">
      <t>ゼンネンド</t>
    </rPh>
    <rPh sb="155" eb="156">
      <t>ヒ</t>
    </rPh>
    <rPh sb="158" eb="159">
      <t>ゾウ</t>
    </rPh>
    <rPh sb="167" eb="169">
      <t>ケンセツ</t>
    </rPh>
    <rPh sb="169" eb="171">
      <t>カイリョウ</t>
    </rPh>
    <rPh sb="171" eb="172">
      <t>オヨ</t>
    </rPh>
    <rPh sb="173" eb="175">
      <t>ジコ</t>
    </rPh>
    <rPh sb="175" eb="177">
      <t>クリコシ</t>
    </rPh>
    <rPh sb="178" eb="179">
      <t>トモナ</t>
    </rPh>
    <rPh sb="181" eb="183">
      <t>ゲンキン</t>
    </rPh>
    <rPh sb="184" eb="186">
      <t>ゾウカ</t>
    </rPh>
    <rPh sb="197" eb="199">
      <t>サイガイ</t>
    </rPh>
    <rPh sb="199" eb="201">
      <t>フッキュウ</t>
    </rPh>
    <rPh sb="202" eb="204">
      <t>ジカン</t>
    </rPh>
    <rPh sb="205" eb="206">
      <t>ヨウ</t>
    </rPh>
    <rPh sb="211" eb="214">
      <t>ツウジョウブン</t>
    </rPh>
    <rPh sb="215" eb="217">
      <t>ケンセツ</t>
    </rPh>
    <rPh sb="217" eb="219">
      <t>カイリョウ</t>
    </rPh>
    <rPh sb="244" eb="247">
      <t>ヘイキンチ</t>
    </rPh>
    <rPh sb="248" eb="250">
      <t>オオハバ</t>
    </rPh>
    <rPh sb="251" eb="253">
      <t>ウワマワ</t>
    </rPh>
    <rPh sb="260" eb="263">
      <t>キギョウサイ</t>
    </rPh>
    <rPh sb="263" eb="265">
      <t>ザンダカ</t>
    </rPh>
    <rPh sb="265" eb="266">
      <t>タイ</t>
    </rPh>
    <rPh sb="266" eb="268">
      <t>キュウスイ</t>
    </rPh>
    <rPh sb="268" eb="270">
      <t>シュウエキ</t>
    </rPh>
    <rPh sb="270" eb="272">
      <t>ヒリツ</t>
    </rPh>
    <rPh sb="319" eb="320">
      <t>サイ</t>
    </rPh>
    <rPh sb="320" eb="322">
      <t>ドウイ</t>
    </rPh>
    <rPh sb="329" eb="331">
      <t>キサイ</t>
    </rPh>
    <rPh sb="331" eb="332">
      <t>ガク</t>
    </rPh>
    <rPh sb="332" eb="333">
      <t>オヨ</t>
    </rPh>
    <rPh sb="334" eb="339">
      <t>スイドウジギョウサイ</t>
    </rPh>
    <rPh sb="340" eb="342">
      <t>イチブ</t>
    </rPh>
    <rPh sb="373" eb="376">
      <t>ゼンネンド</t>
    </rPh>
    <rPh sb="378" eb="380">
      <t>カイゼン</t>
    </rPh>
    <rPh sb="385" eb="387">
      <t>イチブ</t>
    </rPh>
    <rPh sb="387" eb="389">
      <t>チイキ</t>
    </rPh>
    <rPh sb="390" eb="392">
      <t>ショウウ</t>
    </rPh>
    <rPh sb="395" eb="397">
      <t>キュウスイ</t>
    </rPh>
    <rPh sb="397" eb="398">
      <t>リョウ</t>
    </rPh>
    <rPh sb="399" eb="401">
      <t>ゾウカ</t>
    </rPh>
    <rPh sb="401" eb="402">
      <t>オヨ</t>
    </rPh>
    <rPh sb="463" eb="465">
      <t>カイショウ</t>
    </rPh>
    <rPh sb="468" eb="469">
      <t>イタ</t>
    </rPh>
    <rPh sb="477" eb="479">
      <t>ゼンネン</t>
    </rPh>
    <rPh sb="479" eb="480">
      <t>ド</t>
    </rPh>
    <rPh sb="488" eb="489">
      <t>ゾウ</t>
    </rPh>
    <rPh sb="491" eb="493">
      <t>シセツ</t>
    </rPh>
    <rPh sb="503" eb="505">
      <t>カイゼン</t>
    </rPh>
    <rPh sb="505" eb="510">
      <t>タイゼンネンドヒ</t>
    </rPh>
    <rPh sb="511" eb="514">
      <t>キュウスイリョウ</t>
    </rPh>
    <rPh sb="515" eb="516">
      <t>ヤク</t>
    </rPh>
    <rPh sb="524" eb="525">
      <t>ゲンゲンショウユウシュウリツヨウスイキョウキュウジギョウ</t>
    </rPh>
    <phoneticPr fontId="4"/>
  </si>
  <si>
    <t>　現時点において、災害により浮き彫りにされた組織上の問題・課題の解決に至っていない。安定的な給水の維持は行い得ているが、長期的な視点に基づくコストの見直し、人的資源の集約及び確保など問題は山積している。令和5年度からの定年延長により、人的資源の外部流出は延伸されるが、組織の刷新や新たなる知見の確保にはつながるものではない。
　当企業団を取り巻く経営環境としては、人口減少に加え、地理的要因により、給水原価及び施設利用率の面で類似団体平均を下回る状況にある。今後は施設全体のダウンサイジングの検討や、職員の減少を見据えた点検体制等の見直しを行い、より効率的で持続可能な経営を目指す。</t>
    <rPh sb="1" eb="4">
      <t>ゲンジテン</t>
    </rPh>
    <rPh sb="9" eb="11">
      <t>サイガイ</t>
    </rPh>
    <rPh sb="14" eb="15">
      <t>ウ</t>
    </rPh>
    <rPh sb="16" eb="17">
      <t>ボ</t>
    </rPh>
    <rPh sb="22" eb="25">
      <t>ソシキジョウ</t>
    </rPh>
    <rPh sb="26" eb="28">
      <t>モンダイ</t>
    </rPh>
    <rPh sb="29" eb="31">
      <t>カダイ</t>
    </rPh>
    <rPh sb="32" eb="34">
      <t>カイケツ</t>
    </rPh>
    <rPh sb="35" eb="36">
      <t>イタ</t>
    </rPh>
    <rPh sb="42" eb="45">
      <t>アンテイテキ</t>
    </rPh>
    <rPh sb="46" eb="48">
      <t>キュウスイ</t>
    </rPh>
    <rPh sb="49" eb="51">
      <t>イジ</t>
    </rPh>
    <rPh sb="52" eb="53">
      <t>オコナ</t>
    </rPh>
    <rPh sb="54" eb="55">
      <t>エ</t>
    </rPh>
    <rPh sb="60" eb="63">
      <t>チョウキテキ</t>
    </rPh>
    <rPh sb="64" eb="66">
      <t>シテン</t>
    </rPh>
    <rPh sb="67" eb="68">
      <t>モト</t>
    </rPh>
    <rPh sb="74" eb="76">
      <t>ミナオ</t>
    </rPh>
    <rPh sb="78" eb="82">
      <t>ジンテキシゲン</t>
    </rPh>
    <rPh sb="83" eb="85">
      <t>シュウヤク</t>
    </rPh>
    <rPh sb="85" eb="86">
      <t>オヨ</t>
    </rPh>
    <rPh sb="87" eb="89">
      <t>カクホ</t>
    </rPh>
    <rPh sb="91" eb="93">
      <t>モンダイ</t>
    </rPh>
    <rPh sb="94" eb="96">
      <t>サンセキ</t>
    </rPh>
    <rPh sb="109" eb="111">
      <t>テイネン</t>
    </rPh>
    <rPh sb="111" eb="113">
      <t>エンチョウ</t>
    </rPh>
    <rPh sb="117" eb="119">
      <t>ジンテキ</t>
    </rPh>
    <rPh sb="119" eb="121">
      <t>シゲン</t>
    </rPh>
    <rPh sb="122" eb="124">
      <t>ガイブ</t>
    </rPh>
    <rPh sb="124" eb="126">
      <t>リュウシュツ</t>
    </rPh>
    <rPh sb="127" eb="129">
      <t>エンシン</t>
    </rPh>
    <rPh sb="134" eb="136">
      <t>ソシキ</t>
    </rPh>
    <rPh sb="137" eb="139">
      <t>サッシン</t>
    </rPh>
    <rPh sb="140" eb="141">
      <t>アラ</t>
    </rPh>
    <rPh sb="144" eb="146">
      <t>チケン</t>
    </rPh>
    <rPh sb="147" eb="149">
      <t>カクホ</t>
    </rPh>
    <rPh sb="164" eb="167">
      <t>トウキギョウ</t>
    </rPh>
    <rPh sb="167" eb="168">
      <t>ダン</t>
    </rPh>
    <rPh sb="169" eb="170">
      <t>ト</t>
    </rPh>
    <rPh sb="171" eb="172">
      <t>マ</t>
    </rPh>
    <rPh sb="173" eb="177">
      <t>ケイエイカンキョウ</t>
    </rPh>
    <rPh sb="182" eb="186">
      <t>ジンコウゲンショウ</t>
    </rPh>
    <rPh sb="187" eb="188">
      <t>クワ</t>
    </rPh>
    <rPh sb="190" eb="193">
      <t>チリテキ</t>
    </rPh>
    <rPh sb="193" eb="195">
      <t>ヨウイン</t>
    </rPh>
    <rPh sb="199" eb="203">
      <t>キュウスイゲンカ</t>
    </rPh>
    <rPh sb="203" eb="204">
      <t>オヨ</t>
    </rPh>
    <rPh sb="205" eb="210">
      <t>シセツリヨウリツ</t>
    </rPh>
    <rPh sb="211" eb="212">
      <t>メン</t>
    </rPh>
    <rPh sb="213" eb="217">
      <t>ルイジダンタイ</t>
    </rPh>
    <rPh sb="217" eb="219">
      <t>ヘイキン</t>
    </rPh>
    <rPh sb="220" eb="222">
      <t>シタマワ</t>
    </rPh>
    <rPh sb="223" eb="225">
      <t>ジョウキョウ</t>
    </rPh>
    <rPh sb="229" eb="231">
      <t>コンゴ</t>
    </rPh>
    <rPh sb="232" eb="234">
      <t>シセツ</t>
    </rPh>
    <rPh sb="234" eb="236">
      <t>ゼンタイ</t>
    </rPh>
    <rPh sb="246" eb="248">
      <t>ケントウ</t>
    </rPh>
    <rPh sb="250" eb="252">
      <t>ショクイン</t>
    </rPh>
    <rPh sb="253" eb="255">
      <t>ゲンショウ</t>
    </rPh>
    <rPh sb="256" eb="258">
      <t>ミス</t>
    </rPh>
    <rPh sb="260" eb="264">
      <t>テンケンタイセイ</t>
    </rPh>
    <rPh sb="264" eb="265">
      <t>トウ</t>
    </rPh>
    <rPh sb="266" eb="268">
      <t>ミナオ</t>
    </rPh>
    <rPh sb="270" eb="271">
      <t>オコナ</t>
    </rPh>
    <rPh sb="275" eb="278">
      <t>コウリツテキ</t>
    </rPh>
    <rPh sb="279" eb="283">
      <t>ジゾクカノウ</t>
    </rPh>
    <rPh sb="284" eb="286">
      <t>ケイエイ</t>
    </rPh>
    <rPh sb="287" eb="289">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</si>
</sst>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16-4CCA-BFDD-5935551DD82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0.27</c:v>
                </c:pt>
                <c:pt idx="1">
                  <c:v>0.24</c:v>
                </c:pt>
                <c:pt idx="2">
                  <c:v>0.2</c:v>
                </c:pt>
                <c:pt idx="3">
                  <c:v>0.32</c:v>
                </c:pt>
                <c:pt idx="4">
                  <c:v>0.28000000000000003</c:v>
                </c:pt>
              </c:numCache>
            </c:numRef>
          </c:val>
          <c:smooth val="0"/>
          <c:extLst>
            <c:ext xmlns:c16="http://schemas.microsoft.com/office/drawing/2014/chart" uri="{C3380CC4-5D6E-409C-BE32-E72D297353CC}">
              <c16:uniqueId val="{00000001-8716-4CCA-BFDD-5935551DD82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41.87</c:v>
                </c:pt>
                <c:pt idx="1">
                  <c:v>42.66</c:v>
                </c:pt>
                <c:pt idx="2">
                  <c:v>45.04</c:v>
                </c:pt>
                <c:pt idx="3">
                  <c:v>42.46</c:v>
                </c:pt>
                <c:pt idx="4">
                  <c:v>43.42</c:v>
                </c:pt>
              </c:numCache>
            </c:numRef>
          </c:val>
          <c:extLst>
            <c:ext xmlns:c16="http://schemas.microsoft.com/office/drawing/2014/chart" uri="{C3380CC4-5D6E-409C-BE32-E72D297353CC}">
              <c16:uniqueId val="{00000000-5626-490F-BDBF-8117F785663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62.19</c:v>
                </c:pt>
                <c:pt idx="1">
                  <c:v>61.77</c:v>
                </c:pt>
                <c:pt idx="2">
                  <c:v>61.69</c:v>
                </c:pt>
                <c:pt idx="3">
                  <c:v>62.26</c:v>
                </c:pt>
                <c:pt idx="4">
                  <c:v>62.22</c:v>
                </c:pt>
              </c:numCache>
            </c:numRef>
          </c:val>
          <c:smooth val="0"/>
          <c:extLst>
            <c:ext xmlns:c16="http://schemas.microsoft.com/office/drawing/2014/chart" uri="{C3380CC4-5D6E-409C-BE32-E72D297353CC}">
              <c16:uniqueId val="{00000001-5626-490F-BDBF-8117F785663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D79-435D-BBD6-7445E62209A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100.05</c:v>
                </c:pt>
                <c:pt idx="1">
                  <c:v>100.08</c:v>
                </c:pt>
                <c:pt idx="2">
                  <c:v>100</c:v>
                </c:pt>
                <c:pt idx="3">
                  <c:v>100.16</c:v>
                </c:pt>
                <c:pt idx="4">
                  <c:v>100.28</c:v>
                </c:pt>
              </c:numCache>
            </c:numRef>
          </c:val>
          <c:smooth val="0"/>
          <c:extLst>
            <c:ext xmlns:c16="http://schemas.microsoft.com/office/drawing/2014/chart" uri="{C3380CC4-5D6E-409C-BE32-E72D297353CC}">
              <c16:uniqueId val="{00000001-CD79-435D-BBD6-7445E62209A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114.62</c:v>
                </c:pt>
                <c:pt idx="1">
                  <c:v>105.3</c:v>
                </c:pt>
                <c:pt idx="2">
                  <c:v>104.46</c:v>
                </c:pt>
                <c:pt idx="3">
                  <c:v>105.87</c:v>
                </c:pt>
                <c:pt idx="4">
                  <c:v>113.25</c:v>
                </c:pt>
              </c:numCache>
            </c:numRef>
          </c:val>
          <c:extLst>
            <c:ext xmlns:c16="http://schemas.microsoft.com/office/drawing/2014/chart" uri="{C3380CC4-5D6E-409C-BE32-E72D297353CC}">
              <c16:uniqueId val="{00000000-2732-4EC2-A79C-5F7B3A3FCFD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114.26</c:v>
                </c:pt>
                <c:pt idx="1">
                  <c:v>112.98</c:v>
                </c:pt>
                <c:pt idx="2">
                  <c:v>112.91</c:v>
                </c:pt>
                <c:pt idx="3">
                  <c:v>111.13</c:v>
                </c:pt>
                <c:pt idx="4">
                  <c:v>112.49</c:v>
                </c:pt>
              </c:numCache>
            </c:numRef>
          </c:val>
          <c:smooth val="0"/>
          <c:extLst>
            <c:ext xmlns:c16="http://schemas.microsoft.com/office/drawing/2014/chart" uri="{C3380CC4-5D6E-409C-BE32-E72D297353CC}">
              <c16:uniqueId val="{00000001-2732-4EC2-A79C-5F7B3A3FCFD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56.53</c:v>
                </c:pt>
                <c:pt idx="1">
                  <c:v>57.37</c:v>
                </c:pt>
                <c:pt idx="2">
                  <c:v>59.01</c:v>
                </c:pt>
                <c:pt idx="3">
                  <c:v>47.84</c:v>
                </c:pt>
                <c:pt idx="4">
                  <c:v>49.4</c:v>
                </c:pt>
              </c:numCache>
            </c:numRef>
          </c:val>
          <c:extLst>
            <c:ext xmlns:c16="http://schemas.microsoft.com/office/drawing/2014/chart" uri="{C3380CC4-5D6E-409C-BE32-E72D297353CC}">
              <c16:uniqueId val="{00000000-E621-4FDD-BA17-F08AABDACD3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54.73</c:v>
                </c:pt>
                <c:pt idx="1">
                  <c:v>55.77</c:v>
                </c:pt>
                <c:pt idx="2">
                  <c:v>56.48</c:v>
                </c:pt>
                <c:pt idx="3">
                  <c:v>57.5</c:v>
                </c:pt>
                <c:pt idx="4">
                  <c:v>58.52</c:v>
                </c:pt>
              </c:numCache>
            </c:numRef>
          </c:val>
          <c:smooth val="0"/>
          <c:extLst>
            <c:ext xmlns:c16="http://schemas.microsoft.com/office/drawing/2014/chart" uri="{C3380CC4-5D6E-409C-BE32-E72D297353CC}">
              <c16:uniqueId val="{00000001-E621-4FDD-BA17-F08AABDACD3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formatCode="#,##0.00;&quot;△&quot;#,##0.00;&quot;-&quot;">
                  <c:v>0.17</c:v>
                </c:pt>
              </c:numCache>
            </c:numRef>
          </c:val>
          <c:extLst>
            <c:ext xmlns:c16="http://schemas.microsoft.com/office/drawing/2014/chart" uri="{C3380CC4-5D6E-409C-BE32-E72D297353CC}">
              <c16:uniqueId val="{00000000-546C-4804-981A-C58B12154CC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22.46</c:v>
                </c:pt>
                <c:pt idx="1">
                  <c:v>25.84</c:v>
                </c:pt>
                <c:pt idx="2">
                  <c:v>27.61</c:v>
                </c:pt>
                <c:pt idx="3">
                  <c:v>30.3</c:v>
                </c:pt>
                <c:pt idx="4">
                  <c:v>31.74</c:v>
                </c:pt>
              </c:numCache>
            </c:numRef>
          </c:val>
          <c:smooth val="0"/>
          <c:extLst>
            <c:ext xmlns:c16="http://schemas.microsoft.com/office/drawing/2014/chart" uri="{C3380CC4-5D6E-409C-BE32-E72D297353CC}">
              <c16:uniqueId val="{00000001-546C-4804-981A-C58B12154CC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3F-4F51-96E3-F9418673F0E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10.58</c:v>
                </c:pt>
                <c:pt idx="1">
                  <c:v>10.49</c:v>
                </c:pt>
                <c:pt idx="2">
                  <c:v>9.92</c:v>
                </c:pt>
                <c:pt idx="3">
                  <c:v>12.29</c:v>
                </c:pt>
                <c:pt idx="4">
                  <c:v>8.77</c:v>
                </c:pt>
              </c:numCache>
            </c:numRef>
          </c:val>
          <c:smooth val="0"/>
          <c:extLst>
            <c:ext xmlns:c16="http://schemas.microsoft.com/office/drawing/2014/chart" uri="{C3380CC4-5D6E-409C-BE32-E72D297353CC}">
              <c16:uniqueId val="{00000001-D93F-4F51-96E3-F9418673F0E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480.16</c:v>
                </c:pt>
                <c:pt idx="1">
                  <c:v>171.31</c:v>
                </c:pt>
                <c:pt idx="2">
                  <c:v>803.49</c:v>
                </c:pt>
                <c:pt idx="3">
                  <c:v>405.42</c:v>
                </c:pt>
                <c:pt idx="4">
                  <c:v>611.97</c:v>
                </c:pt>
              </c:numCache>
            </c:numRef>
          </c:val>
          <c:extLst>
            <c:ext xmlns:c16="http://schemas.microsoft.com/office/drawing/2014/chart" uri="{C3380CC4-5D6E-409C-BE32-E72D297353CC}">
              <c16:uniqueId val="{00000000-891F-4027-8BB0-CE6980B5452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243.44</c:v>
                </c:pt>
                <c:pt idx="1">
                  <c:v>258.49</c:v>
                </c:pt>
                <c:pt idx="2">
                  <c:v>271.10000000000002</c:v>
                </c:pt>
                <c:pt idx="3">
                  <c:v>284.45</c:v>
                </c:pt>
                <c:pt idx="4">
                  <c:v>309.23</c:v>
                </c:pt>
              </c:numCache>
            </c:numRef>
          </c:val>
          <c:smooth val="0"/>
          <c:extLst>
            <c:ext xmlns:c16="http://schemas.microsoft.com/office/drawing/2014/chart" uri="{C3380CC4-5D6E-409C-BE32-E72D297353CC}">
              <c16:uniqueId val="{00000001-891F-4027-8BB0-CE6980B5452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1.54</c:v>
                </c:pt>
                <c:pt idx="1">
                  <c:v>19.64</c:v>
                </c:pt>
                <c:pt idx="2">
                  <c:v>64.099999999999994</c:v>
                </c:pt>
                <c:pt idx="3">
                  <c:v>195.55</c:v>
                </c:pt>
                <c:pt idx="4">
                  <c:v>193.77</c:v>
                </c:pt>
              </c:numCache>
            </c:numRef>
          </c:val>
          <c:extLst>
            <c:ext xmlns:c16="http://schemas.microsoft.com/office/drawing/2014/chart" uri="{C3380CC4-5D6E-409C-BE32-E72D297353CC}">
              <c16:uniqueId val="{00000000-A723-4343-BC70-D799918E85B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303.26</c:v>
                </c:pt>
                <c:pt idx="1">
                  <c:v>290.31</c:v>
                </c:pt>
                <c:pt idx="2">
                  <c:v>272.95999999999998</c:v>
                </c:pt>
                <c:pt idx="3">
                  <c:v>260.95999999999998</c:v>
                </c:pt>
                <c:pt idx="4">
                  <c:v>240.07</c:v>
                </c:pt>
              </c:numCache>
            </c:numRef>
          </c:val>
          <c:smooth val="0"/>
          <c:extLst>
            <c:ext xmlns:c16="http://schemas.microsoft.com/office/drawing/2014/chart" uri="{C3380CC4-5D6E-409C-BE32-E72D297353CC}">
              <c16:uniqueId val="{00000001-A723-4343-BC70-D799918E85B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111.46</c:v>
                </c:pt>
                <c:pt idx="1">
                  <c:v>101.18</c:v>
                </c:pt>
                <c:pt idx="2">
                  <c:v>100.03</c:v>
                </c:pt>
                <c:pt idx="3">
                  <c:v>101.55</c:v>
                </c:pt>
                <c:pt idx="4">
                  <c:v>110.79</c:v>
                </c:pt>
              </c:numCache>
            </c:numRef>
          </c:val>
          <c:extLst>
            <c:ext xmlns:c16="http://schemas.microsoft.com/office/drawing/2014/chart" uri="{C3380CC4-5D6E-409C-BE32-E72D297353CC}">
              <c16:uniqueId val="{00000000-5BFD-4919-B169-B5D075D03D3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114.14</c:v>
                </c:pt>
                <c:pt idx="1">
                  <c:v>112.83</c:v>
                </c:pt>
                <c:pt idx="2">
                  <c:v>112.84</c:v>
                </c:pt>
                <c:pt idx="3">
                  <c:v>110.77</c:v>
                </c:pt>
                <c:pt idx="4">
                  <c:v>112.35</c:v>
                </c:pt>
              </c:numCache>
            </c:numRef>
          </c:val>
          <c:smooth val="0"/>
          <c:extLst>
            <c:ext xmlns:c16="http://schemas.microsoft.com/office/drawing/2014/chart" uri="{C3380CC4-5D6E-409C-BE32-E72D297353CC}">
              <c16:uniqueId val="{00000001-5BFD-4919-B169-B5D075D03D3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108.2</c:v>
                </c:pt>
                <c:pt idx="1">
                  <c:v>118.45</c:v>
                </c:pt>
                <c:pt idx="2">
                  <c:v>117.71</c:v>
                </c:pt>
                <c:pt idx="3">
                  <c:v>117.3</c:v>
                </c:pt>
                <c:pt idx="4">
                  <c:v>107.54</c:v>
                </c:pt>
              </c:numCache>
            </c:numRef>
          </c:val>
          <c:extLst>
            <c:ext xmlns:c16="http://schemas.microsoft.com/office/drawing/2014/chart" uri="{C3380CC4-5D6E-409C-BE32-E72D297353CC}">
              <c16:uniqueId val="{00000000-E7C3-454B-A7D3-8926AD907BB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73.03</c:v>
                </c:pt>
                <c:pt idx="1">
                  <c:v>73.86</c:v>
                </c:pt>
                <c:pt idx="2">
                  <c:v>73.849999999999994</c:v>
                </c:pt>
                <c:pt idx="3">
                  <c:v>73.180000000000007</c:v>
                </c:pt>
                <c:pt idx="4">
                  <c:v>73.05</c:v>
                </c:pt>
              </c:numCache>
            </c:numRef>
          </c:val>
          <c:smooth val="0"/>
          <c:extLst>
            <c:ext xmlns:c16="http://schemas.microsoft.com/office/drawing/2014/chart" uri="{C3380CC4-5D6E-409C-BE32-E72D297353CC}">
              <c16:uniqueId val="{00000001-E7C3-454B-A7D3-8926AD907BB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南予水道企業団</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用水供給事業</v>
      </c>
      <c r="Q8" s="44"/>
      <c r="R8" s="44"/>
      <c r="S8" s="44"/>
      <c r="T8" s="44"/>
      <c r="U8" s="44"/>
      <c r="V8" s="44"/>
      <c r="W8" s="44" t="str">
        <f>データ!$L$6</f>
        <v>B</v>
      </c>
      <c r="X8" s="44"/>
      <c r="Y8" s="44"/>
      <c r="Z8" s="44"/>
      <c r="AA8" s="44"/>
      <c r="AB8" s="44"/>
      <c r="AC8" s="44"/>
      <c r="AD8" s="44" t="str">
        <f>データ!$M$6</f>
        <v>その他</v>
      </c>
      <c r="AE8" s="44"/>
      <c r="AF8" s="44"/>
      <c r="AG8" s="44"/>
      <c r="AH8" s="44"/>
      <c r="AI8" s="44"/>
      <c r="AJ8" s="44"/>
      <c r="AK8" s="2"/>
      <c r="AL8" s="45" t="str">
        <f>データ!$R$6</f>
        <v>-</v>
      </c>
      <c r="AM8" s="45"/>
      <c r="AN8" s="45"/>
      <c r="AO8" s="45"/>
      <c r="AP8" s="45"/>
      <c r="AQ8" s="45"/>
      <c r="AR8" s="45"/>
      <c r="AS8" s="45"/>
      <c r="AT8" s="46" t="str">
        <f>データ!$S$6</f>
        <v>-</v>
      </c>
      <c r="AU8" s="47"/>
      <c r="AV8" s="47"/>
      <c r="AW8" s="47"/>
      <c r="AX8" s="47"/>
      <c r="AY8" s="47"/>
      <c r="AZ8" s="47"/>
      <c r="BA8" s="47"/>
      <c r="BB8" s="48" t="str">
        <f>データ!$T$6</f>
        <v>-</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86.69</v>
      </c>
      <c r="J10" s="47"/>
      <c r="K10" s="47"/>
      <c r="L10" s="47"/>
      <c r="M10" s="47"/>
      <c r="N10" s="47"/>
      <c r="O10" s="81"/>
      <c r="P10" s="48">
        <f>データ!$P$6</f>
        <v>72.69</v>
      </c>
      <c r="Q10" s="48"/>
      <c r="R10" s="48"/>
      <c r="S10" s="48"/>
      <c r="T10" s="48"/>
      <c r="U10" s="48"/>
      <c r="V10" s="48"/>
      <c r="W10" s="45">
        <f>データ!$Q$6</f>
        <v>0</v>
      </c>
      <c r="X10" s="45"/>
      <c r="Y10" s="45"/>
      <c r="Z10" s="45"/>
      <c r="AA10" s="45"/>
      <c r="AB10" s="45"/>
      <c r="AC10" s="45"/>
      <c r="AD10" s="2"/>
      <c r="AE10" s="2"/>
      <c r="AF10" s="2"/>
      <c r="AG10" s="2"/>
      <c r="AH10" s="2"/>
      <c r="AI10" s="2"/>
      <c r="AJ10" s="2"/>
      <c r="AK10" s="2"/>
      <c r="AL10" s="45">
        <f>データ!$U$6</f>
        <v>106514</v>
      </c>
      <c r="AM10" s="45"/>
      <c r="AN10" s="45"/>
      <c r="AO10" s="45"/>
      <c r="AP10" s="45"/>
      <c r="AQ10" s="45"/>
      <c r="AR10" s="45"/>
      <c r="AS10" s="45"/>
      <c r="AT10" s="46">
        <f>データ!$V$6</f>
        <v>112.91</v>
      </c>
      <c r="AU10" s="47"/>
      <c r="AV10" s="47"/>
      <c r="AW10" s="47"/>
      <c r="AX10" s="47"/>
      <c r="AY10" s="47"/>
      <c r="AZ10" s="47"/>
      <c r="BA10" s="47"/>
      <c r="BB10" s="48">
        <f>データ!$W$6</f>
        <v>943.35</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【112.49】</v>
      </c>
      <c r="F85" s="13" t="str">
        <f>データ!AS6</f>
        <v>【8.77】</v>
      </c>
      <c r="G85" s="13" t="str">
        <f>データ!BD6</f>
        <v>【309.23】</v>
      </c>
      <c r="H85" s="13" t="str">
        <f>データ!BO6</f>
        <v>【240.07】</v>
      </c>
      <c r="I85" s="13" t="str">
        <f>データ!BZ6</f>
        <v>【112.35】</v>
      </c>
      <c r="J85" s="13" t="str">
        <f>データ!CK6</f>
        <v>【73.05】</v>
      </c>
      <c r="K85" s="13" t="str">
        <f>データ!CV6</f>
        <v>【62.22】</v>
      </c>
      <c r="L85" s="13" t="str">
        <f>データ!DG6</f>
        <v>【100.28】</v>
      </c>
      <c r="M85" s="13" t="str">
        <f>データ!DR6</f>
        <v>【58.52】</v>
      </c>
      <c r="N85" s="13" t="str">
        <f>データ!EC6</f>
        <v>【31.74】</v>
      </c>
      <c r="O85" s="13" t="str">
        <f>データ!EN6</f>
        <v>【0.28】</v>
      </c>
    </row>
  </sheetData>
  <sheetProtection algorithmName="SHA-512" hashValue="S33D0cr3tSaXRLGtr9BUD7OVFMmJT0606nd4KXrFWpUHZDfy3LV5wSdHSrP4NMAtnpoTkiXYwL0HC44e7oAT6w==" saltValue="tI7CoUkWAj7m7t/zGvQq8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388866</v>
      </c>
      <c r="D6" s="20">
        <f t="shared" si="3"/>
        <v>46</v>
      </c>
      <c r="E6" s="20">
        <f t="shared" si="3"/>
        <v>1</v>
      </c>
      <c r="F6" s="20">
        <f t="shared" si="3"/>
        <v>0</v>
      </c>
      <c r="G6" s="20">
        <f t="shared" si="3"/>
        <v>2</v>
      </c>
      <c r="H6" s="20" t="str">
        <f t="shared" si="3"/>
        <v>愛媛県　南予水道企業団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86.69</v>
      </c>
      <c r="P6" s="21">
        <f t="shared" si="3"/>
        <v>72.69</v>
      </c>
      <c r="Q6" s="21">
        <f t="shared" si="3"/>
        <v>0</v>
      </c>
      <c r="R6" s="21" t="str">
        <f t="shared" si="3"/>
        <v>-</v>
      </c>
      <c r="S6" s="21" t="str">
        <f t="shared" si="3"/>
        <v>-</v>
      </c>
      <c r="T6" s="21" t="str">
        <f t="shared" si="3"/>
        <v>-</v>
      </c>
      <c r="U6" s="21">
        <f t="shared" si="3"/>
        <v>106514</v>
      </c>
      <c r="V6" s="21">
        <f t="shared" si="3"/>
        <v>112.91</v>
      </c>
      <c r="W6" s="21">
        <f t="shared" si="3"/>
        <v>943.35</v>
      </c>
      <c r="X6" s="22">
        <f>IF(X7="",NA(),X7)</f>
        <v>114.62</v>
      </c>
      <c r="Y6" s="22">
        <f t="shared" ref="Y6:AG6" si="4">IF(Y7="",NA(),Y7)</f>
        <v>105.3</v>
      </c>
      <c r="Z6" s="22">
        <f t="shared" si="4"/>
        <v>104.46</v>
      </c>
      <c r="AA6" s="22">
        <f t="shared" si="4"/>
        <v>105.87</v>
      </c>
      <c r="AB6" s="22">
        <f t="shared" si="4"/>
        <v>113.25</v>
      </c>
      <c r="AC6" s="22">
        <f t="shared" si="4"/>
        <v>114.26</v>
      </c>
      <c r="AD6" s="22">
        <f t="shared" si="4"/>
        <v>112.98</v>
      </c>
      <c r="AE6" s="22">
        <f t="shared" si="4"/>
        <v>112.91</v>
      </c>
      <c r="AF6" s="22">
        <f t="shared" si="4"/>
        <v>111.13</v>
      </c>
      <c r="AG6" s="22">
        <f t="shared" si="4"/>
        <v>112.49</v>
      </c>
      <c r="AH6" s="21" t="str">
        <f>IF(AH7="","",IF(AH7="-","【-】","【"&amp;SUBSTITUTE(TEXT(AH7,"#,##0.00"),"-","△")&amp;"】"))</f>
        <v>【112.49】</v>
      </c>
      <c r="AI6" s="21">
        <f>IF(AI7="",NA(),AI7)</f>
        <v>0</v>
      </c>
      <c r="AJ6" s="21">
        <f t="shared" ref="AJ6:AR6" si="5">IF(AJ7="",NA(),AJ7)</f>
        <v>0</v>
      </c>
      <c r="AK6" s="21">
        <f t="shared" si="5"/>
        <v>0</v>
      </c>
      <c r="AL6" s="21">
        <f t="shared" si="5"/>
        <v>0</v>
      </c>
      <c r="AM6" s="21">
        <f t="shared" si="5"/>
        <v>0</v>
      </c>
      <c r="AN6" s="22">
        <f t="shared" si="5"/>
        <v>10.58</v>
      </c>
      <c r="AO6" s="22">
        <f t="shared" si="5"/>
        <v>10.49</v>
      </c>
      <c r="AP6" s="22">
        <f t="shared" si="5"/>
        <v>9.92</v>
      </c>
      <c r="AQ6" s="22">
        <f t="shared" si="5"/>
        <v>12.29</v>
      </c>
      <c r="AR6" s="22">
        <f t="shared" si="5"/>
        <v>8.77</v>
      </c>
      <c r="AS6" s="21" t="str">
        <f>IF(AS7="","",IF(AS7="-","【-】","【"&amp;SUBSTITUTE(TEXT(AS7,"#,##0.00"),"-","△")&amp;"】"))</f>
        <v>【8.77】</v>
      </c>
      <c r="AT6" s="22">
        <f>IF(AT7="",NA(),AT7)</f>
        <v>480.16</v>
      </c>
      <c r="AU6" s="22">
        <f t="shared" ref="AU6:BC6" si="6">IF(AU7="",NA(),AU7)</f>
        <v>171.31</v>
      </c>
      <c r="AV6" s="22">
        <f t="shared" si="6"/>
        <v>803.49</v>
      </c>
      <c r="AW6" s="22">
        <f t="shared" si="6"/>
        <v>405.42</v>
      </c>
      <c r="AX6" s="22">
        <f t="shared" si="6"/>
        <v>611.97</v>
      </c>
      <c r="AY6" s="22">
        <f t="shared" si="6"/>
        <v>243.44</v>
      </c>
      <c r="AZ6" s="22">
        <f t="shared" si="6"/>
        <v>258.49</v>
      </c>
      <c r="BA6" s="22">
        <f t="shared" si="6"/>
        <v>271.10000000000002</v>
      </c>
      <c r="BB6" s="22">
        <f t="shared" si="6"/>
        <v>284.45</v>
      </c>
      <c r="BC6" s="22">
        <f t="shared" si="6"/>
        <v>309.23</v>
      </c>
      <c r="BD6" s="21" t="str">
        <f>IF(BD7="","",IF(BD7="-","【-】","【"&amp;SUBSTITUTE(TEXT(BD7,"#,##0.00"),"-","△")&amp;"】"))</f>
        <v>【309.23】</v>
      </c>
      <c r="BE6" s="22">
        <f>IF(BE7="",NA(),BE7)</f>
        <v>1.54</v>
      </c>
      <c r="BF6" s="22">
        <f t="shared" ref="BF6:BN6" si="7">IF(BF7="",NA(),BF7)</f>
        <v>19.64</v>
      </c>
      <c r="BG6" s="22">
        <f t="shared" si="7"/>
        <v>64.099999999999994</v>
      </c>
      <c r="BH6" s="22">
        <f t="shared" si="7"/>
        <v>195.55</v>
      </c>
      <c r="BI6" s="22">
        <f t="shared" si="7"/>
        <v>193.77</v>
      </c>
      <c r="BJ6" s="22">
        <f t="shared" si="7"/>
        <v>303.26</v>
      </c>
      <c r="BK6" s="22">
        <f t="shared" si="7"/>
        <v>290.31</v>
      </c>
      <c r="BL6" s="22">
        <f t="shared" si="7"/>
        <v>272.95999999999998</v>
      </c>
      <c r="BM6" s="22">
        <f t="shared" si="7"/>
        <v>260.95999999999998</v>
      </c>
      <c r="BN6" s="22">
        <f t="shared" si="7"/>
        <v>240.07</v>
      </c>
      <c r="BO6" s="21" t="str">
        <f>IF(BO7="","",IF(BO7="-","【-】","【"&amp;SUBSTITUTE(TEXT(BO7,"#,##0.00"),"-","△")&amp;"】"))</f>
        <v>【240.07】</v>
      </c>
      <c r="BP6" s="22">
        <f>IF(BP7="",NA(),BP7)</f>
        <v>111.46</v>
      </c>
      <c r="BQ6" s="22">
        <f t="shared" ref="BQ6:BY6" si="8">IF(BQ7="",NA(),BQ7)</f>
        <v>101.18</v>
      </c>
      <c r="BR6" s="22">
        <f t="shared" si="8"/>
        <v>100.03</v>
      </c>
      <c r="BS6" s="22">
        <f t="shared" si="8"/>
        <v>101.55</v>
      </c>
      <c r="BT6" s="22">
        <f t="shared" si="8"/>
        <v>110.79</v>
      </c>
      <c r="BU6" s="22">
        <f t="shared" si="8"/>
        <v>114.14</v>
      </c>
      <c r="BV6" s="22">
        <f t="shared" si="8"/>
        <v>112.83</v>
      </c>
      <c r="BW6" s="22">
        <f t="shared" si="8"/>
        <v>112.84</v>
      </c>
      <c r="BX6" s="22">
        <f t="shared" si="8"/>
        <v>110.77</v>
      </c>
      <c r="BY6" s="22">
        <f t="shared" si="8"/>
        <v>112.35</v>
      </c>
      <c r="BZ6" s="21" t="str">
        <f>IF(BZ7="","",IF(BZ7="-","【-】","【"&amp;SUBSTITUTE(TEXT(BZ7,"#,##0.00"),"-","△")&amp;"】"))</f>
        <v>【112.35】</v>
      </c>
      <c r="CA6" s="22">
        <f>IF(CA7="",NA(),CA7)</f>
        <v>108.2</v>
      </c>
      <c r="CB6" s="22">
        <f t="shared" ref="CB6:CJ6" si="9">IF(CB7="",NA(),CB7)</f>
        <v>118.45</v>
      </c>
      <c r="CC6" s="22">
        <f t="shared" si="9"/>
        <v>117.71</v>
      </c>
      <c r="CD6" s="22">
        <f t="shared" si="9"/>
        <v>117.3</v>
      </c>
      <c r="CE6" s="22">
        <f t="shared" si="9"/>
        <v>107.54</v>
      </c>
      <c r="CF6" s="22">
        <f t="shared" si="9"/>
        <v>73.03</v>
      </c>
      <c r="CG6" s="22">
        <f t="shared" si="9"/>
        <v>73.86</v>
      </c>
      <c r="CH6" s="22">
        <f t="shared" si="9"/>
        <v>73.849999999999994</v>
      </c>
      <c r="CI6" s="22">
        <f t="shared" si="9"/>
        <v>73.180000000000007</v>
      </c>
      <c r="CJ6" s="22">
        <f t="shared" si="9"/>
        <v>73.05</v>
      </c>
      <c r="CK6" s="21" t="str">
        <f>IF(CK7="","",IF(CK7="-","【-】","【"&amp;SUBSTITUTE(TEXT(CK7,"#,##0.00"),"-","△")&amp;"】"))</f>
        <v>【73.05】</v>
      </c>
      <c r="CL6" s="22">
        <f>IF(CL7="",NA(),CL7)</f>
        <v>41.87</v>
      </c>
      <c r="CM6" s="22">
        <f t="shared" ref="CM6:CU6" si="10">IF(CM7="",NA(),CM7)</f>
        <v>42.66</v>
      </c>
      <c r="CN6" s="22">
        <f t="shared" si="10"/>
        <v>45.04</v>
      </c>
      <c r="CO6" s="22">
        <f t="shared" si="10"/>
        <v>42.46</v>
      </c>
      <c r="CP6" s="22">
        <f t="shared" si="10"/>
        <v>43.42</v>
      </c>
      <c r="CQ6" s="22">
        <f t="shared" si="10"/>
        <v>62.19</v>
      </c>
      <c r="CR6" s="22">
        <f t="shared" si="10"/>
        <v>61.77</v>
      </c>
      <c r="CS6" s="22">
        <f t="shared" si="10"/>
        <v>61.69</v>
      </c>
      <c r="CT6" s="22">
        <f t="shared" si="10"/>
        <v>62.26</v>
      </c>
      <c r="CU6" s="22">
        <f t="shared" si="10"/>
        <v>62.22</v>
      </c>
      <c r="CV6" s="21" t="str">
        <f>IF(CV7="","",IF(CV7="-","【-】","【"&amp;SUBSTITUTE(TEXT(CV7,"#,##0.00"),"-","△")&amp;"】"))</f>
        <v>【62.22】</v>
      </c>
      <c r="CW6" s="22">
        <f>IF(CW7="",NA(),CW7)</f>
        <v>100</v>
      </c>
      <c r="CX6" s="22">
        <f t="shared" ref="CX6:DF6" si="11">IF(CX7="",NA(),CX7)</f>
        <v>100</v>
      </c>
      <c r="CY6" s="22">
        <f t="shared" si="11"/>
        <v>100</v>
      </c>
      <c r="CZ6" s="22">
        <f t="shared" si="11"/>
        <v>100</v>
      </c>
      <c r="DA6" s="22">
        <f t="shared" si="11"/>
        <v>100</v>
      </c>
      <c r="DB6" s="22">
        <f t="shared" si="11"/>
        <v>100.05</v>
      </c>
      <c r="DC6" s="22">
        <f t="shared" si="11"/>
        <v>100.08</v>
      </c>
      <c r="DD6" s="22">
        <f t="shared" si="11"/>
        <v>100</v>
      </c>
      <c r="DE6" s="22">
        <f t="shared" si="11"/>
        <v>100.16</v>
      </c>
      <c r="DF6" s="22">
        <f t="shared" si="11"/>
        <v>100.28</v>
      </c>
      <c r="DG6" s="21" t="str">
        <f>IF(DG7="","",IF(DG7="-","【-】","【"&amp;SUBSTITUTE(TEXT(DG7,"#,##0.00"),"-","△")&amp;"】"))</f>
        <v>【100.28】</v>
      </c>
      <c r="DH6" s="22">
        <f>IF(DH7="",NA(),DH7)</f>
        <v>56.53</v>
      </c>
      <c r="DI6" s="22">
        <f t="shared" ref="DI6:DQ6" si="12">IF(DI7="",NA(),DI7)</f>
        <v>57.37</v>
      </c>
      <c r="DJ6" s="22">
        <f t="shared" si="12"/>
        <v>59.01</v>
      </c>
      <c r="DK6" s="22">
        <f t="shared" si="12"/>
        <v>47.84</v>
      </c>
      <c r="DL6" s="22">
        <f t="shared" si="12"/>
        <v>49.4</v>
      </c>
      <c r="DM6" s="22">
        <f t="shared" si="12"/>
        <v>54.73</v>
      </c>
      <c r="DN6" s="22">
        <f t="shared" si="12"/>
        <v>55.77</v>
      </c>
      <c r="DO6" s="22">
        <f t="shared" si="12"/>
        <v>56.48</v>
      </c>
      <c r="DP6" s="22">
        <f t="shared" si="12"/>
        <v>57.5</v>
      </c>
      <c r="DQ6" s="22">
        <f t="shared" si="12"/>
        <v>58.52</v>
      </c>
      <c r="DR6" s="21" t="str">
        <f>IF(DR7="","",IF(DR7="-","【-】","【"&amp;SUBSTITUTE(TEXT(DR7,"#,##0.00"),"-","△")&amp;"】"))</f>
        <v>【58.52】</v>
      </c>
      <c r="DS6" s="21">
        <f>IF(DS7="",NA(),DS7)</f>
        <v>0</v>
      </c>
      <c r="DT6" s="21">
        <f t="shared" ref="DT6:EB6" si="13">IF(DT7="",NA(),DT7)</f>
        <v>0</v>
      </c>
      <c r="DU6" s="21">
        <f t="shared" si="13"/>
        <v>0</v>
      </c>
      <c r="DV6" s="21">
        <f t="shared" si="13"/>
        <v>0</v>
      </c>
      <c r="DW6" s="22">
        <f t="shared" si="13"/>
        <v>0.17</v>
      </c>
      <c r="DX6" s="22">
        <f t="shared" si="13"/>
        <v>22.46</v>
      </c>
      <c r="DY6" s="22">
        <f t="shared" si="13"/>
        <v>25.84</v>
      </c>
      <c r="DZ6" s="22">
        <f t="shared" si="13"/>
        <v>27.61</v>
      </c>
      <c r="EA6" s="22">
        <f t="shared" si="13"/>
        <v>30.3</v>
      </c>
      <c r="EB6" s="22">
        <f t="shared" si="13"/>
        <v>31.74</v>
      </c>
      <c r="EC6" s="21" t="str">
        <f>IF(EC7="","",IF(EC7="-","【-】","【"&amp;SUBSTITUTE(TEXT(EC7,"#,##0.00"),"-","△")&amp;"】"))</f>
        <v>【31.74】</v>
      </c>
      <c r="ED6" s="21">
        <f>IF(ED7="",NA(),ED7)</f>
        <v>0</v>
      </c>
      <c r="EE6" s="21">
        <f t="shared" ref="EE6:EM6" si="14">IF(EE7="",NA(),EE7)</f>
        <v>0</v>
      </c>
      <c r="EF6" s="21">
        <f t="shared" si="14"/>
        <v>0</v>
      </c>
      <c r="EG6" s="21">
        <f t="shared" si="14"/>
        <v>0</v>
      </c>
      <c r="EH6" s="21">
        <f t="shared" si="14"/>
        <v>0</v>
      </c>
      <c r="EI6" s="22">
        <f t="shared" si="14"/>
        <v>0.27</v>
      </c>
      <c r="EJ6" s="22">
        <f t="shared" si="14"/>
        <v>0.24</v>
      </c>
      <c r="EK6" s="22">
        <f t="shared" si="14"/>
        <v>0.2</v>
      </c>
      <c r="EL6" s="22">
        <f t="shared" si="14"/>
        <v>0.32</v>
      </c>
      <c r="EM6" s="22">
        <f t="shared" si="14"/>
        <v>0.28000000000000003</v>
      </c>
      <c r="EN6" s="21" t="str">
        <f>IF(EN7="","",IF(EN7="-","【-】","【"&amp;SUBSTITUTE(TEXT(EN7,"#,##0.00"),"-","△")&amp;"】"))</f>
        <v>【0.28】</v>
      </c>
    </row>
    <row r="7" spans="1:144" s="23" customFormat="1" x14ac:dyDescent="0.15">
      <c r="A7" s="15"/>
      <c r="B7" s="24">
        <v>2021</v>
      </c>
      <c r="C7" s="24">
        <v>388866</v>
      </c>
      <c r="D7" s="24">
        <v>46</v>
      </c>
      <c r="E7" s="24">
        <v>1</v>
      </c>
      <c r="F7" s="24">
        <v>0</v>
      </c>
      <c r="G7" s="24">
        <v>2</v>
      </c>
      <c r="H7" s="24" t="s">
        <v>93</v>
      </c>
      <c r="I7" s="24" t="s">
        <v>94</v>
      </c>
      <c r="J7" s="24" t="s">
        <v>95</v>
      </c>
      <c r="K7" s="24" t="s">
        <v>96</v>
      </c>
      <c r="L7" s="24" t="s">
        <v>97</v>
      </c>
      <c r="M7" s="24" t="s">
        <v>98</v>
      </c>
      <c r="N7" s="25" t="s">
        <v>99</v>
      </c>
      <c r="O7" s="25">
        <v>86.69</v>
      </c>
      <c r="P7" s="25">
        <v>72.69</v>
      </c>
      <c r="Q7" s="25">
        <v>0</v>
      </c>
      <c r="R7" s="25" t="s">
        <v>99</v>
      </c>
      <c r="S7" s="25" t="s">
        <v>99</v>
      </c>
      <c r="T7" s="25" t="s">
        <v>99</v>
      </c>
      <c r="U7" s="25">
        <v>106514</v>
      </c>
      <c r="V7" s="25">
        <v>112.91</v>
      </c>
      <c r="W7" s="25">
        <v>943.35</v>
      </c>
      <c r="X7" s="25">
        <v>114.62</v>
      </c>
      <c r="Y7" s="25">
        <v>105.3</v>
      </c>
      <c r="Z7" s="25">
        <v>104.46</v>
      </c>
      <c r="AA7" s="25">
        <v>105.87</v>
      </c>
      <c r="AB7" s="25">
        <v>113.25</v>
      </c>
      <c r="AC7" s="25">
        <v>114.26</v>
      </c>
      <c r="AD7" s="25">
        <v>112.98</v>
      </c>
      <c r="AE7" s="25">
        <v>112.91</v>
      </c>
      <c r="AF7" s="25">
        <v>111.13</v>
      </c>
      <c r="AG7" s="25">
        <v>112.49</v>
      </c>
      <c r="AH7" s="25">
        <v>112.49</v>
      </c>
      <c r="AI7" s="25">
        <v>0</v>
      </c>
      <c r="AJ7" s="25">
        <v>0</v>
      </c>
      <c r="AK7" s="25">
        <v>0</v>
      </c>
      <c r="AL7" s="25">
        <v>0</v>
      </c>
      <c r="AM7" s="25">
        <v>0</v>
      </c>
      <c r="AN7" s="25">
        <v>10.58</v>
      </c>
      <c r="AO7" s="25">
        <v>10.49</v>
      </c>
      <c r="AP7" s="25">
        <v>9.92</v>
      </c>
      <c r="AQ7" s="25">
        <v>12.29</v>
      </c>
      <c r="AR7" s="25">
        <v>8.77</v>
      </c>
      <c r="AS7" s="25">
        <v>8.77</v>
      </c>
      <c r="AT7" s="25">
        <v>480.16</v>
      </c>
      <c r="AU7" s="25">
        <v>171.31</v>
      </c>
      <c r="AV7" s="25">
        <v>803.49</v>
      </c>
      <c r="AW7" s="25">
        <v>405.42</v>
      </c>
      <c r="AX7" s="25">
        <v>611.97</v>
      </c>
      <c r="AY7" s="25">
        <v>243.44</v>
      </c>
      <c r="AZ7" s="25">
        <v>258.49</v>
      </c>
      <c r="BA7" s="25">
        <v>271.10000000000002</v>
      </c>
      <c r="BB7" s="25">
        <v>284.45</v>
      </c>
      <c r="BC7" s="25">
        <v>309.23</v>
      </c>
      <c r="BD7" s="25">
        <v>309.23</v>
      </c>
      <c r="BE7" s="25">
        <v>1.54</v>
      </c>
      <c r="BF7" s="25">
        <v>19.64</v>
      </c>
      <c r="BG7" s="25">
        <v>64.099999999999994</v>
      </c>
      <c r="BH7" s="25">
        <v>195.55</v>
      </c>
      <c r="BI7" s="25">
        <v>193.77</v>
      </c>
      <c r="BJ7" s="25">
        <v>303.26</v>
      </c>
      <c r="BK7" s="25">
        <v>290.31</v>
      </c>
      <c r="BL7" s="25">
        <v>272.95999999999998</v>
      </c>
      <c r="BM7" s="25">
        <v>260.95999999999998</v>
      </c>
      <c r="BN7" s="25">
        <v>240.07</v>
      </c>
      <c r="BO7" s="25">
        <v>240.07</v>
      </c>
      <c r="BP7" s="25">
        <v>111.46</v>
      </c>
      <c r="BQ7" s="25">
        <v>101.18</v>
      </c>
      <c r="BR7" s="25">
        <v>100.03</v>
      </c>
      <c r="BS7" s="25">
        <v>101.55</v>
      </c>
      <c r="BT7" s="25">
        <v>110.79</v>
      </c>
      <c r="BU7" s="25">
        <v>114.14</v>
      </c>
      <c r="BV7" s="25">
        <v>112.83</v>
      </c>
      <c r="BW7" s="25">
        <v>112.84</v>
      </c>
      <c r="BX7" s="25">
        <v>110.77</v>
      </c>
      <c r="BY7" s="25">
        <v>112.35</v>
      </c>
      <c r="BZ7" s="25">
        <v>112.35</v>
      </c>
      <c r="CA7" s="25">
        <v>108.2</v>
      </c>
      <c r="CB7" s="25">
        <v>118.45</v>
      </c>
      <c r="CC7" s="25">
        <v>117.71</v>
      </c>
      <c r="CD7" s="25">
        <v>117.3</v>
      </c>
      <c r="CE7" s="25">
        <v>107.54</v>
      </c>
      <c r="CF7" s="25">
        <v>73.03</v>
      </c>
      <c r="CG7" s="25">
        <v>73.86</v>
      </c>
      <c r="CH7" s="25">
        <v>73.849999999999994</v>
      </c>
      <c r="CI7" s="25">
        <v>73.180000000000007</v>
      </c>
      <c r="CJ7" s="25">
        <v>73.05</v>
      </c>
      <c r="CK7" s="25">
        <v>73.05</v>
      </c>
      <c r="CL7" s="25">
        <v>41.87</v>
      </c>
      <c r="CM7" s="25">
        <v>42.66</v>
      </c>
      <c r="CN7" s="25">
        <v>45.04</v>
      </c>
      <c r="CO7" s="25">
        <v>42.46</v>
      </c>
      <c r="CP7" s="25">
        <v>43.42</v>
      </c>
      <c r="CQ7" s="25">
        <v>62.19</v>
      </c>
      <c r="CR7" s="25">
        <v>61.77</v>
      </c>
      <c r="CS7" s="25">
        <v>61.69</v>
      </c>
      <c r="CT7" s="25">
        <v>62.26</v>
      </c>
      <c r="CU7" s="25">
        <v>62.22</v>
      </c>
      <c r="CV7" s="25">
        <v>62.22</v>
      </c>
      <c r="CW7" s="25">
        <v>100</v>
      </c>
      <c r="CX7" s="25">
        <v>100</v>
      </c>
      <c r="CY7" s="25">
        <v>100</v>
      </c>
      <c r="CZ7" s="25">
        <v>100</v>
      </c>
      <c r="DA7" s="25">
        <v>100</v>
      </c>
      <c r="DB7" s="25">
        <v>100.05</v>
      </c>
      <c r="DC7" s="25">
        <v>100.08</v>
      </c>
      <c r="DD7" s="25">
        <v>100</v>
      </c>
      <c r="DE7" s="25">
        <v>100.16</v>
      </c>
      <c r="DF7" s="25">
        <v>100.28</v>
      </c>
      <c r="DG7" s="25">
        <v>100.28</v>
      </c>
      <c r="DH7" s="25">
        <v>56.53</v>
      </c>
      <c r="DI7" s="25">
        <v>57.37</v>
      </c>
      <c r="DJ7" s="25">
        <v>59.01</v>
      </c>
      <c r="DK7" s="25">
        <v>47.84</v>
      </c>
      <c r="DL7" s="25">
        <v>49.4</v>
      </c>
      <c r="DM7" s="25">
        <v>54.73</v>
      </c>
      <c r="DN7" s="25">
        <v>55.77</v>
      </c>
      <c r="DO7" s="25">
        <v>56.48</v>
      </c>
      <c r="DP7" s="25">
        <v>57.5</v>
      </c>
      <c r="DQ7" s="25">
        <v>58.52</v>
      </c>
      <c r="DR7" s="25">
        <v>58.52</v>
      </c>
      <c r="DS7" s="25">
        <v>0</v>
      </c>
      <c r="DT7" s="25">
        <v>0</v>
      </c>
      <c r="DU7" s="25">
        <v>0</v>
      </c>
      <c r="DV7" s="25">
        <v>0</v>
      </c>
      <c r="DW7" s="25">
        <v>0.17</v>
      </c>
      <c r="DX7" s="25">
        <v>22.46</v>
      </c>
      <c r="DY7" s="25">
        <v>25.84</v>
      </c>
      <c r="DZ7" s="25">
        <v>27.61</v>
      </c>
      <c r="EA7" s="25">
        <v>30.3</v>
      </c>
      <c r="EB7" s="25">
        <v>31.74</v>
      </c>
      <c r="EC7" s="25">
        <v>31.74</v>
      </c>
      <c r="ED7" s="25">
        <v>0</v>
      </c>
      <c r="EE7" s="25">
        <v>0</v>
      </c>
      <c r="EF7" s="25">
        <v>0</v>
      </c>
      <c r="EG7" s="25">
        <v>0</v>
      </c>
      <c r="EH7" s="25">
        <v>0</v>
      </c>
      <c r="EI7" s="25">
        <v>0.27</v>
      </c>
      <c r="EJ7" s="25">
        <v>0.24</v>
      </c>
      <c r="EK7" s="25">
        <v>0.2</v>
      </c>
      <c r="EL7" s="25">
        <v>0.32</v>
      </c>
      <c r="EM7" s="25">
        <v>0.28000000000000003</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2023-01-13T01:14:24Z</cp:lastPrinted>
  <dcterms:created xsi:type="dcterms:W3CDTF">2022-12-01T01:04:40Z</dcterms:created>
  <dcterms:modified xsi:type="dcterms:W3CDTF">2023-02-16T08:39:23Z</dcterms:modified>
  <cp:category/>
</cp:coreProperties>
</file>