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2 津島水道企業団〇\"/>
    </mc:Choice>
  </mc:AlternateContent>
  <workbookProtection workbookAlgorithmName="SHA-512" workbookHashValue="9gMz+MDGCRkd698nsPiTNJRzVsp2JahPz77xwxROFZF95Q+8E+lFFZGHaTT/R3bUgN/2HAgWMr/TgQimWffO8w==" workbookSaltValue="fqFQe+InPPe3LhLzUaJ7jg==" workbookSpinCount="100000" lockStructure="1"/>
  <bookViews>
    <workbookView xWindow="-105" yWindow="-105" windowWidth="23250" windowHeight="1257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B10" i="4" s="1"/>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W10" i="4"/>
  <c r="I10" i="4"/>
  <c r="BB8" i="4"/>
  <c r="AT8" i="4"/>
  <c r="P8" i="4"/>
  <c r="B8" i="4"/>
  <c r="B6" i="4"/>
</calcChain>
</file>

<file path=xl/sharedStrings.xml><?xml version="1.0" encoding="utf-8"?>
<sst xmlns="http://schemas.openxmlformats.org/spreadsheetml/2006/main" count="231" uniqueCount="115">
  <si>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</si>
  <si>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</si>
  <si>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</si>
  <si>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</si>
  <si>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</si>
  <si>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</si>
  <si>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</si>
  <si>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</si>
  <si>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</si>
  <si>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</si>
  <si>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</si>
  <si>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</si>
  <si>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</si>
  <si>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</si>
  <si>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</si>
  <si>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</si>
  <si>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</si>
  <si>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</si>
  <si>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</si>
  <si>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</si>
  <si>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</si>
  <si>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</si>
  <si>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</si>
  <si>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</si>
  <si>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</si>
  <si>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</si>
  <si>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</si>
  <si>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</si>
  <si>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</si>
  <si>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</si>
  <si>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</si>
  <si>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</si>
  <si>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</si>
  <si>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</si>
  <si>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</si>
  <si>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</si>
  <si>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</si>
  <si>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</si>
  <si>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</si>
  <si>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</si>
  <si>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</si>
  <si>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</si>
  <si>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</si>
  <si>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</si>
  <si>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</si>
  <si>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</si>
  <si>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</si>
  <si>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</si>
  <si>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</si>
  <si>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</si>
  <si>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</si>
  <si>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</si>
  <si>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</si>
  <si>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</si>
  <si>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</si>
  <si>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</si>
  <si>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</si>
  <si>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</si>
  <si>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</si>
  <si>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</si>
  <si>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</si>
  <si>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</si>
  <si>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</si>
  <si>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</si>
  <si>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</si>
  <si>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</si>
  <si>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</si>
  <si>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</si>
  <si>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</si>
  <si>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</si>
  <si>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</si>
  <si>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</si>
  <si>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</si>
  <si>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</si>
  <si>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</si>
  <si>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</si>
  <si>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</si>
  <si>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</si>
  <si>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</si>
  <si>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</si>
  <si>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</si>
  <si>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</si>
  <si>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</si>
  <si>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</si>
  <si>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</si>
  <si>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</si>
  <si>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</si>
  <si>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</si>
  <si>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</si>
  <si>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</si>
  <si>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</si>
  <si>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</si>
  <si>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</si>
  <si>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</si>
  <si>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</si>
  <si>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</si>
  <si>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</si>
  <si>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</si>
  <si>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</si>
  <si>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</si>
  <si>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</si>
  <si>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</si>
  <si>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</si>
  <si>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</si>
  <si>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</si>
  <si>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</si>
  <si>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</si>
  <si>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</si>
  <si>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</si>
  <si>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</si>
  <si>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</si>
  <si>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</si>
  <si>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累積欠損金もなく、企業債の償還も終了しているが、給水開始から40年が経過し施設の老朽化が進み、設備の更新が急務となっている。また給水人口、給水量の減少とそれに伴う料金収入の減少により、今後益々経営環境の悪化が予想される。
　現在、今後の経営基盤の強化及び効率性を維持、推進するため、宇和島市水道局との事業統合に向け協議を進めている。</t>
    <rPh sb="151" eb="153">
      <t>ジギョウ</t>
    </rPh>
    <rPh sb="156" eb="157">
      <t>ム</t>
    </rPh>
    <rPh sb="158" eb="160">
      <t>キョウギ</t>
    </rPh>
    <rPh sb="161" eb="162">
      <t>スス</t>
    </rPh>
    <phoneticPr fontId="4"/>
  </si>
  <si>
    <t>　長野・嵐・狩津浄水場の3浄水場を有しているが、給水開始から40年が経過し施設、設備の老朽化が進んでいるため、令和3年度から設備の更新工事を実施するとともに、統合後に第三者委託による施設の運転管理についても検討が必要である。</t>
    <rPh sb="55" eb="56">
      <t>レイ</t>
    </rPh>
    <rPh sb="56" eb="57">
      <t>ワ</t>
    </rPh>
    <rPh sb="58" eb="60">
      <t>ネンド</t>
    </rPh>
    <rPh sb="62" eb="64">
      <t>セツビ</t>
    </rPh>
    <rPh sb="65" eb="67">
      <t>コウシン</t>
    </rPh>
    <rPh sb="67" eb="69">
      <t>コウジ</t>
    </rPh>
    <rPh sb="70" eb="72">
      <t>ジッシ</t>
    </rPh>
    <rPh sb="79" eb="82">
      <t>トウゴウゴ</t>
    </rPh>
    <rPh sb="83" eb="86">
      <t>ダイサンシャ</t>
    </rPh>
    <rPh sb="86" eb="88">
      <t>イタク</t>
    </rPh>
    <rPh sb="91" eb="93">
      <t>シセツ</t>
    </rPh>
    <rPh sb="94" eb="96">
      <t>ウンテン</t>
    </rPh>
    <rPh sb="96" eb="98">
      <t>カンリ</t>
    </rPh>
    <rPh sb="103" eb="105">
      <t>ケントウ</t>
    </rPh>
    <rPh sb="106" eb="108">
      <t>ヒツヨウ</t>
    </rPh>
    <phoneticPr fontId="4"/>
  </si>
  <si>
    <t>　今後益々悪化する経営環境を考慮し、事業の健全性と安全で安心な飲料水を地域住民に安定的に供給するため、愛媛県水道広域化推進プランに基づき宇和島市水道局との事業統合を進める必要がある。</t>
    <rPh sb="14" eb="16">
      <t>コウリョ</t>
    </rPh>
    <rPh sb="54" eb="56">
      <t>スイドウ</t>
    </rPh>
    <rPh sb="56" eb="59">
      <t>コウイキカ</t>
    </rPh>
    <rPh sb="59" eb="61">
      <t>スイシン</t>
    </rPh>
    <rPh sb="65" eb="66">
      <t>モト</t>
    </rPh>
    <rPh sb="68" eb="72">
      <t>ウワジマシ</t>
    </rPh>
    <rPh sb="72" eb="75">
      <t>スイドウキョク</t>
    </rPh>
    <rPh sb="77" eb="79">
      <t>ジギョウ</t>
    </rPh>
    <rPh sb="79" eb="81">
      <t>トウゴウ</t>
    </rPh>
    <rPh sb="82" eb="83">
      <t>スス</t>
    </rPh>
    <rPh sb="85" eb="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</si>
</sst>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53-4699-BD91-C53919BAE5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E553-4699-BD91-C53919BAE5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46.21</c:v>
                </c:pt>
                <c:pt idx="1">
                  <c:v>45.75</c:v>
                </c:pt>
                <c:pt idx="2">
                  <c:v>44.2</c:v>
                </c:pt>
                <c:pt idx="3">
                  <c:v>44.77</c:v>
                </c:pt>
                <c:pt idx="4">
                  <c:v>42.43</c:v>
                </c:pt>
              </c:numCache>
            </c:numRef>
          </c:val>
          <c:extLst>
            <c:ext xmlns:c16="http://schemas.microsoft.com/office/drawing/2014/chart" uri="{C3380CC4-5D6E-409C-BE32-E72D297353CC}">
              <c16:uniqueId val="{00000000-0976-485E-8B39-4482EBA854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0976-485E-8B39-4482EBA854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7EA-42E9-88BF-4099AED008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D7EA-42E9-88BF-4099AED008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112.74</c:v>
                </c:pt>
                <c:pt idx="1">
                  <c:v>111.81</c:v>
                </c:pt>
                <c:pt idx="2">
                  <c:v>115.48</c:v>
                </c:pt>
                <c:pt idx="3">
                  <c:v>110.18</c:v>
                </c:pt>
                <c:pt idx="4">
                  <c:v>109.09</c:v>
                </c:pt>
              </c:numCache>
            </c:numRef>
          </c:val>
          <c:extLst>
            <c:ext xmlns:c16="http://schemas.microsoft.com/office/drawing/2014/chart" uri="{C3380CC4-5D6E-409C-BE32-E72D297353CC}">
              <c16:uniqueId val="{00000000-4C8C-4A79-BBD3-3B53AD3D58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4C8C-4A79-BBD3-3B53AD3D58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53.56</c:v>
                </c:pt>
                <c:pt idx="1">
                  <c:v>54.9</c:v>
                </c:pt>
                <c:pt idx="2">
                  <c:v>53.89</c:v>
                </c:pt>
                <c:pt idx="3">
                  <c:v>54.61</c:v>
                </c:pt>
                <c:pt idx="4">
                  <c:v>56.11</c:v>
                </c:pt>
              </c:numCache>
            </c:numRef>
          </c:val>
          <c:extLst>
            <c:ext xmlns:c16="http://schemas.microsoft.com/office/drawing/2014/chart" uri="{C3380CC4-5D6E-409C-BE32-E72D297353CC}">
              <c16:uniqueId val="{00000000-573C-4430-8BE5-54652C57235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573C-4430-8BE5-54652C57235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E9-4AE6-9D25-B7607C9F40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8DE9-4AE6-9D25-B7607C9F40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D2-4110-9BD1-C00AEED78E3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0DD2-4110-9BD1-C00AEED78E3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349.72</c:v>
                </c:pt>
                <c:pt idx="1">
                  <c:v>1294.47</c:v>
                </c:pt>
                <c:pt idx="2">
                  <c:v>1727.87</c:v>
                </c:pt>
                <c:pt idx="3">
                  <c:v>825.91</c:v>
                </c:pt>
                <c:pt idx="4">
                  <c:v>526.20000000000005</c:v>
                </c:pt>
              </c:numCache>
            </c:numRef>
          </c:val>
          <c:extLst>
            <c:ext xmlns:c16="http://schemas.microsoft.com/office/drawing/2014/chart" uri="{C3380CC4-5D6E-409C-BE32-E72D297353CC}">
              <c16:uniqueId val="{00000000-0689-4D22-9664-1638591E3B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0689-4D22-9664-1638591E3B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9B-41BF-89CB-1362A83740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C39B-41BF-89CB-1362A83740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116.11</c:v>
                </c:pt>
                <c:pt idx="1">
                  <c:v>114.76</c:v>
                </c:pt>
                <c:pt idx="2">
                  <c:v>120.06</c:v>
                </c:pt>
                <c:pt idx="3">
                  <c:v>112.74</c:v>
                </c:pt>
                <c:pt idx="4">
                  <c:v>110.5</c:v>
                </c:pt>
              </c:numCache>
            </c:numRef>
          </c:val>
          <c:extLst>
            <c:ext xmlns:c16="http://schemas.microsoft.com/office/drawing/2014/chart" uri="{C3380CC4-5D6E-409C-BE32-E72D297353CC}">
              <c16:uniqueId val="{00000000-11B9-4E96-856B-FA65BE6A91B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11B9-4E96-856B-FA65BE6A91B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66.36</c:v>
                </c:pt>
                <c:pt idx="1">
                  <c:v>67.59</c:v>
                </c:pt>
                <c:pt idx="2">
                  <c:v>66.11</c:v>
                </c:pt>
                <c:pt idx="3">
                  <c:v>69.81</c:v>
                </c:pt>
                <c:pt idx="4">
                  <c:v>73.849999999999994</c:v>
                </c:pt>
              </c:numCache>
            </c:numRef>
          </c:val>
          <c:extLst>
            <c:ext xmlns:c16="http://schemas.microsoft.com/office/drawing/2014/chart" uri="{C3380CC4-5D6E-409C-BE32-E72D297353CC}">
              <c16:uniqueId val="{00000000-B9BE-4901-9E5B-315487046E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B9BE-4901-9E5B-315487046E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H11" sqref="CH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津島水道企業団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その他</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96.63</v>
      </c>
      <c r="J10" s="47"/>
      <c r="K10" s="47"/>
      <c r="L10" s="47"/>
      <c r="M10" s="47"/>
      <c r="N10" s="47"/>
      <c r="O10" s="81"/>
      <c r="P10" s="48">
        <f>データ!$P$6</f>
        <v>13.33</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12084</v>
      </c>
      <c r="AM10" s="45"/>
      <c r="AN10" s="45"/>
      <c r="AO10" s="45"/>
      <c r="AP10" s="45"/>
      <c r="AQ10" s="45"/>
      <c r="AR10" s="45"/>
      <c r="AS10" s="45"/>
      <c r="AT10" s="46">
        <f>データ!$V$6</f>
        <v>246.96</v>
      </c>
      <c r="AU10" s="47"/>
      <c r="AV10" s="47"/>
      <c r="AW10" s="47"/>
      <c r="AX10" s="47"/>
      <c r="AY10" s="47"/>
      <c r="AZ10" s="47"/>
      <c r="BA10" s="47"/>
      <c r="BB10" s="48">
        <f>データ!$W$6</f>
        <v>48.93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113</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I6/H8Vd5WWUku4Kqum3J3EsjdmaPu5Mwxur24cCdlb+jsTePG9IYPXi/jj3J6swaKYKgXx7p5pZSGKV74lVrgQ==" saltValue="av4ihLad8e9inNblcQxN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388939</v>
      </c>
      <c r="D6" s="20">
        <f t="shared" si="3"/>
        <v>46</v>
      </c>
      <c r="E6" s="20">
        <f t="shared" si="3"/>
        <v>1</v>
      </c>
      <c r="F6" s="20">
        <f t="shared" si="3"/>
        <v>0</v>
      </c>
      <c r="G6" s="20">
        <f t="shared" si="3"/>
        <v>2</v>
      </c>
      <c r="H6" s="20" t="str">
        <f t="shared" si="3"/>
        <v>愛媛県　津島水道企業団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96.63</v>
      </c>
      <c r="P6" s="21">
        <f t="shared" si="3"/>
        <v>13.33</v>
      </c>
      <c r="Q6" s="21">
        <f t="shared" si="3"/>
        <v>0</v>
      </c>
      <c r="R6" s="21" t="str">
        <f t="shared" si="3"/>
        <v>-</v>
      </c>
      <c r="S6" s="21" t="str">
        <f t="shared" si="3"/>
        <v>-</v>
      </c>
      <c r="T6" s="21" t="str">
        <f t="shared" si="3"/>
        <v>-</v>
      </c>
      <c r="U6" s="21">
        <f t="shared" si="3"/>
        <v>12084</v>
      </c>
      <c r="V6" s="21">
        <f t="shared" si="3"/>
        <v>246.96</v>
      </c>
      <c r="W6" s="21">
        <f t="shared" si="3"/>
        <v>48.93</v>
      </c>
      <c r="X6" s="22">
        <f>IF(X7="",NA(),X7)</f>
        <v>112.74</v>
      </c>
      <c r="Y6" s="22">
        <f t="shared" ref="Y6:AG6" si="4">IF(Y7="",NA(),Y7)</f>
        <v>111.81</v>
      </c>
      <c r="Z6" s="22">
        <f t="shared" si="4"/>
        <v>115.48</v>
      </c>
      <c r="AA6" s="22">
        <f t="shared" si="4"/>
        <v>110.18</v>
      </c>
      <c r="AB6" s="22">
        <f t="shared" si="4"/>
        <v>109.09</v>
      </c>
      <c r="AC6" s="22">
        <f t="shared" si="4"/>
        <v>114.26</v>
      </c>
      <c r="AD6" s="22">
        <f t="shared" si="4"/>
        <v>112.98</v>
      </c>
      <c r="AE6" s="22">
        <f t="shared" si="4"/>
        <v>112.91</v>
      </c>
      <c r="AF6" s="22">
        <f t="shared" si="4"/>
        <v>111.13</v>
      </c>
      <c r="AG6" s="22">
        <f t="shared" si="4"/>
        <v>112.49</v>
      </c>
      <c r="AH6" s="21" t="str">
        <f>IF(AH7="","",IF(AH7="-","【-】","【"&amp;SUBSTITUTE(TEXT(AH7,"#,##0.00"),"-","△")&amp;"】"))</f>
        <v>【112.49】</v>
      </c>
      <c r="AI6" s="21">
        <f>IF(AI7="",NA(),AI7)</f>
        <v>0</v>
      </c>
      <c r="AJ6" s="21">
        <f t="shared" ref="AJ6:AR6" si="5">IF(AJ7="",NA(),AJ7)</f>
        <v>0</v>
      </c>
      <c r="AK6" s="21">
        <f t="shared" si="5"/>
        <v>0</v>
      </c>
      <c r="AL6" s="21">
        <f t="shared" si="5"/>
        <v>0</v>
      </c>
      <c r="AM6" s="21">
        <f t="shared" si="5"/>
        <v>0</v>
      </c>
      <c r="AN6" s="22">
        <f t="shared" si="5"/>
        <v>10.58</v>
      </c>
      <c r="AO6" s="22">
        <f t="shared" si="5"/>
        <v>10.49</v>
      </c>
      <c r="AP6" s="22">
        <f t="shared" si="5"/>
        <v>9.92</v>
      </c>
      <c r="AQ6" s="22">
        <f t="shared" si="5"/>
        <v>12.29</v>
      </c>
      <c r="AR6" s="22">
        <f t="shared" si="5"/>
        <v>8.77</v>
      </c>
      <c r="AS6" s="21" t="str">
        <f>IF(AS7="","",IF(AS7="-","【-】","【"&amp;SUBSTITUTE(TEXT(AS7,"#,##0.00"),"-","△")&amp;"】"))</f>
        <v>【8.77】</v>
      </c>
      <c r="AT6" s="22">
        <f>IF(AT7="",NA(),AT7)</f>
        <v>349.72</v>
      </c>
      <c r="AU6" s="22">
        <f t="shared" ref="AU6:BC6" si="6">IF(AU7="",NA(),AU7)</f>
        <v>1294.47</v>
      </c>
      <c r="AV6" s="22">
        <f t="shared" si="6"/>
        <v>1727.87</v>
      </c>
      <c r="AW6" s="22">
        <f t="shared" si="6"/>
        <v>825.91</v>
      </c>
      <c r="AX6" s="22">
        <f t="shared" si="6"/>
        <v>526.20000000000005</v>
      </c>
      <c r="AY6" s="22">
        <f t="shared" si="6"/>
        <v>243.44</v>
      </c>
      <c r="AZ6" s="22">
        <f t="shared" si="6"/>
        <v>258.49</v>
      </c>
      <c r="BA6" s="22">
        <f t="shared" si="6"/>
        <v>271.10000000000002</v>
      </c>
      <c r="BB6" s="22">
        <f t="shared" si="6"/>
        <v>284.45</v>
      </c>
      <c r="BC6" s="22">
        <f t="shared" si="6"/>
        <v>309.23</v>
      </c>
      <c r="BD6" s="21" t="str">
        <f>IF(BD7="","",IF(BD7="-","【-】","【"&amp;SUBSTITUTE(TEXT(BD7,"#,##0.00"),"-","△")&amp;"】"))</f>
        <v>【309.23】</v>
      </c>
      <c r="BE6" s="21">
        <f>IF(BE7="",NA(),BE7)</f>
        <v>0</v>
      </c>
      <c r="BF6" s="21">
        <f t="shared" ref="BF6:BN6" si="7">IF(BF7="",NA(),BF7)</f>
        <v>0</v>
      </c>
      <c r="BG6" s="21">
        <f t="shared" si="7"/>
        <v>0</v>
      </c>
      <c r="BH6" s="21">
        <f t="shared" si="7"/>
        <v>0</v>
      </c>
      <c r="BI6" s="21">
        <f t="shared" si="7"/>
        <v>0</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116.11</v>
      </c>
      <c r="BQ6" s="22">
        <f t="shared" ref="BQ6:BY6" si="8">IF(BQ7="",NA(),BQ7)</f>
        <v>114.76</v>
      </c>
      <c r="BR6" s="22">
        <f t="shared" si="8"/>
        <v>120.06</v>
      </c>
      <c r="BS6" s="22">
        <f t="shared" si="8"/>
        <v>112.74</v>
      </c>
      <c r="BT6" s="22">
        <f t="shared" si="8"/>
        <v>110.5</v>
      </c>
      <c r="BU6" s="22">
        <f t="shared" si="8"/>
        <v>114.14</v>
      </c>
      <c r="BV6" s="22">
        <f t="shared" si="8"/>
        <v>112.83</v>
      </c>
      <c r="BW6" s="22">
        <f t="shared" si="8"/>
        <v>112.84</v>
      </c>
      <c r="BX6" s="22">
        <f t="shared" si="8"/>
        <v>110.77</v>
      </c>
      <c r="BY6" s="22">
        <f t="shared" si="8"/>
        <v>112.35</v>
      </c>
      <c r="BZ6" s="21" t="str">
        <f>IF(BZ7="","",IF(BZ7="-","【-】","【"&amp;SUBSTITUTE(TEXT(BZ7,"#,##0.00"),"-","△")&amp;"】"))</f>
        <v>【112.35】</v>
      </c>
      <c r="CA6" s="22">
        <f>IF(CA7="",NA(),CA7)</f>
        <v>66.36</v>
      </c>
      <c r="CB6" s="22">
        <f t="shared" ref="CB6:CJ6" si="9">IF(CB7="",NA(),CB7)</f>
        <v>67.59</v>
      </c>
      <c r="CC6" s="22">
        <f t="shared" si="9"/>
        <v>66.11</v>
      </c>
      <c r="CD6" s="22">
        <f t="shared" si="9"/>
        <v>69.81</v>
      </c>
      <c r="CE6" s="22">
        <f t="shared" si="9"/>
        <v>73.849999999999994</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46.21</v>
      </c>
      <c r="CM6" s="22">
        <f t="shared" ref="CM6:CU6" si="10">IF(CM7="",NA(),CM7)</f>
        <v>45.75</v>
      </c>
      <c r="CN6" s="22">
        <f t="shared" si="10"/>
        <v>44.2</v>
      </c>
      <c r="CO6" s="22">
        <f t="shared" si="10"/>
        <v>44.77</v>
      </c>
      <c r="CP6" s="22">
        <f t="shared" si="10"/>
        <v>42.43</v>
      </c>
      <c r="CQ6" s="22">
        <f t="shared" si="10"/>
        <v>62.19</v>
      </c>
      <c r="CR6" s="22">
        <f t="shared" si="10"/>
        <v>61.77</v>
      </c>
      <c r="CS6" s="22">
        <f t="shared" si="10"/>
        <v>61.69</v>
      </c>
      <c r="CT6" s="22">
        <f t="shared" si="10"/>
        <v>62.26</v>
      </c>
      <c r="CU6" s="22">
        <f t="shared" si="10"/>
        <v>62.22</v>
      </c>
      <c r="CV6" s="21" t="str">
        <f>IF(CV7="","",IF(CV7="-","【-】","【"&amp;SUBSTITUTE(TEXT(CV7,"#,##0.00"),"-","△")&amp;"】"))</f>
        <v>【62.22】</v>
      </c>
      <c r="CW6" s="22">
        <f>IF(CW7="",NA(),CW7)</f>
        <v>100</v>
      </c>
      <c r="CX6" s="22">
        <f t="shared" ref="CX6:DF6" si="11">IF(CX7="",NA(),CX7)</f>
        <v>100</v>
      </c>
      <c r="CY6" s="22">
        <f t="shared" si="11"/>
        <v>100</v>
      </c>
      <c r="CZ6" s="22">
        <f t="shared" si="11"/>
        <v>100</v>
      </c>
      <c r="DA6" s="22">
        <f t="shared" si="11"/>
        <v>100</v>
      </c>
      <c r="DB6" s="22">
        <f t="shared" si="11"/>
        <v>100.05</v>
      </c>
      <c r="DC6" s="22">
        <f t="shared" si="11"/>
        <v>100.08</v>
      </c>
      <c r="DD6" s="22">
        <f t="shared" si="11"/>
        <v>100</v>
      </c>
      <c r="DE6" s="22">
        <f t="shared" si="11"/>
        <v>100.16</v>
      </c>
      <c r="DF6" s="22">
        <f t="shared" si="11"/>
        <v>100.28</v>
      </c>
      <c r="DG6" s="21" t="str">
        <f>IF(DG7="","",IF(DG7="-","【-】","【"&amp;SUBSTITUTE(TEXT(DG7,"#,##0.00"),"-","△")&amp;"】"))</f>
        <v>【100.28】</v>
      </c>
      <c r="DH6" s="22">
        <f>IF(DH7="",NA(),DH7)</f>
        <v>53.56</v>
      </c>
      <c r="DI6" s="22">
        <f t="shared" ref="DI6:DQ6" si="12">IF(DI7="",NA(),DI7)</f>
        <v>54.9</v>
      </c>
      <c r="DJ6" s="22">
        <f t="shared" si="12"/>
        <v>53.89</v>
      </c>
      <c r="DK6" s="22">
        <f t="shared" si="12"/>
        <v>54.61</v>
      </c>
      <c r="DL6" s="22">
        <f t="shared" si="12"/>
        <v>56.11</v>
      </c>
      <c r="DM6" s="22">
        <f t="shared" si="12"/>
        <v>54.73</v>
      </c>
      <c r="DN6" s="22">
        <f t="shared" si="12"/>
        <v>55.77</v>
      </c>
      <c r="DO6" s="22">
        <f t="shared" si="12"/>
        <v>56.48</v>
      </c>
      <c r="DP6" s="22">
        <f t="shared" si="12"/>
        <v>57.5</v>
      </c>
      <c r="DQ6" s="22">
        <f t="shared" si="12"/>
        <v>58.52</v>
      </c>
      <c r="DR6" s="21" t="str">
        <f>IF(DR7="","",IF(DR7="-","【-】","【"&amp;SUBSTITUTE(TEXT(DR7,"#,##0.00"),"-","△")&amp;"】"))</f>
        <v>【58.52】</v>
      </c>
      <c r="DS6" s="21">
        <f>IF(DS7="",NA(),DS7)</f>
        <v>0</v>
      </c>
      <c r="DT6" s="21">
        <f t="shared" ref="DT6:EB6" si="13">IF(DT7="",NA(),DT7)</f>
        <v>0</v>
      </c>
      <c r="DU6" s="21">
        <f t="shared" si="13"/>
        <v>0</v>
      </c>
      <c r="DV6" s="21">
        <f t="shared" si="13"/>
        <v>0</v>
      </c>
      <c r="DW6" s="21">
        <f t="shared" si="13"/>
        <v>0</v>
      </c>
      <c r="DX6" s="22">
        <f t="shared" si="13"/>
        <v>22.46</v>
      </c>
      <c r="DY6" s="22">
        <f t="shared" si="13"/>
        <v>25.84</v>
      </c>
      <c r="DZ6" s="22">
        <f t="shared" si="13"/>
        <v>27.61</v>
      </c>
      <c r="EA6" s="22">
        <f t="shared" si="13"/>
        <v>30.3</v>
      </c>
      <c r="EB6" s="22">
        <f t="shared" si="13"/>
        <v>31.74</v>
      </c>
      <c r="EC6" s="21" t="str">
        <f>IF(EC7="","",IF(EC7="-","【-】","【"&amp;SUBSTITUTE(TEXT(EC7,"#,##0.00"),"-","△")&amp;"】"))</f>
        <v>【31.74】</v>
      </c>
      <c r="ED6" s="21">
        <f>IF(ED7="",NA(),ED7)</f>
        <v>0</v>
      </c>
      <c r="EE6" s="21">
        <f t="shared" ref="EE6:EM6" si="14">IF(EE7="",NA(),EE7)</f>
        <v>0</v>
      </c>
      <c r="EF6" s="21">
        <f t="shared" si="14"/>
        <v>0</v>
      </c>
      <c r="EG6" s="21">
        <f t="shared" si="14"/>
        <v>0</v>
      </c>
      <c r="EH6" s="21">
        <f t="shared" si="14"/>
        <v>0</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15">
      <c r="A7" s="15"/>
      <c r="B7" s="24">
        <v>2021</v>
      </c>
      <c r="C7" s="24">
        <v>388939</v>
      </c>
      <c r="D7" s="24">
        <v>46</v>
      </c>
      <c r="E7" s="24">
        <v>1</v>
      </c>
      <c r="F7" s="24">
        <v>0</v>
      </c>
      <c r="G7" s="24">
        <v>2</v>
      </c>
      <c r="H7" s="24" t="s">
        <v>93</v>
      </c>
      <c r="I7" s="24" t="s">
        <v>94</v>
      </c>
      <c r="J7" s="24" t="s">
        <v>95</v>
      </c>
      <c r="K7" s="24" t="s">
        <v>96</v>
      </c>
      <c r="L7" s="24" t="s">
        <v>97</v>
      </c>
      <c r="M7" s="24" t="s">
        <v>98</v>
      </c>
      <c r="N7" s="25" t="s">
        <v>99</v>
      </c>
      <c r="O7" s="25">
        <v>96.63</v>
      </c>
      <c r="P7" s="25">
        <v>13.33</v>
      </c>
      <c r="Q7" s="25">
        <v>0</v>
      </c>
      <c r="R7" s="25" t="s">
        <v>99</v>
      </c>
      <c r="S7" s="25" t="s">
        <v>99</v>
      </c>
      <c r="T7" s="25" t="s">
        <v>99</v>
      </c>
      <c r="U7" s="25">
        <v>12084</v>
      </c>
      <c r="V7" s="25">
        <v>246.96</v>
      </c>
      <c r="W7" s="25">
        <v>48.93</v>
      </c>
      <c r="X7" s="25">
        <v>112.74</v>
      </c>
      <c r="Y7" s="25">
        <v>111.81</v>
      </c>
      <c r="Z7" s="25">
        <v>115.48</v>
      </c>
      <c r="AA7" s="25">
        <v>110.18</v>
      </c>
      <c r="AB7" s="25">
        <v>109.09</v>
      </c>
      <c r="AC7" s="25">
        <v>114.26</v>
      </c>
      <c r="AD7" s="25">
        <v>112.98</v>
      </c>
      <c r="AE7" s="25">
        <v>112.91</v>
      </c>
      <c r="AF7" s="25">
        <v>111.13</v>
      </c>
      <c r="AG7" s="25">
        <v>112.49</v>
      </c>
      <c r="AH7" s="25">
        <v>112.49</v>
      </c>
      <c r="AI7" s="25">
        <v>0</v>
      </c>
      <c r="AJ7" s="25">
        <v>0</v>
      </c>
      <c r="AK7" s="25">
        <v>0</v>
      </c>
      <c r="AL7" s="25">
        <v>0</v>
      </c>
      <c r="AM7" s="25">
        <v>0</v>
      </c>
      <c r="AN7" s="25">
        <v>10.58</v>
      </c>
      <c r="AO7" s="25">
        <v>10.49</v>
      </c>
      <c r="AP7" s="25">
        <v>9.92</v>
      </c>
      <c r="AQ7" s="25">
        <v>12.29</v>
      </c>
      <c r="AR7" s="25">
        <v>8.77</v>
      </c>
      <c r="AS7" s="25">
        <v>8.77</v>
      </c>
      <c r="AT7" s="25">
        <v>349.72</v>
      </c>
      <c r="AU7" s="25">
        <v>1294.47</v>
      </c>
      <c r="AV7" s="25">
        <v>1727.87</v>
      </c>
      <c r="AW7" s="25">
        <v>825.91</v>
      </c>
      <c r="AX7" s="25">
        <v>526.20000000000005</v>
      </c>
      <c r="AY7" s="25">
        <v>243.44</v>
      </c>
      <c r="AZ7" s="25">
        <v>258.49</v>
      </c>
      <c r="BA7" s="25">
        <v>271.10000000000002</v>
      </c>
      <c r="BB7" s="25">
        <v>284.45</v>
      </c>
      <c r="BC7" s="25">
        <v>309.23</v>
      </c>
      <c r="BD7" s="25">
        <v>309.23</v>
      </c>
      <c r="BE7" s="25">
        <v>0</v>
      </c>
      <c r="BF7" s="25">
        <v>0</v>
      </c>
      <c r="BG7" s="25">
        <v>0</v>
      </c>
      <c r="BH7" s="25">
        <v>0</v>
      </c>
      <c r="BI7" s="25">
        <v>0</v>
      </c>
      <c r="BJ7" s="25">
        <v>303.26</v>
      </c>
      <c r="BK7" s="25">
        <v>290.31</v>
      </c>
      <c r="BL7" s="25">
        <v>272.95999999999998</v>
      </c>
      <c r="BM7" s="25">
        <v>260.95999999999998</v>
      </c>
      <c r="BN7" s="25">
        <v>240.07</v>
      </c>
      <c r="BO7" s="25">
        <v>240.07</v>
      </c>
      <c r="BP7" s="25">
        <v>116.11</v>
      </c>
      <c r="BQ7" s="25">
        <v>114.76</v>
      </c>
      <c r="BR7" s="25">
        <v>120.06</v>
      </c>
      <c r="BS7" s="25">
        <v>112.74</v>
      </c>
      <c r="BT7" s="25">
        <v>110.5</v>
      </c>
      <c r="BU7" s="25">
        <v>114.14</v>
      </c>
      <c r="BV7" s="25">
        <v>112.83</v>
      </c>
      <c r="BW7" s="25">
        <v>112.84</v>
      </c>
      <c r="BX7" s="25">
        <v>110.77</v>
      </c>
      <c r="BY7" s="25">
        <v>112.35</v>
      </c>
      <c r="BZ7" s="25">
        <v>112.35</v>
      </c>
      <c r="CA7" s="25">
        <v>66.36</v>
      </c>
      <c r="CB7" s="25">
        <v>67.59</v>
      </c>
      <c r="CC7" s="25">
        <v>66.11</v>
      </c>
      <c r="CD7" s="25">
        <v>69.81</v>
      </c>
      <c r="CE7" s="25">
        <v>73.849999999999994</v>
      </c>
      <c r="CF7" s="25">
        <v>73.03</v>
      </c>
      <c r="CG7" s="25">
        <v>73.86</v>
      </c>
      <c r="CH7" s="25">
        <v>73.849999999999994</v>
      </c>
      <c r="CI7" s="25">
        <v>73.180000000000007</v>
      </c>
      <c r="CJ7" s="25">
        <v>73.05</v>
      </c>
      <c r="CK7" s="25">
        <v>73.05</v>
      </c>
      <c r="CL7" s="25">
        <v>46.21</v>
      </c>
      <c r="CM7" s="25">
        <v>45.75</v>
      </c>
      <c r="CN7" s="25">
        <v>44.2</v>
      </c>
      <c r="CO7" s="25">
        <v>44.77</v>
      </c>
      <c r="CP7" s="25">
        <v>42.43</v>
      </c>
      <c r="CQ7" s="25">
        <v>62.19</v>
      </c>
      <c r="CR7" s="25">
        <v>61.77</v>
      </c>
      <c r="CS7" s="25">
        <v>61.69</v>
      </c>
      <c r="CT7" s="25">
        <v>62.26</v>
      </c>
      <c r="CU7" s="25">
        <v>62.22</v>
      </c>
      <c r="CV7" s="25">
        <v>62.22</v>
      </c>
      <c r="CW7" s="25">
        <v>100</v>
      </c>
      <c r="CX7" s="25">
        <v>100</v>
      </c>
      <c r="CY7" s="25">
        <v>100</v>
      </c>
      <c r="CZ7" s="25">
        <v>100</v>
      </c>
      <c r="DA7" s="25">
        <v>100</v>
      </c>
      <c r="DB7" s="25">
        <v>100.05</v>
      </c>
      <c r="DC7" s="25">
        <v>100.08</v>
      </c>
      <c r="DD7" s="25">
        <v>100</v>
      </c>
      <c r="DE7" s="25">
        <v>100.16</v>
      </c>
      <c r="DF7" s="25">
        <v>100.28</v>
      </c>
      <c r="DG7" s="25">
        <v>100.28</v>
      </c>
      <c r="DH7" s="25">
        <v>53.56</v>
      </c>
      <c r="DI7" s="25">
        <v>54.9</v>
      </c>
      <c r="DJ7" s="25">
        <v>53.89</v>
      </c>
      <c r="DK7" s="25">
        <v>54.61</v>
      </c>
      <c r="DL7" s="25">
        <v>56.11</v>
      </c>
      <c r="DM7" s="25">
        <v>54.73</v>
      </c>
      <c r="DN7" s="25">
        <v>55.77</v>
      </c>
      <c r="DO7" s="25">
        <v>56.48</v>
      </c>
      <c r="DP7" s="25">
        <v>57.5</v>
      </c>
      <c r="DQ7" s="25">
        <v>58.52</v>
      </c>
      <c r="DR7" s="25">
        <v>58.52</v>
      </c>
      <c r="DS7" s="25">
        <v>0</v>
      </c>
      <c r="DT7" s="25">
        <v>0</v>
      </c>
      <c r="DU7" s="25">
        <v>0</v>
      </c>
      <c r="DV7" s="25">
        <v>0</v>
      </c>
      <c r="DW7" s="25">
        <v>0</v>
      </c>
      <c r="DX7" s="25">
        <v>22.46</v>
      </c>
      <c r="DY7" s="25">
        <v>25.84</v>
      </c>
      <c r="DZ7" s="25">
        <v>27.61</v>
      </c>
      <c r="EA7" s="25">
        <v>30.3</v>
      </c>
      <c r="EB7" s="25">
        <v>31.74</v>
      </c>
      <c r="EC7" s="25">
        <v>31.74</v>
      </c>
      <c r="ED7" s="25">
        <v>0</v>
      </c>
      <c r="EE7" s="25">
        <v>0</v>
      </c>
      <c r="EF7" s="25">
        <v>0</v>
      </c>
      <c r="EG7" s="25">
        <v>0</v>
      </c>
      <c r="EH7" s="25">
        <v>0</v>
      </c>
      <c r="EI7" s="25">
        <v>0.27</v>
      </c>
      <c r="EJ7" s="25">
        <v>0.24</v>
      </c>
      <c r="EK7" s="25">
        <v>0.2</v>
      </c>
      <c r="EL7" s="25">
        <v>0.32</v>
      </c>
      <c r="EM7" s="25">
        <v>0.28000000000000003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2023-01-12T01:14:40Z</cp:lastPrinted>
  <dcterms:created xsi:type="dcterms:W3CDTF">2022-12-01T01:04:41Z</dcterms:created>
  <dcterms:modified xsi:type="dcterms:W3CDTF">2023-02-02T01:22:05Z</dcterms:modified>
  <cp:category/>
</cp:coreProperties>
</file>