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830"/>
  </bookViews>
  <sheets>
    <sheet name="２６表" sheetId="1" r:id="rId1"/>
    <sheet name="２７表" sheetId="2" r:id="rId2"/>
    <sheet name="２８表" sheetId="3" r:id="rId3"/>
  </sheets>
  <definedNames>
    <definedName name="_xlnm.Print_Area" localSheetId="0">'２６表'!$A$4:$N$34</definedName>
    <definedName name="_xlnm.Print_Area" localSheetId="1">'２７表'!$A$3:$J$36</definedName>
    <definedName name="_xlnm.Print_Area" localSheetId="2">'２８表'!$A$4:$N$35</definedName>
  </definedNames>
  <calcPr calcId="145621"/>
</workbook>
</file>

<file path=xl/calcChain.xml><?xml version="1.0" encoding="utf-8"?>
<calcChain xmlns="http://schemas.openxmlformats.org/spreadsheetml/2006/main">
  <c r="N34" i="3" l="1"/>
  <c r="M34" i="3"/>
  <c r="L34" i="3"/>
  <c r="K34" i="3"/>
  <c r="J34" i="3"/>
  <c r="I34" i="3"/>
  <c r="H34" i="3"/>
  <c r="G34" i="3"/>
  <c r="F34" i="3"/>
  <c r="E34" i="3"/>
  <c r="D34" i="3"/>
  <c r="C34" i="3"/>
  <c r="B34" i="3"/>
  <c r="N33" i="3"/>
  <c r="M33" i="3"/>
  <c r="L33" i="3"/>
  <c r="K33" i="3"/>
  <c r="J33" i="3"/>
  <c r="I33" i="3"/>
  <c r="H33" i="3"/>
  <c r="G33" i="3"/>
  <c r="F33" i="3"/>
  <c r="E33" i="3"/>
  <c r="D33" i="3"/>
  <c r="C33" i="3"/>
  <c r="B33" i="3"/>
  <c r="N32" i="3"/>
  <c r="M32" i="3"/>
  <c r="L32" i="3"/>
  <c r="K32" i="3"/>
  <c r="J32" i="3"/>
  <c r="I32" i="3"/>
  <c r="H32" i="3"/>
  <c r="G32" i="3"/>
  <c r="F32" i="3"/>
  <c r="E32" i="3"/>
  <c r="D32" i="3"/>
  <c r="C32" i="3"/>
  <c r="B32" i="3"/>
  <c r="N31" i="3"/>
  <c r="M31" i="3"/>
  <c r="L31" i="3"/>
  <c r="K31" i="3"/>
  <c r="J31" i="3"/>
  <c r="I31" i="3"/>
  <c r="H31" i="3"/>
  <c r="G31" i="3"/>
  <c r="F31" i="3"/>
  <c r="E31" i="3"/>
  <c r="D31" i="3"/>
  <c r="C31" i="3"/>
  <c r="B31" i="3"/>
  <c r="N30" i="3"/>
  <c r="M30" i="3"/>
  <c r="L30" i="3"/>
  <c r="K30" i="3"/>
  <c r="J30" i="3"/>
  <c r="I30" i="3"/>
  <c r="H30" i="3"/>
  <c r="G30" i="3"/>
  <c r="F30" i="3"/>
  <c r="E30" i="3"/>
  <c r="D30" i="3"/>
  <c r="C30" i="3"/>
  <c r="B30" i="3"/>
  <c r="N29" i="3"/>
  <c r="M29" i="3"/>
  <c r="L29" i="3"/>
  <c r="K29" i="3"/>
  <c r="J29" i="3"/>
  <c r="I29" i="3"/>
  <c r="H29" i="3"/>
  <c r="G29" i="3"/>
  <c r="F29" i="3"/>
  <c r="E29" i="3"/>
  <c r="D29" i="3"/>
  <c r="C29" i="3"/>
  <c r="B29" i="3"/>
  <c r="N8" i="3"/>
  <c r="M8" i="3"/>
  <c r="L8" i="3"/>
  <c r="K8" i="3"/>
  <c r="J8" i="3"/>
  <c r="I8" i="3"/>
  <c r="H8" i="3"/>
  <c r="G8" i="3"/>
  <c r="F8" i="3"/>
  <c r="E8" i="3"/>
  <c r="D8" i="3"/>
  <c r="C8" i="3"/>
  <c r="B8" i="3"/>
  <c r="N7" i="3"/>
  <c r="N6" i="3" s="1"/>
  <c r="M7" i="3"/>
  <c r="L7" i="3"/>
  <c r="L6" i="3" s="1"/>
  <c r="K7" i="3"/>
  <c r="J7" i="3"/>
  <c r="J6" i="3" s="1"/>
  <c r="I7" i="3"/>
  <c r="H7" i="3"/>
  <c r="H6" i="3" s="1"/>
  <c r="G7" i="3"/>
  <c r="F7" i="3"/>
  <c r="F6" i="3" s="1"/>
  <c r="E7" i="3"/>
  <c r="D7" i="3"/>
  <c r="D6" i="3" s="1"/>
  <c r="C7" i="3"/>
  <c r="B7" i="3"/>
  <c r="B6" i="3" s="1"/>
  <c r="M6" i="3"/>
  <c r="K6" i="3"/>
  <c r="I6" i="3"/>
  <c r="G6" i="3"/>
  <c r="E6" i="3"/>
  <c r="C6" i="3"/>
  <c r="O34" i="2"/>
  <c r="T34" i="2" s="1"/>
  <c r="N34" i="2"/>
  <c r="S34" i="2" s="1"/>
  <c r="M34" i="2"/>
  <c r="R34" i="2" s="1"/>
  <c r="L34" i="2"/>
  <c r="Q34" i="2" s="1"/>
  <c r="I34" i="2"/>
  <c r="G34" i="2"/>
  <c r="E34" i="2"/>
  <c r="C34" i="2"/>
  <c r="B34" i="2"/>
  <c r="O33" i="2"/>
  <c r="T33" i="2" s="1"/>
  <c r="N33" i="2"/>
  <c r="S33" i="2" s="1"/>
  <c r="M33" i="2"/>
  <c r="R33" i="2" s="1"/>
  <c r="L33" i="2"/>
  <c r="Q33" i="2" s="1"/>
  <c r="I33" i="2"/>
  <c r="G33" i="2"/>
  <c r="E33" i="2"/>
  <c r="C33" i="2"/>
  <c r="B33" i="2"/>
  <c r="O32" i="2"/>
  <c r="T32" i="2" s="1"/>
  <c r="N32" i="2"/>
  <c r="S32" i="2" s="1"/>
  <c r="M32" i="2"/>
  <c r="R32" i="2" s="1"/>
  <c r="L32" i="2"/>
  <c r="Q32" i="2" s="1"/>
  <c r="I32" i="2"/>
  <c r="G32" i="2"/>
  <c r="E32" i="2"/>
  <c r="C32" i="2"/>
  <c r="B32" i="2"/>
  <c r="O31" i="2"/>
  <c r="T31" i="2" s="1"/>
  <c r="N31" i="2"/>
  <c r="S31" i="2" s="1"/>
  <c r="M31" i="2"/>
  <c r="R31" i="2" s="1"/>
  <c r="L31" i="2"/>
  <c r="Q31" i="2" s="1"/>
  <c r="I31" i="2"/>
  <c r="G31" i="2"/>
  <c r="E31" i="2"/>
  <c r="C31" i="2"/>
  <c r="B31" i="2"/>
  <c r="O30" i="2"/>
  <c r="T30" i="2" s="1"/>
  <c r="N30" i="2"/>
  <c r="S30" i="2" s="1"/>
  <c r="M30" i="2"/>
  <c r="R30" i="2" s="1"/>
  <c r="L30" i="2"/>
  <c r="Q30" i="2" s="1"/>
  <c r="I30" i="2"/>
  <c r="G30" i="2"/>
  <c r="E30" i="2"/>
  <c r="C30" i="2"/>
  <c r="B30" i="2"/>
  <c r="O29" i="2"/>
  <c r="T29" i="2" s="1"/>
  <c r="N29" i="2"/>
  <c r="S29" i="2" s="1"/>
  <c r="M29" i="2"/>
  <c r="R29" i="2" s="1"/>
  <c r="L29" i="2"/>
  <c r="Q29" i="2" s="1"/>
  <c r="I29" i="2"/>
  <c r="G29" i="2"/>
  <c r="E29" i="2"/>
  <c r="C29" i="2"/>
  <c r="B29" i="2"/>
  <c r="T28" i="2"/>
  <c r="S28" i="2"/>
  <c r="R28" i="2"/>
  <c r="Q28" i="2"/>
  <c r="T27" i="2"/>
  <c r="S27" i="2"/>
  <c r="R27" i="2"/>
  <c r="Q27" i="2"/>
  <c r="T26" i="2"/>
  <c r="S26" i="2"/>
  <c r="R26" i="2"/>
  <c r="Q26" i="2"/>
  <c r="T25" i="2"/>
  <c r="S25" i="2"/>
  <c r="R25" i="2"/>
  <c r="Q25" i="2"/>
  <c r="T24" i="2"/>
  <c r="S24" i="2"/>
  <c r="R24" i="2"/>
  <c r="Q24" i="2"/>
  <c r="T23" i="2"/>
  <c r="S23" i="2"/>
  <c r="R23" i="2"/>
  <c r="Q23" i="2"/>
  <c r="T22" i="2"/>
  <c r="S22" i="2"/>
  <c r="R22" i="2"/>
  <c r="Q22" i="2"/>
  <c r="T21" i="2"/>
  <c r="S21" i="2"/>
  <c r="R21" i="2"/>
  <c r="Q21" i="2"/>
  <c r="T20" i="2"/>
  <c r="S20" i="2"/>
  <c r="R20" i="2"/>
  <c r="Q20" i="2"/>
  <c r="T19" i="2"/>
  <c r="S19" i="2"/>
  <c r="R19" i="2"/>
  <c r="Q19" i="2"/>
  <c r="T18" i="2"/>
  <c r="S18" i="2"/>
  <c r="R18" i="2"/>
  <c r="Q18" i="2"/>
  <c r="T17" i="2"/>
  <c r="S17" i="2"/>
  <c r="R17" i="2"/>
  <c r="Q17" i="2"/>
  <c r="T16" i="2"/>
  <c r="S16" i="2"/>
  <c r="R16" i="2"/>
  <c r="Q16" i="2"/>
  <c r="T15" i="2"/>
  <c r="S15" i="2"/>
  <c r="R15" i="2"/>
  <c r="Q15" i="2"/>
  <c r="T14" i="2"/>
  <c r="S14" i="2"/>
  <c r="R14" i="2"/>
  <c r="Q14" i="2"/>
  <c r="T13" i="2"/>
  <c r="S13" i="2"/>
  <c r="R13" i="2"/>
  <c r="Q13" i="2"/>
  <c r="T12" i="2"/>
  <c r="S12" i="2"/>
  <c r="R12" i="2"/>
  <c r="Q12" i="2"/>
  <c r="T11" i="2"/>
  <c r="S11" i="2"/>
  <c r="R11" i="2"/>
  <c r="Q11" i="2"/>
  <c r="T10" i="2"/>
  <c r="S10" i="2"/>
  <c r="R10" i="2"/>
  <c r="Q10" i="2"/>
  <c r="T9" i="2"/>
  <c r="S9" i="2"/>
  <c r="R9" i="2"/>
  <c r="Q9" i="2"/>
  <c r="O8" i="2"/>
  <c r="T8" i="2" s="1"/>
  <c r="N8" i="2"/>
  <c r="S8" i="2" s="1"/>
  <c r="M8" i="2"/>
  <c r="R8" i="2" s="1"/>
  <c r="L8" i="2"/>
  <c r="Q8" i="2" s="1"/>
  <c r="I8" i="2"/>
  <c r="G8" i="2"/>
  <c r="E8" i="2"/>
  <c r="C8" i="2"/>
  <c r="B8" i="2"/>
  <c r="O7" i="2"/>
  <c r="O6" i="2" s="1"/>
  <c r="N7" i="2"/>
  <c r="S7" i="2" s="1"/>
  <c r="M7" i="2"/>
  <c r="M6" i="2" s="1"/>
  <c r="L7" i="2"/>
  <c r="Q7" i="2" s="1"/>
  <c r="I7" i="2"/>
  <c r="I6" i="2" s="1"/>
  <c r="G7" i="2"/>
  <c r="E7" i="2"/>
  <c r="E6" i="2" s="1"/>
  <c r="C7" i="2"/>
  <c r="B7" i="2"/>
  <c r="B6" i="2" s="1"/>
  <c r="N6" i="2"/>
  <c r="S6" i="2" s="1"/>
  <c r="L6" i="2"/>
  <c r="Q6" i="2" s="1"/>
  <c r="G6" i="2"/>
  <c r="C6" i="2"/>
  <c r="N34" i="1"/>
  <c r="M34" i="1"/>
  <c r="L34" i="1"/>
  <c r="K34" i="1"/>
  <c r="J34" i="1"/>
  <c r="I34" i="1"/>
  <c r="H34" i="1"/>
  <c r="G34" i="1"/>
  <c r="F34" i="1"/>
  <c r="E34" i="1"/>
  <c r="D34" i="1"/>
  <c r="C34" i="1"/>
  <c r="B34" i="1"/>
  <c r="N33" i="1"/>
  <c r="M33" i="1"/>
  <c r="L33" i="1"/>
  <c r="K33" i="1"/>
  <c r="J33" i="1"/>
  <c r="I33" i="1"/>
  <c r="H33" i="1"/>
  <c r="G33" i="1"/>
  <c r="F33" i="1"/>
  <c r="E33" i="1"/>
  <c r="D33" i="1"/>
  <c r="C33" i="1"/>
  <c r="B33" i="1"/>
  <c r="N32" i="1"/>
  <c r="M32" i="1"/>
  <c r="L32" i="1"/>
  <c r="K32" i="1"/>
  <c r="J32" i="1"/>
  <c r="I32" i="1"/>
  <c r="H32" i="1"/>
  <c r="G32" i="1"/>
  <c r="F32" i="1"/>
  <c r="E32" i="1"/>
  <c r="D32" i="1"/>
  <c r="C32" i="1"/>
  <c r="B32" i="1"/>
  <c r="N31" i="1"/>
  <c r="M31" i="1"/>
  <c r="L31" i="1"/>
  <c r="K31" i="1"/>
  <c r="J31" i="1"/>
  <c r="I31" i="1"/>
  <c r="H31" i="1"/>
  <c r="G31" i="1"/>
  <c r="F31" i="1"/>
  <c r="E31" i="1"/>
  <c r="D31" i="1"/>
  <c r="C31" i="1"/>
  <c r="B31" i="1"/>
  <c r="N30" i="1"/>
  <c r="M30" i="1"/>
  <c r="L30" i="1"/>
  <c r="K30" i="1"/>
  <c r="J30" i="1"/>
  <c r="I30" i="1"/>
  <c r="H30" i="1"/>
  <c r="G30" i="1"/>
  <c r="F30" i="1"/>
  <c r="E30" i="1"/>
  <c r="D30" i="1"/>
  <c r="C30" i="1"/>
  <c r="B30" i="1"/>
  <c r="N29" i="1"/>
  <c r="M29" i="1"/>
  <c r="L29" i="1"/>
  <c r="K29" i="1"/>
  <c r="J29" i="1"/>
  <c r="I29" i="1"/>
  <c r="H29" i="1"/>
  <c r="G29" i="1"/>
  <c r="F29" i="1"/>
  <c r="E29" i="1"/>
  <c r="D29" i="1"/>
  <c r="C29" i="1"/>
  <c r="B29" i="1"/>
  <c r="N8" i="1"/>
  <c r="M8" i="1"/>
  <c r="L8" i="1"/>
  <c r="K8" i="1"/>
  <c r="J8" i="1"/>
  <c r="I8" i="1"/>
  <c r="H8" i="1"/>
  <c r="G8" i="1"/>
  <c r="F8" i="1"/>
  <c r="E8" i="1"/>
  <c r="D8" i="1"/>
  <c r="C8" i="1"/>
  <c r="B8" i="1"/>
  <c r="N7" i="1"/>
  <c r="N6" i="1" s="1"/>
  <c r="M7" i="1"/>
  <c r="L7" i="1"/>
  <c r="L6" i="1" s="1"/>
  <c r="K7" i="1"/>
  <c r="J7" i="1"/>
  <c r="J6" i="1" s="1"/>
  <c r="I7" i="1"/>
  <c r="H7" i="1"/>
  <c r="H6" i="1" s="1"/>
  <c r="G7" i="1"/>
  <c r="F7" i="1"/>
  <c r="F6" i="1" s="1"/>
  <c r="E7" i="1"/>
  <c r="D7" i="1"/>
  <c r="D6" i="1" s="1"/>
  <c r="C7" i="1"/>
  <c r="B7" i="1"/>
  <c r="B6" i="1" s="1"/>
  <c r="M6" i="1"/>
  <c r="K6" i="1"/>
  <c r="I6" i="1"/>
  <c r="G6" i="1"/>
  <c r="E6" i="1"/>
  <c r="C6" i="1"/>
  <c r="R6" i="2" l="1"/>
  <c r="T6" i="2"/>
  <c r="R7" i="2"/>
  <c r="T7" i="2"/>
</calcChain>
</file>

<file path=xl/sharedStrings.xml><?xml version="1.0" encoding="utf-8"?>
<sst xmlns="http://schemas.openxmlformats.org/spreadsheetml/2006/main" count="147" uniqueCount="65">
  <si>
    <t>第２６表　婚姻件数、月別-市町別</t>
    <rPh sb="0" eb="1">
      <t>ダイ</t>
    </rPh>
    <rPh sb="3" eb="4">
      <t>ヒョウ</t>
    </rPh>
    <rPh sb="5" eb="7">
      <t>コンイン</t>
    </rPh>
    <rPh sb="7" eb="9">
      <t>ケンスウ</t>
    </rPh>
    <rPh sb="10" eb="12">
      <t>ツキベツ</t>
    </rPh>
    <rPh sb="13" eb="15">
      <t>シチョウ</t>
    </rPh>
    <rPh sb="15" eb="16">
      <t>ベツ</t>
    </rPh>
    <phoneticPr fontId="4"/>
  </si>
  <si>
    <t>平成26年</t>
    <rPh sb="0" eb="2">
      <t>ヘイセイ</t>
    </rPh>
    <rPh sb="4" eb="5">
      <t>ネン</t>
    </rPh>
    <phoneticPr fontId="4"/>
  </si>
  <si>
    <t>市町</t>
    <rPh sb="0" eb="2">
      <t>シチョウ</t>
    </rPh>
    <phoneticPr fontId="4"/>
  </si>
  <si>
    <t>総数</t>
    <rPh sb="0" eb="2">
      <t>ソウスウ</t>
    </rPh>
    <phoneticPr fontId="4"/>
  </si>
  <si>
    <t>1月</t>
    <rPh sb="1" eb="2">
      <t>ガツ</t>
    </rPh>
    <phoneticPr fontId="4"/>
  </si>
  <si>
    <t>2月</t>
  </si>
  <si>
    <t>3月</t>
  </si>
  <si>
    <t>4月</t>
  </si>
  <si>
    <t>5月</t>
  </si>
  <si>
    <t>6月</t>
  </si>
  <si>
    <t>7月</t>
  </si>
  <si>
    <t>8月</t>
  </si>
  <si>
    <t>9月</t>
  </si>
  <si>
    <t>10月</t>
  </si>
  <si>
    <t>11月</t>
  </si>
  <si>
    <t>12月</t>
  </si>
  <si>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</si>
  <si>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</si>
  <si>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</si>
  <si>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</si>
  <si>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</si>
  <si>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</si>
  <si>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</si>
  <si>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</si>
  <si>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</si>
  <si>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</si>
  <si>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</si>
  <si>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</si>
  <si>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</si>
  <si>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</si>
  <si>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</si>
  <si>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</si>
  <si>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</si>
  <si>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</si>
  <si>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</si>
  <si>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</si>
  <si>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</si>
  <si>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</si>
  <si>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愛南町</t>
  </si>
  <si>
    <t>宇摩</t>
  </si>
  <si>
    <t>新居浜西条</t>
  </si>
  <si>
    <t>今治</t>
  </si>
  <si>
    <t>松山</t>
  </si>
  <si>
    <t>八幡浜大洲</t>
  </si>
  <si>
    <t>宇和島</t>
  </si>
  <si>
    <t>第２７表　婚姻件数、平均年齢・夫婦の初婚・再婚別－市町別</t>
    <rPh sb="0" eb="1">
      <t>ダイ</t>
    </rPh>
    <rPh sb="3" eb="4">
      <t>ヒョウ</t>
    </rPh>
    <rPh sb="5" eb="7">
      <t>コンイン</t>
    </rPh>
    <rPh sb="7" eb="9">
      <t>ケンスウ</t>
    </rPh>
    <rPh sb="15" eb="17">
      <t>フウフ</t>
    </rPh>
    <rPh sb="18" eb="20">
      <t>ショコン</t>
    </rPh>
    <rPh sb="21" eb="23">
      <t>サイコン</t>
    </rPh>
    <rPh sb="23" eb="24">
      <t>ベツ</t>
    </rPh>
    <rPh sb="25" eb="27">
      <t>シチョウ</t>
    </rPh>
    <rPh sb="27" eb="28">
      <t>ベツ</t>
    </rPh>
    <phoneticPr fontId="4"/>
  </si>
  <si>
    <t>夫初婚</t>
    <rPh sb="0" eb="1">
      <t>オット</t>
    </rPh>
    <rPh sb="1" eb="3">
      <t>ショコン</t>
    </rPh>
    <phoneticPr fontId="4"/>
  </si>
  <si>
    <t>夫再婚</t>
    <rPh sb="0" eb="1">
      <t>オット</t>
    </rPh>
    <rPh sb="1" eb="3">
      <t>サイコン</t>
    </rPh>
    <phoneticPr fontId="4"/>
  </si>
  <si>
    <t>妻初婚</t>
    <rPh sb="0" eb="1">
      <t>ツマ</t>
    </rPh>
    <rPh sb="1" eb="3">
      <t>ショコン</t>
    </rPh>
    <phoneticPr fontId="4"/>
  </si>
  <si>
    <t>妻再婚</t>
    <rPh sb="0" eb="1">
      <t>ツマ</t>
    </rPh>
    <rPh sb="1" eb="3">
      <t>サイコン</t>
    </rPh>
    <phoneticPr fontId="4"/>
  </si>
  <si>
    <t>総月齢</t>
    <rPh sb="0" eb="1">
      <t>ソウ</t>
    </rPh>
    <rPh sb="1" eb="2">
      <t>ツキ</t>
    </rPh>
    <rPh sb="2" eb="3">
      <t>ネンレイ</t>
    </rPh>
    <phoneticPr fontId="4"/>
  </si>
  <si>
    <t>件数</t>
    <rPh sb="0" eb="2">
      <t>ケンスウ</t>
    </rPh>
    <phoneticPr fontId="4"/>
  </si>
  <si>
    <t>年齢</t>
    <rPh sb="0" eb="2">
      <t>ネンレイ</t>
    </rPh>
    <phoneticPr fontId="4"/>
  </si>
  <si>
    <t>夫初婚</t>
  </si>
  <si>
    <t>夫再婚</t>
  </si>
  <si>
    <t>妻初婚</t>
  </si>
  <si>
    <t>妻再婚</t>
  </si>
  <si>
    <t>※30.1</t>
  </si>
  <si>
    <t>※41.7</t>
    <phoneticPr fontId="9"/>
  </si>
  <si>
    <t>※28.6</t>
  </si>
  <si>
    <t>※38.6</t>
    <phoneticPr fontId="9"/>
  </si>
  <si>
    <t>注１）　同居を始めたときの月年齢の合計を件数で割り、年になおしたもの。</t>
    <rPh sb="0" eb="1">
      <t>チュウ</t>
    </rPh>
    <rPh sb="4" eb="6">
      <t>ドウキョ</t>
    </rPh>
    <rPh sb="7" eb="8">
      <t>ハジ</t>
    </rPh>
    <rPh sb="13" eb="14">
      <t>ゲツ</t>
    </rPh>
    <rPh sb="14" eb="16">
      <t>ネンレイ</t>
    </rPh>
    <rPh sb="17" eb="19">
      <t>ゴウケイ</t>
    </rPh>
    <rPh sb="20" eb="22">
      <t>ケンスウ</t>
    </rPh>
    <rPh sb="23" eb="24">
      <t>ワ</t>
    </rPh>
    <rPh sb="26" eb="27">
      <t>トシ</t>
    </rPh>
    <phoneticPr fontId="4"/>
  </si>
  <si>
    <t xml:space="preserve">  ２）　※は厚生労働省公表値と一致させるため、結婚式をあげたときと同居を始めたときのうち早いほうの年齢である。</t>
    <rPh sb="7" eb="9">
      <t>コウセイ</t>
    </rPh>
    <rPh sb="9" eb="12">
      <t>ロウドウショウ</t>
    </rPh>
    <rPh sb="12" eb="14">
      <t>コウヒョウ</t>
    </rPh>
    <rPh sb="14" eb="15">
      <t>チ</t>
    </rPh>
    <rPh sb="16" eb="18">
      <t>イッチ</t>
    </rPh>
    <rPh sb="24" eb="27">
      <t>ケッコンシキ</t>
    </rPh>
    <rPh sb="34" eb="36">
      <t>ドウキョ</t>
    </rPh>
    <rPh sb="37" eb="38">
      <t>ハジ</t>
    </rPh>
    <rPh sb="45" eb="46">
      <t>ハヤ</t>
    </rPh>
    <rPh sb="50" eb="52">
      <t>ネンレイ</t>
    </rPh>
    <phoneticPr fontId="4"/>
  </si>
  <si>
    <t>第２８表　離婚件数､月別-市町別</t>
    <rPh sb="0" eb="1">
      <t>ダイ</t>
    </rPh>
    <rPh sb="3" eb="4">
      <t>ヒョウ</t>
    </rPh>
    <rPh sb="5" eb="7">
      <t>リコン</t>
    </rPh>
    <rPh sb="7" eb="9">
      <t>ケンスウ</t>
    </rPh>
    <rPh sb="10" eb="12">
      <t>ツキベツ</t>
    </rPh>
    <rPh sb="13" eb="15">
      <t>シチョウ</t>
    </rPh>
    <rPh sb="15" eb="16">
      <t>ベツ</t>
    </rPh>
    <phoneticPr fontId="4"/>
  </si>
  <si>
    <t>注）　届出票提出月で集計</t>
    <rPh sb="0" eb="1">
      <t>チュウ</t>
    </rPh>
    <rPh sb="3" eb="5">
      <t>トドケデ</t>
    </rPh>
    <rPh sb="5" eb="6">
      <t>ヒョウ</t>
    </rPh>
    <rPh sb="6" eb="8">
      <t>テイシュツ</t>
    </rPh>
    <rPh sb="8" eb="9">
      <t>ツキ</t>
    </rPh>
    <rPh sb="10" eb="12">
      <t>シュウケイ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</si>
</sst>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_ * #,##0_ ;_ * &quot;△&quot;#,##0_ ;_ * &quot;-&quot;_ ;_ @_ "/>
    <numFmt numFmtId="177" formatCode="_ * #,##0_ ;_ * &quot;△&quot;?,##0_ ;_ * &quot;-&quot;_ ;_ @_ "/>
    <numFmt numFmtId="178" formatCode="_ * #,##0.00_ ;_ * &quot;△&quot;#,##0.00_ ;_ * &quot;-&quot;??_ ;_ @_ "/>
    <numFmt numFmtId="179" formatCode="_ * #,##0.0_ ;_ * &quot;△&quot;#,##0.0_ ;_ * &quot;-&quot;_ ;_ @_ "/>
    <numFmt numFmtId="181" formatCode="0;[Red]0"/>
    <numFmt numFmtId="182" formatCode="0.0_);[Red]\(0.0\)"/>
    <numFmt numFmtId="183" formatCode="_ * #,##0.#_ ;_ * &quot;△&quot;?,##0.#_ ;_ * &quot;-&quot;_ ;_ @_ "/>
    <numFmt numFmtId="184" formatCode="#,##0;[Red]#,##0"/>
    <numFmt numFmtId="185" formatCode="#,##0.0_ "/>
  </numFmts>
  <fonts count="10">
    <font>
      <sz val="11"/>
      <color theme="1"/>
      <name val="ＭＳ Ｐゴシック"/>
      <family val="2"/>
      <charset val="128"/>
      <scheme val="minor"/>
    </font>
    <font>
      <sz val="11"/>
      <name val="明朝"/>
      <family val="3"/>
      <charset val="128"/>
    </font>
    <font>
      <sz val="6"/>
      <name val="ＭＳ Ｐゴシック"/>
      <family val="2"/>
      <charset val="128"/>
      <scheme val="minor"/>
    </font>
    <font>
      <sz val="17"/>
      <name val="HG創英角ｺﾞｼｯｸUB"/>
      <family val="3"/>
      <charset val="128"/>
    </font>
    <font>
      <sz val="6"/>
      <name val="明朝"/>
      <family val="3"/>
      <charset val="128"/>
    </font>
    <font>
      <sz val="18"/>
      <name val="HGP創英角ｺﾞｼｯｸUB"/>
      <family val="3"/>
      <charset val="128"/>
    </font>
    <font>
      <sz val="11"/>
      <name val="HG丸ｺﾞｼｯｸM-PRO"/>
      <family val="3"/>
      <charset val="128"/>
    </font>
    <font>
      <sz val="11"/>
      <name val="ＭＳ ＰＲゴシック"/>
      <family val="3"/>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27"/>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178" fontId="8" fillId="0" borderId="0"/>
    <xf numFmtId="179" fontId="8" fillId="0" borderId="0"/>
    <xf numFmtId="0" fontId="8" fillId="0" borderId="0"/>
  </cellStyleXfs>
  <cellXfs count="57">
    <xf numFmtId="0" fontId="0" fillId="0" borderId="0" xfId="0">
      <alignment vertical="center"/>
    </xf>
    <xf numFmtId="0" fontId="1" fillId="0" borderId="0" xfId="1"/>
    <xf numFmtId="49" fontId="3" fillId="0" borderId="0" xfId="1" applyNumberFormat="1" applyFont="1" applyAlignment="1">
      <alignment horizontal="left" vertical="center"/>
    </xf>
    <xf numFmtId="0" fontId="5" fillId="0" borderId="0" xfId="1" applyFont="1" applyAlignment="1">
      <alignment horizontal="left"/>
    </xf>
    <xf numFmtId="49" fontId="6" fillId="0" borderId="1" xfId="1" applyNumberFormat="1" applyFont="1" applyBorder="1" applyAlignment="1">
      <alignment horizontal="right"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3" xfId="1" applyNumberFormat="1" applyFont="1" applyBorder="1" applyAlignment="1">
      <alignment horizontal="center" vertical="center" wrapText="1"/>
    </xf>
    <xf numFmtId="0" fontId="6" fillId="0" borderId="0" xfId="1" applyFont="1" applyAlignment="1">
      <alignment horizontal="center" vertical="center"/>
    </xf>
    <xf numFmtId="49" fontId="6" fillId="0" borderId="4" xfId="1" applyNumberFormat="1" applyFont="1" applyBorder="1" applyAlignment="1">
      <alignment horizontal="center" vertical="center"/>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6" xfId="1" applyNumberFormat="1" applyFont="1" applyBorder="1" applyAlignment="1">
      <alignment horizontal="right" vertical="center" shrinkToFit="1"/>
    </xf>
    <xf numFmtId="177" fontId="1" fillId="0" borderId="0" xfId="1" applyNumberFormat="1" applyBorder="1"/>
    <xf numFmtId="49" fontId="6" fillId="0" borderId="7" xfId="1" applyNumberFormat="1" applyFont="1" applyBorder="1" applyAlignment="1">
      <alignment horizontal="center" vertical="center"/>
    </xf>
    <xf numFmtId="176" fontId="7" fillId="0" borderId="7" xfId="1" applyNumberFormat="1" applyFont="1" applyBorder="1" applyAlignment="1">
      <alignment horizontal="right" vertical="center" shrinkToFit="1"/>
    </xf>
    <xf numFmtId="176" fontId="7" fillId="0" borderId="0" xfId="1" applyNumberFormat="1" applyFont="1" applyBorder="1" applyAlignment="1">
      <alignment horizontal="right" vertical="center" shrinkToFit="1"/>
    </xf>
    <xf numFmtId="176" fontId="7" fillId="0" borderId="8" xfId="1" applyNumberFormat="1" applyFont="1" applyBorder="1" applyAlignment="1">
      <alignment horizontal="right" vertical="center" shrinkToFit="1"/>
    </xf>
    <xf numFmtId="49" fontId="6" fillId="0" borderId="9" xfId="1" applyNumberFormat="1" applyFont="1" applyBorder="1" applyAlignment="1">
      <alignment horizontal="center" vertical="center"/>
    </xf>
    <xf numFmtId="176" fontId="7" fillId="0" borderId="9" xfId="1" applyNumberFormat="1" applyFont="1" applyBorder="1" applyAlignment="1">
      <alignment horizontal="right" vertical="center" shrinkToFit="1"/>
    </xf>
    <xf numFmtId="176" fontId="7" fillId="0" borderId="1"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176" fontId="7" fillId="0" borderId="2" xfId="1" applyNumberFormat="1" applyFont="1" applyBorder="1" applyAlignment="1">
      <alignment horizontal="right" vertical="center" shrinkToFit="1"/>
    </xf>
    <xf numFmtId="176" fontId="7" fillId="0" borderId="11" xfId="1" applyNumberFormat="1" applyFont="1" applyBorder="1" applyAlignment="1">
      <alignment horizontal="right" vertical="center" shrinkToFit="1"/>
    </xf>
    <xf numFmtId="176" fontId="7" fillId="0" borderId="12" xfId="1" applyNumberFormat="1" applyFont="1" applyBorder="1" applyAlignment="1">
      <alignment horizontal="right" vertical="center" shrinkToFit="1"/>
    </xf>
    <xf numFmtId="49" fontId="6" fillId="0" borderId="13" xfId="1" applyNumberFormat="1" applyFont="1" applyBorder="1" applyAlignment="1">
      <alignment horizontal="center" vertical="center"/>
    </xf>
    <xf numFmtId="49" fontId="6" fillId="0" borderId="14" xfId="1" applyNumberFormat="1" applyFont="1" applyBorder="1" applyAlignment="1">
      <alignment horizontal="center" vertical="center"/>
    </xf>
    <xf numFmtId="176" fontId="7" fillId="0" borderId="15" xfId="1" applyNumberFormat="1" applyFont="1" applyBorder="1" applyAlignment="1">
      <alignment horizontal="right" vertical="center" shrinkToFit="1"/>
    </xf>
    <xf numFmtId="176" fontId="7" fillId="0" borderId="16" xfId="1" applyNumberFormat="1" applyFont="1" applyBorder="1" applyAlignment="1">
      <alignment horizontal="right" vertical="center" shrinkToFit="1"/>
    </xf>
    <xf numFmtId="176" fontId="7" fillId="0" borderId="17" xfId="1" applyNumberFormat="1" applyFont="1" applyBorder="1" applyAlignment="1">
      <alignment horizontal="right" vertical="center" shrinkToFit="1"/>
    </xf>
    <xf numFmtId="49" fontId="6" fillId="0" borderId="18" xfId="1" applyNumberFormat="1" applyFont="1" applyBorder="1" applyAlignment="1">
      <alignment horizontal="center" vertical="center"/>
    </xf>
    <xf numFmtId="181" fontId="1" fillId="0" borderId="0" xfId="1" applyNumberFormat="1" applyAlignment="1">
      <alignment horizontal="right" vertical="center"/>
    </xf>
    <xf numFmtId="49" fontId="6" fillId="0" borderId="19" xfId="1" applyNumberFormat="1" applyFont="1" applyBorder="1" applyAlignment="1">
      <alignment horizontal="center" vertical="center"/>
    </xf>
    <xf numFmtId="49" fontId="6" fillId="0" borderId="2"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181" fontId="6" fillId="0" borderId="0" xfId="1" applyNumberFormat="1" applyFont="1" applyAlignment="1">
      <alignment horizontal="center" vertical="center"/>
    </xf>
    <xf numFmtId="49" fontId="6" fillId="0" borderId="18" xfId="1" applyNumberFormat="1" applyFont="1" applyBorder="1" applyAlignment="1">
      <alignment horizontal="center" vertical="center"/>
    </xf>
    <xf numFmtId="181" fontId="6" fillId="0" borderId="0" xfId="1" applyNumberFormat="1" applyFont="1" applyAlignment="1">
      <alignment horizontal="center" vertical="center"/>
    </xf>
    <xf numFmtId="181" fontId="1" fillId="0" borderId="0" xfId="1" applyNumberFormat="1" applyAlignment="1">
      <alignment horizontal="center" vertical="center"/>
    </xf>
    <xf numFmtId="182" fontId="7" fillId="0" borderId="5" xfId="1" applyNumberFormat="1" applyFont="1" applyBorder="1" applyAlignment="1">
      <alignment horizontal="right" vertical="center" shrinkToFit="1"/>
    </xf>
    <xf numFmtId="182" fontId="7" fillId="0" borderId="6" xfId="1" applyNumberFormat="1" applyFont="1" applyBorder="1" applyAlignment="1">
      <alignment horizontal="right" vertical="center" shrinkToFit="1"/>
    </xf>
    <xf numFmtId="183" fontId="1" fillId="0" borderId="0" xfId="1" applyNumberFormat="1" applyBorder="1"/>
    <xf numFmtId="184" fontId="7" fillId="0" borderId="0" xfId="1" applyNumberFormat="1" applyFont="1" applyBorder="1" applyAlignment="1">
      <alignment horizontal="right" vertical="center" shrinkToFit="1"/>
    </xf>
    <xf numFmtId="185" fontId="1" fillId="0" borderId="0" xfId="1" applyNumberFormat="1" applyBorder="1"/>
    <xf numFmtId="182" fontId="7" fillId="0" borderId="0" xfId="1" applyNumberFormat="1" applyFont="1" applyBorder="1" applyAlignment="1">
      <alignment horizontal="right" vertical="center" shrinkToFit="1"/>
    </xf>
    <xf numFmtId="182" fontId="7" fillId="0" borderId="8" xfId="1" applyNumberFormat="1" applyFont="1" applyBorder="1" applyAlignment="1">
      <alignment horizontal="right" vertical="center" shrinkToFit="1"/>
    </xf>
    <xf numFmtId="182" fontId="7" fillId="0" borderId="1" xfId="1" applyNumberFormat="1" applyFont="1" applyBorder="1" applyAlignment="1">
      <alignment horizontal="right" vertical="center" shrinkToFit="1"/>
    </xf>
    <xf numFmtId="182" fontId="7" fillId="0" borderId="10" xfId="1" applyNumberFormat="1" applyFont="1" applyBorder="1" applyAlignment="1">
      <alignment horizontal="right" vertical="center" shrinkToFit="1"/>
    </xf>
    <xf numFmtId="184" fontId="1" fillId="0" borderId="0" xfId="1" applyNumberFormat="1" applyBorder="1" applyAlignment="1">
      <alignment horizontal="right" vertical="center"/>
    </xf>
    <xf numFmtId="0" fontId="8" fillId="2" borderId="0" xfId="4" applyFill="1" applyAlignment="1"/>
    <xf numFmtId="182" fontId="7" fillId="0" borderId="11" xfId="1" applyNumberFormat="1" applyFont="1" applyBorder="1" applyAlignment="1">
      <alignment horizontal="right" vertical="center" shrinkToFit="1"/>
    </xf>
    <xf numFmtId="182" fontId="7" fillId="0" borderId="12" xfId="1" applyNumberFormat="1" applyFont="1" applyBorder="1" applyAlignment="1">
      <alignment horizontal="right" vertical="center" shrinkToFit="1"/>
    </xf>
    <xf numFmtId="182" fontId="7" fillId="0" borderId="16" xfId="1" applyNumberFormat="1" applyFont="1" applyBorder="1" applyAlignment="1">
      <alignment horizontal="right" vertical="center" shrinkToFit="1"/>
    </xf>
    <xf numFmtId="182" fontId="7" fillId="0" borderId="17" xfId="1" applyNumberFormat="1" applyFont="1" applyBorder="1" applyAlignment="1">
      <alignment horizontal="right" vertical="center" shrinkToFit="1"/>
    </xf>
    <xf numFmtId="0" fontId="1" fillId="0" borderId="0" xfId="1" applyFont="1"/>
    <xf numFmtId="0" fontId="0" fillId="0" borderId="0" xfId="1" applyFont="1"/>
    <xf numFmtId="49" fontId="6" fillId="0" borderId="19" xfId="1" applyNumberFormat="1" applyFont="1" applyBorder="1" applyAlignment="1">
      <alignment horizontal="center" vertical="center"/>
    </xf>
  </cellXfs>
  <cellStyles count="5">
    <cellStyle name="0.01" xfId="2"/>
    <cellStyle name="0.1" xfId="3"/>
    <cellStyle name="標準" xfId="0" builtinId="0"/>
    <cellStyle name="標準 2" xfId="4"/>
    <cellStyle name="標準_Sec.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view="pageBreakPreview" topLeftCell="A4" zoomScale="75" zoomScaleNormal="75" zoomScaleSheetLayoutView="75" workbookViewId="0">
      <selection activeCell="F9" sqref="F9"/>
    </sheetView>
  </sheetViews>
  <sheetFormatPr defaultColWidth="8.125" defaultRowHeight="13.5"/>
  <cols>
    <col min="1" max="1" width="13.75" style="1" customWidth="1"/>
    <col min="2" max="2" width="8.75" style="1" customWidth="1"/>
    <col min="3" max="14" width="8.625" style="1" customWidth="1"/>
    <col min="15" max="16384" width="8.125" style="1"/>
  </cols>
  <sheetData>
    <row r="1" spans="1:14" ht="0.75" hidden="1" customHeight="1"/>
    <row r="2" spans="1:14" ht="2.25" hidden="1" customHeight="1"/>
    <row r="3" spans="1:14" ht="2.25" hidden="1" customHeight="1"/>
    <row r="4" spans="1:14" ht="21">
      <c r="A4" s="2" t="s">
        <v>0</v>
      </c>
      <c r="B4" s="3"/>
      <c r="C4" s="3"/>
      <c r="D4" s="3"/>
      <c r="E4" s="3"/>
      <c r="F4" s="3"/>
      <c r="G4" s="3"/>
      <c r="H4" s="3"/>
      <c r="I4" s="3"/>
      <c r="L4" s="4"/>
      <c r="M4" s="4"/>
      <c r="N4" s="4" t="s">
        <v>1</v>
      </c>
    </row>
    <row r="5" spans="1:14" s="8" customFormat="1" ht="39.950000000000003" customHeight="1">
      <c r="A5" s="5" t="s">
        <v>2</v>
      </c>
      <c r="B5" s="6" t="s">
        <v>3</v>
      </c>
      <c r="C5" s="7" t="s">
        <v>4</v>
      </c>
      <c r="D5" s="7" t="s">
        <v>5</v>
      </c>
      <c r="E5" s="7" t="s">
        <v>6</v>
      </c>
      <c r="F5" s="7" t="s">
        <v>7</v>
      </c>
      <c r="G5" s="7" t="s">
        <v>8</v>
      </c>
      <c r="H5" s="7" t="s">
        <v>9</v>
      </c>
      <c r="I5" s="7" t="s">
        <v>10</v>
      </c>
      <c r="J5" s="7" t="s">
        <v>11</v>
      </c>
      <c r="K5" s="7" t="s">
        <v>12</v>
      </c>
      <c r="L5" s="7" t="s">
        <v>13</v>
      </c>
      <c r="M5" s="7" t="s">
        <v>14</v>
      </c>
      <c r="N5" s="7" t="s">
        <v>15</v>
      </c>
    </row>
    <row r="6" spans="1:14" s="13" customFormat="1" ht="39.950000000000003" customHeight="1">
      <c r="A6" s="9" t="s">
        <v>16</v>
      </c>
      <c r="B6" s="10">
        <f t="shared" ref="B6:N6" si="0">B7+B8</f>
        <v>6148</v>
      </c>
      <c r="C6" s="11">
        <f t="shared" si="0"/>
        <v>398</v>
      </c>
      <c r="D6" s="11">
        <f t="shared" si="0"/>
        <v>569</v>
      </c>
      <c r="E6" s="11">
        <f t="shared" si="0"/>
        <v>674</v>
      </c>
      <c r="F6" s="11">
        <f t="shared" si="0"/>
        <v>548</v>
      </c>
      <c r="G6" s="11">
        <f t="shared" si="0"/>
        <v>507</v>
      </c>
      <c r="H6" s="11">
        <f t="shared" si="0"/>
        <v>456</v>
      </c>
      <c r="I6" s="11">
        <f t="shared" si="0"/>
        <v>537</v>
      </c>
      <c r="J6" s="11">
        <f t="shared" si="0"/>
        <v>449</v>
      </c>
      <c r="K6" s="11">
        <f t="shared" si="0"/>
        <v>409</v>
      </c>
      <c r="L6" s="11">
        <f t="shared" si="0"/>
        <v>445</v>
      </c>
      <c r="M6" s="11">
        <f t="shared" si="0"/>
        <v>606</v>
      </c>
      <c r="N6" s="12">
        <f t="shared" si="0"/>
        <v>550</v>
      </c>
    </row>
    <row r="7" spans="1:14" s="13" customFormat="1" ht="39.950000000000003" customHeight="1">
      <c r="A7" s="14" t="s">
        <v>17</v>
      </c>
      <c r="B7" s="15">
        <f t="shared" ref="B7:N7" si="1">SUM(B9:B19)</f>
        <v>5725</v>
      </c>
      <c r="C7" s="16">
        <f t="shared" si="1"/>
        <v>375</v>
      </c>
      <c r="D7" s="16">
        <f t="shared" si="1"/>
        <v>520</v>
      </c>
      <c r="E7" s="16">
        <f t="shared" si="1"/>
        <v>621</v>
      </c>
      <c r="F7" s="16">
        <f t="shared" si="1"/>
        <v>514</v>
      </c>
      <c r="G7" s="16">
        <f t="shared" si="1"/>
        <v>473</v>
      </c>
      <c r="H7" s="16">
        <f t="shared" si="1"/>
        <v>418</v>
      </c>
      <c r="I7" s="16">
        <f t="shared" si="1"/>
        <v>505</v>
      </c>
      <c r="J7" s="16">
        <f t="shared" si="1"/>
        <v>419</v>
      </c>
      <c r="K7" s="16">
        <f t="shared" si="1"/>
        <v>374</v>
      </c>
      <c r="L7" s="16">
        <f t="shared" si="1"/>
        <v>416</v>
      </c>
      <c r="M7" s="16">
        <f t="shared" si="1"/>
        <v>575</v>
      </c>
      <c r="N7" s="17">
        <f t="shared" si="1"/>
        <v>515</v>
      </c>
    </row>
    <row r="8" spans="1:14" s="13" customFormat="1" ht="39.950000000000003" customHeight="1">
      <c r="A8" s="18" t="s">
        <v>18</v>
      </c>
      <c r="B8" s="19">
        <f t="shared" ref="B8:N8" si="2">SUM(B20:B28)</f>
        <v>423</v>
      </c>
      <c r="C8" s="20">
        <f t="shared" si="2"/>
        <v>23</v>
      </c>
      <c r="D8" s="20">
        <f t="shared" si="2"/>
        <v>49</v>
      </c>
      <c r="E8" s="20">
        <f t="shared" si="2"/>
        <v>53</v>
      </c>
      <c r="F8" s="20">
        <f t="shared" si="2"/>
        <v>34</v>
      </c>
      <c r="G8" s="20">
        <f t="shared" si="2"/>
        <v>34</v>
      </c>
      <c r="H8" s="20">
        <f t="shared" si="2"/>
        <v>38</v>
      </c>
      <c r="I8" s="20">
        <f t="shared" si="2"/>
        <v>32</v>
      </c>
      <c r="J8" s="20">
        <f t="shared" si="2"/>
        <v>30</v>
      </c>
      <c r="K8" s="20">
        <f t="shared" si="2"/>
        <v>35</v>
      </c>
      <c r="L8" s="20">
        <f t="shared" si="2"/>
        <v>29</v>
      </c>
      <c r="M8" s="20">
        <f t="shared" si="2"/>
        <v>31</v>
      </c>
      <c r="N8" s="21">
        <f t="shared" si="2"/>
        <v>35</v>
      </c>
    </row>
    <row r="9" spans="1:14" s="13" customFormat="1" ht="39.950000000000003" customHeight="1">
      <c r="A9" s="14" t="s">
        <v>19</v>
      </c>
      <c r="B9" s="15">
        <v>2647</v>
      </c>
      <c r="C9" s="16">
        <v>164</v>
      </c>
      <c r="D9" s="16">
        <v>237</v>
      </c>
      <c r="E9" s="16">
        <v>291</v>
      </c>
      <c r="F9" s="16">
        <v>219</v>
      </c>
      <c r="G9" s="16">
        <v>216</v>
      </c>
      <c r="H9" s="16">
        <v>194</v>
      </c>
      <c r="I9" s="16">
        <v>236</v>
      </c>
      <c r="J9" s="16">
        <v>207</v>
      </c>
      <c r="K9" s="16">
        <v>171</v>
      </c>
      <c r="L9" s="16">
        <v>182</v>
      </c>
      <c r="M9" s="16">
        <v>281</v>
      </c>
      <c r="N9" s="17">
        <v>249</v>
      </c>
    </row>
    <row r="10" spans="1:14" s="13" customFormat="1" ht="39.950000000000003" customHeight="1">
      <c r="A10" s="14" t="s">
        <v>20</v>
      </c>
      <c r="B10" s="15">
        <v>610</v>
      </c>
      <c r="C10" s="16">
        <v>47</v>
      </c>
      <c r="D10" s="16">
        <v>62</v>
      </c>
      <c r="E10" s="16">
        <v>52</v>
      </c>
      <c r="F10" s="16">
        <v>51</v>
      </c>
      <c r="G10" s="16">
        <v>51</v>
      </c>
      <c r="H10" s="16">
        <v>44</v>
      </c>
      <c r="I10" s="16">
        <v>39</v>
      </c>
      <c r="J10" s="16">
        <v>41</v>
      </c>
      <c r="K10" s="16">
        <v>38</v>
      </c>
      <c r="L10" s="16">
        <v>58</v>
      </c>
      <c r="M10" s="16">
        <v>61</v>
      </c>
      <c r="N10" s="17">
        <v>66</v>
      </c>
    </row>
    <row r="11" spans="1:14" s="13" customFormat="1" ht="39.950000000000003" customHeight="1">
      <c r="A11" s="14" t="s">
        <v>21</v>
      </c>
      <c r="B11" s="15">
        <v>237</v>
      </c>
      <c r="C11" s="16">
        <v>18</v>
      </c>
      <c r="D11" s="16">
        <v>18</v>
      </c>
      <c r="E11" s="16">
        <v>30</v>
      </c>
      <c r="F11" s="16">
        <v>26</v>
      </c>
      <c r="G11" s="16">
        <v>17</v>
      </c>
      <c r="H11" s="16">
        <v>17</v>
      </c>
      <c r="I11" s="16">
        <v>21</v>
      </c>
      <c r="J11" s="16">
        <v>15</v>
      </c>
      <c r="K11" s="16">
        <v>14</v>
      </c>
      <c r="L11" s="16">
        <v>16</v>
      </c>
      <c r="M11" s="16">
        <v>19</v>
      </c>
      <c r="N11" s="17">
        <v>26</v>
      </c>
    </row>
    <row r="12" spans="1:14" s="13" customFormat="1" ht="39.950000000000003" customHeight="1">
      <c r="A12" s="14" t="s">
        <v>22</v>
      </c>
      <c r="B12" s="15">
        <v>108</v>
      </c>
      <c r="C12" s="16">
        <v>8</v>
      </c>
      <c r="D12" s="16">
        <v>10</v>
      </c>
      <c r="E12" s="16">
        <v>11</v>
      </c>
      <c r="F12" s="16">
        <v>9</v>
      </c>
      <c r="G12" s="16">
        <v>11</v>
      </c>
      <c r="H12" s="16">
        <v>5</v>
      </c>
      <c r="I12" s="16">
        <v>12</v>
      </c>
      <c r="J12" s="16">
        <v>7</v>
      </c>
      <c r="K12" s="16">
        <v>9</v>
      </c>
      <c r="L12" s="16">
        <v>9</v>
      </c>
      <c r="M12" s="16">
        <v>9</v>
      </c>
      <c r="N12" s="17">
        <v>8</v>
      </c>
    </row>
    <row r="13" spans="1:14" s="13" customFormat="1" ht="39.950000000000003" customHeight="1">
      <c r="A13" s="14" t="s">
        <v>23</v>
      </c>
      <c r="B13" s="15">
        <v>611</v>
      </c>
      <c r="C13" s="16">
        <v>42</v>
      </c>
      <c r="D13" s="16">
        <v>58</v>
      </c>
      <c r="E13" s="16">
        <v>74</v>
      </c>
      <c r="F13" s="16">
        <v>61</v>
      </c>
      <c r="G13" s="16">
        <v>51</v>
      </c>
      <c r="H13" s="16">
        <v>39</v>
      </c>
      <c r="I13" s="16">
        <v>58</v>
      </c>
      <c r="J13" s="16">
        <v>53</v>
      </c>
      <c r="K13" s="16">
        <v>29</v>
      </c>
      <c r="L13" s="16">
        <v>46</v>
      </c>
      <c r="M13" s="16">
        <v>55</v>
      </c>
      <c r="N13" s="17">
        <v>45</v>
      </c>
    </row>
    <row r="14" spans="1:14" s="13" customFormat="1" ht="39.950000000000003" customHeight="1">
      <c r="A14" s="14" t="s">
        <v>24</v>
      </c>
      <c r="B14" s="15">
        <v>494</v>
      </c>
      <c r="C14" s="16">
        <v>31</v>
      </c>
      <c r="D14" s="16">
        <v>47</v>
      </c>
      <c r="E14" s="16">
        <v>49</v>
      </c>
      <c r="F14" s="16">
        <v>49</v>
      </c>
      <c r="G14" s="16">
        <v>49</v>
      </c>
      <c r="H14" s="16">
        <v>41</v>
      </c>
      <c r="I14" s="16">
        <v>45</v>
      </c>
      <c r="J14" s="16">
        <v>30</v>
      </c>
      <c r="K14" s="16">
        <v>33</v>
      </c>
      <c r="L14" s="16">
        <v>31</v>
      </c>
      <c r="M14" s="16">
        <v>51</v>
      </c>
      <c r="N14" s="17">
        <v>38</v>
      </c>
    </row>
    <row r="15" spans="1:14" s="13" customFormat="1" ht="39.950000000000003" customHeight="1">
      <c r="A15" s="14" t="s">
        <v>25</v>
      </c>
      <c r="B15" s="15">
        <v>166</v>
      </c>
      <c r="C15" s="16">
        <v>13</v>
      </c>
      <c r="D15" s="16">
        <v>15</v>
      </c>
      <c r="E15" s="16">
        <v>13</v>
      </c>
      <c r="F15" s="16">
        <v>16</v>
      </c>
      <c r="G15" s="16">
        <v>11</v>
      </c>
      <c r="H15" s="16">
        <v>18</v>
      </c>
      <c r="I15" s="16">
        <v>15</v>
      </c>
      <c r="J15" s="16">
        <v>9</v>
      </c>
      <c r="K15" s="16">
        <v>14</v>
      </c>
      <c r="L15" s="16">
        <v>8</v>
      </c>
      <c r="M15" s="16">
        <v>18</v>
      </c>
      <c r="N15" s="17">
        <v>16</v>
      </c>
    </row>
    <row r="16" spans="1:14" s="13" customFormat="1" ht="39.950000000000003" customHeight="1">
      <c r="A16" s="14" t="s">
        <v>26</v>
      </c>
      <c r="B16" s="15">
        <v>145</v>
      </c>
      <c r="C16" s="16">
        <v>4</v>
      </c>
      <c r="D16" s="16">
        <v>10</v>
      </c>
      <c r="E16" s="16">
        <v>13</v>
      </c>
      <c r="F16" s="16">
        <v>12</v>
      </c>
      <c r="G16" s="16">
        <v>16</v>
      </c>
      <c r="H16" s="16">
        <v>12</v>
      </c>
      <c r="I16" s="16">
        <v>11</v>
      </c>
      <c r="J16" s="16">
        <v>10</v>
      </c>
      <c r="K16" s="16">
        <v>11</v>
      </c>
      <c r="L16" s="16">
        <v>14</v>
      </c>
      <c r="M16" s="16">
        <v>16</v>
      </c>
      <c r="N16" s="17">
        <v>16</v>
      </c>
    </row>
    <row r="17" spans="1:14" s="13" customFormat="1" ht="39.950000000000003" customHeight="1">
      <c r="A17" s="14" t="s">
        <v>27</v>
      </c>
      <c r="B17" s="15">
        <v>432</v>
      </c>
      <c r="C17" s="16">
        <v>28</v>
      </c>
      <c r="D17" s="16">
        <v>43</v>
      </c>
      <c r="E17" s="16">
        <v>50</v>
      </c>
      <c r="F17" s="16">
        <v>44</v>
      </c>
      <c r="G17" s="16">
        <v>29</v>
      </c>
      <c r="H17" s="16">
        <v>20</v>
      </c>
      <c r="I17" s="16">
        <v>48</v>
      </c>
      <c r="J17" s="16">
        <v>29</v>
      </c>
      <c r="K17" s="16">
        <v>34</v>
      </c>
      <c r="L17" s="16">
        <v>36</v>
      </c>
      <c r="M17" s="16">
        <v>40</v>
      </c>
      <c r="N17" s="17">
        <v>31</v>
      </c>
    </row>
    <row r="18" spans="1:14" s="13" customFormat="1" ht="39.950000000000003" customHeight="1">
      <c r="A18" s="14" t="s">
        <v>28</v>
      </c>
      <c r="B18" s="15">
        <v>140</v>
      </c>
      <c r="C18" s="16">
        <v>5</v>
      </c>
      <c r="D18" s="16">
        <v>11</v>
      </c>
      <c r="E18" s="16">
        <v>21</v>
      </c>
      <c r="F18" s="16">
        <v>13</v>
      </c>
      <c r="G18" s="16">
        <v>11</v>
      </c>
      <c r="H18" s="16">
        <v>19</v>
      </c>
      <c r="I18" s="16">
        <v>15</v>
      </c>
      <c r="J18" s="16">
        <v>5</v>
      </c>
      <c r="K18" s="16">
        <v>8</v>
      </c>
      <c r="L18" s="16">
        <v>9</v>
      </c>
      <c r="M18" s="16">
        <v>11</v>
      </c>
      <c r="N18" s="17">
        <v>12</v>
      </c>
    </row>
    <row r="19" spans="1:14" s="13" customFormat="1" ht="39.950000000000003" customHeight="1">
      <c r="A19" s="14" t="s">
        <v>29</v>
      </c>
      <c r="B19" s="15">
        <v>135</v>
      </c>
      <c r="C19" s="16">
        <v>15</v>
      </c>
      <c r="D19" s="16">
        <v>9</v>
      </c>
      <c r="E19" s="16">
        <v>17</v>
      </c>
      <c r="F19" s="16">
        <v>14</v>
      </c>
      <c r="G19" s="16">
        <v>11</v>
      </c>
      <c r="H19" s="16">
        <v>9</v>
      </c>
      <c r="I19" s="16">
        <v>5</v>
      </c>
      <c r="J19" s="16">
        <v>13</v>
      </c>
      <c r="K19" s="16">
        <v>13</v>
      </c>
      <c r="L19" s="16">
        <v>7</v>
      </c>
      <c r="M19" s="16">
        <v>14</v>
      </c>
      <c r="N19" s="17">
        <v>8</v>
      </c>
    </row>
    <row r="20" spans="1:14" s="13" customFormat="1" ht="39.950000000000003" customHeight="1">
      <c r="A20" s="5" t="s">
        <v>30</v>
      </c>
      <c r="B20" s="22">
        <v>13</v>
      </c>
      <c r="C20" s="23">
        <v>0</v>
      </c>
      <c r="D20" s="23">
        <v>6</v>
      </c>
      <c r="E20" s="23">
        <v>0</v>
      </c>
      <c r="F20" s="23">
        <v>1</v>
      </c>
      <c r="G20" s="23">
        <v>2</v>
      </c>
      <c r="H20" s="23">
        <v>0</v>
      </c>
      <c r="I20" s="23">
        <v>2</v>
      </c>
      <c r="J20" s="23">
        <v>1</v>
      </c>
      <c r="K20" s="23">
        <v>0</v>
      </c>
      <c r="L20" s="23">
        <v>1</v>
      </c>
      <c r="M20" s="23">
        <v>0</v>
      </c>
      <c r="N20" s="24">
        <v>0</v>
      </c>
    </row>
    <row r="21" spans="1:14" s="13" customFormat="1" ht="39.950000000000003" customHeight="1">
      <c r="A21" s="6" t="s">
        <v>31</v>
      </c>
      <c r="B21" s="22">
        <v>28</v>
      </c>
      <c r="C21" s="23">
        <v>3</v>
      </c>
      <c r="D21" s="23">
        <v>3</v>
      </c>
      <c r="E21" s="23">
        <v>3</v>
      </c>
      <c r="F21" s="23">
        <v>1</v>
      </c>
      <c r="G21" s="23">
        <v>3</v>
      </c>
      <c r="H21" s="23">
        <v>3</v>
      </c>
      <c r="I21" s="23">
        <v>1</v>
      </c>
      <c r="J21" s="23">
        <v>3</v>
      </c>
      <c r="K21" s="23">
        <v>2</v>
      </c>
      <c r="L21" s="23">
        <v>2</v>
      </c>
      <c r="M21" s="23">
        <v>1</v>
      </c>
      <c r="N21" s="24">
        <v>3</v>
      </c>
    </row>
    <row r="22" spans="1:14" s="13" customFormat="1" ht="39.950000000000003" customHeight="1">
      <c r="A22" s="25" t="s">
        <v>32</v>
      </c>
      <c r="B22" s="15">
        <v>114</v>
      </c>
      <c r="C22" s="16">
        <v>6</v>
      </c>
      <c r="D22" s="16">
        <v>14</v>
      </c>
      <c r="E22" s="16">
        <v>13</v>
      </c>
      <c r="F22" s="16">
        <v>9</v>
      </c>
      <c r="G22" s="16">
        <v>12</v>
      </c>
      <c r="H22" s="16">
        <v>7</v>
      </c>
      <c r="I22" s="16">
        <v>4</v>
      </c>
      <c r="J22" s="16">
        <v>9</v>
      </c>
      <c r="K22" s="16">
        <v>8</v>
      </c>
      <c r="L22" s="16">
        <v>9</v>
      </c>
      <c r="M22" s="16">
        <v>11</v>
      </c>
      <c r="N22" s="17">
        <v>12</v>
      </c>
    </row>
    <row r="23" spans="1:14" s="13" customFormat="1" ht="39.950000000000003" customHeight="1">
      <c r="A23" s="25" t="s">
        <v>33</v>
      </c>
      <c r="B23" s="15">
        <v>94</v>
      </c>
      <c r="C23" s="16">
        <v>8</v>
      </c>
      <c r="D23" s="16">
        <v>6</v>
      </c>
      <c r="E23" s="16">
        <v>14</v>
      </c>
      <c r="F23" s="16">
        <v>10</v>
      </c>
      <c r="G23" s="16">
        <v>6</v>
      </c>
      <c r="H23" s="16">
        <v>7</v>
      </c>
      <c r="I23" s="16">
        <v>11</v>
      </c>
      <c r="J23" s="16">
        <v>5</v>
      </c>
      <c r="K23" s="16">
        <v>9</v>
      </c>
      <c r="L23" s="16">
        <v>7</v>
      </c>
      <c r="M23" s="16">
        <v>5</v>
      </c>
      <c r="N23" s="17">
        <v>6</v>
      </c>
    </row>
    <row r="24" spans="1:14" s="13" customFormat="1" ht="39.950000000000003" customHeight="1">
      <c r="A24" s="6" t="s">
        <v>34</v>
      </c>
      <c r="B24" s="22">
        <v>45</v>
      </c>
      <c r="C24" s="23">
        <v>2</v>
      </c>
      <c r="D24" s="23">
        <v>2</v>
      </c>
      <c r="E24" s="23">
        <v>6</v>
      </c>
      <c r="F24" s="23">
        <v>1</v>
      </c>
      <c r="G24" s="23">
        <v>4</v>
      </c>
      <c r="H24" s="23">
        <v>4</v>
      </c>
      <c r="I24" s="23">
        <v>3</v>
      </c>
      <c r="J24" s="23">
        <v>1</v>
      </c>
      <c r="K24" s="23">
        <v>7</v>
      </c>
      <c r="L24" s="23">
        <v>1</v>
      </c>
      <c r="M24" s="23">
        <v>7</v>
      </c>
      <c r="N24" s="24">
        <v>7</v>
      </c>
    </row>
    <row r="25" spans="1:14" s="13" customFormat="1" ht="39.950000000000003" customHeight="1">
      <c r="A25" s="6" t="s">
        <v>35</v>
      </c>
      <c r="B25" s="22">
        <v>25</v>
      </c>
      <c r="C25" s="23">
        <v>1</v>
      </c>
      <c r="D25" s="23">
        <v>2</v>
      </c>
      <c r="E25" s="23">
        <v>1</v>
      </c>
      <c r="F25" s="23">
        <v>4</v>
      </c>
      <c r="G25" s="23">
        <v>4</v>
      </c>
      <c r="H25" s="23">
        <v>3</v>
      </c>
      <c r="I25" s="23">
        <v>2</v>
      </c>
      <c r="J25" s="23">
        <v>2</v>
      </c>
      <c r="K25" s="23">
        <v>2</v>
      </c>
      <c r="L25" s="23">
        <v>1</v>
      </c>
      <c r="M25" s="23">
        <v>1</v>
      </c>
      <c r="N25" s="24">
        <v>2</v>
      </c>
    </row>
    <row r="26" spans="1:14" s="13" customFormat="1" ht="39.950000000000003" customHeight="1">
      <c r="A26" s="25" t="s">
        <v>36</v>
      </c>
      <c r="B26" s="15">
        <v>9</v>
      </c>
      <c r="C26" s="16">
        <v>0</v>
      </c>
      <c r="D26" s="16">
        <v>3</v>
      </c>
      <c r="E26" s="16">
        <v>1</v>
      </c>
      <c r="F26" s="16">
        <v>0</v>
      </c>
      <c r="G26" s="16">
        <v>0</v>
      </c>
      <c r="H26" s="16">
        <v>0</v>
      </c>
      <c r="I26" s="16">
        <v>1</v>
      </c>
      <c r="J26" s="16">
        <v>1</v>
      </c>
      <c r="K26" s="16">
        <v>1</v>
      </c>
      <c r="L26" s="16">
        <v>0</v>
      </c>
      <c r="M26" s="16">
        <v>2</v>
      </c>
      <c r="N26" s="17">
        <v>0</v>
      </c>
    </row>
    <row r="27" spans="1:14" s="13" customFormat="1" ht="39.950000000000003" customHeight="1">
      <c r="A27" s="25" t="s">
        <v>37</v>
      </c>
      <c r="B27" s="15">
        <v>34</v>
      </c>
      <c r="C27" s="16">
        <v>0</v>
      </c>
      <c r="D27" s="16">
        <v>4</v>
      </c>
      <c r="E27" s="16">
        <v>4</v>
      </c>
      <c r="F27" s="16">
        <v>1</v>
      </c>
      <c r="G27" s="16">
        <v>1</v>
      </c>
      <c r="H27" s="16">
        <v>8</v>
      </c>
      <c r="I27" s="16">
        <v>4</v>
      </c>
      <c r="J27" s="16">
        <v>4</v>
      </c>
      <c r="K27" s="16">
        <v>0</v>
      </c>
      <c r="L27" s="16">
        <v>5</v>
      </c>
      <c r="M27" s="16">
        <v>1</v>
      </c>
      <c r="N27" s="17">
        <v>2</v>
      </c>
    </row>
    <row r="28" spans="1:14" s="13" customFormat="1" ht="39.950000000000003" customHeight="1" thickBot="1">
      <c r="A28" s="26" t="s">
        <v>38</v>
      </c>
      <c r="B28" s="27">
        <v>61</v>
      </c>
      <c r="C28" s="28">
        <v>3</v>
      </c>
      <c r="D28" s="28">
        <v>9</v>
      </c>
      <c r="E28" s="28">
        <v>11</v>
      </c>
      <c r="F28" s="28">
        <v>7</v>
      </c>
      <c r="G28" s="28">
        <v>2</v>
      </c>
      <c r="H28" s="28">
        <v>6</v>
      </c>
      <c r="I28" s="28">
        <v>4</v>
      </c>
      <c r="J28" s="28">
        <v>4</v>
      </c>
      <c r="K28" s="28">
        <v>6</v>
      </c>
      <c r="L28" s="28">
        <v>3</v>
      </c>
      <c r="M28" s="28">
        <v>3</v>
      </c>
      <c r="N28" s="29">
        <v>3</v>
      </c>
    </row>
    <row r="29" spans="1:14" s="13" customFormat="1" ht="39.950000000000003" customHeight="1" thickTop="1">
      <c r="A29" s="25" t="s">
        <v>39</v>
      </c>
      <c r="B29" s="15">
        <f t="shared" ref="B29:N29" si="3">B17</f>
        <v>432</v>
      </c>
      <c r="C29" s="16">
        <f t="shared" si="3"/>
        <v>28</v>
      </c>
      <c r="D29" s="16">
        <f t="shared" si="3"/>
        <v>43</v>
      </c>
      <c r="E29" s="16">
        <f t="shared" si="3"/>
        <v>50</v>
      </c>
      <c r="F29" s="16">
        <f t="shared" si="3"/>
        <v>44</v>
      </c>
      <c r="G29" s="16">
        <f t="shared" si="3"/>
        <v>29</v>
      </c>
      <c r="H29" s="16">
        <f t="shared" si="3"/>
        <v>20</v>
      </c>
      <c r="I29" s="16">
        <f t="shared" si="3"/>
        <v>48</v>
      </c>
      <c r="J29" s="16">
        <f t="shared" si="3"/>
        <v>29</v>
      </c>
      <c r="K29" s="16">
        <f t="shared" si="3"/>
        <v>34</v>
      </c>
      <c r="L29" s="16">
        <f t="shared" si="3"/>
        <v>36</v>
      </c>
      <c r="M29" s="16">
        <f t="shared" si="3"/>
        <v>40</v>
      </c>
      <c r="N29" s="17">
        <f t="shared" si="3"/>
        <v>31</v>
      </c>
    </row>
    <row r="30" spans="1:14" s="13" customFormat="1" ht="39.950000000000003" customHeight="1">
      <c r="A30" s="25" t="s">
        <v>40</v>
      </c>
      <c r="B30" s="15">
        <f t="shared" ref="B30:N30" si="4">B13+B14</f>
        <v>1105</v>
      </c>
      <c r="C30" s="16">
        <f t="shared" si="4"/>
        <v>73</v>
      </c>
      <c r="D30" s="16">
        <f t="shared" si="4"/>
        <v>105</v>
      </c>
      <c r="E30" s="16">
        <f t="shared" si="4"/>
        <v>123</v>
      </c>
      <c r="F30" s="16">
        <f t="shared" si="4"/>
        <v>110</v>
      </c>
      <c r="G30" s="16">
        <f t="shared" si="4"/>
        <v>100</v>
      </c>
      <c r="H30" s="16">
        <f t="shared" si="4"/>
        <v>80</v>
      </c>
      <c r="I30" s="16">
        <f t="shared" si="4"/>
        <v>103</v>
      </c>
      <c r="J30" s="16">
        <f t="shared" si="4"/>
        <v>83</v>
      </c>
      <c r="K30" s="16">
        <f t="shared" si="4"/>
        <v>62</v>
      </c>
      <c r="L30" s="16">
        <f t="shared" si="4"/>
        <v>77</v>
      </c>
      <c r="M30" s="16">
        <f t="shared" si="4"/>
        <v>106</v>
      </c>
      <c r="N30" s="17">
        <f t="shared" si="4"/>
        <v>83</v>
      </c>
    </row>
    <row r="31" spans="1:14" s="13" customFormat="1" ht="39.950000000000003" customHeight="1">
      <c r="A31" s="25" t="s">
        <v>41</v>
      </c>
      <c r="B31" s="15">
        <f t="shared" ref="B31:N31" si="5">B10+B20</f>
        <v>623</v>
      </c>
      <c r="C31" s="16">
        <f t="shared" si="5"/>
        <v>47</v>
      </c>
      <c r="D31" s="16">
        <f t="shared" si="5"/>
        <v>68</v>
      </c>
      <c r="E31" s="16">
        <f t="shared" si="5"/>
        <v>52</v>
      </c>
      <c r="F31" s="16">
        <f t="shared" si="5"/>
        <v>52</v>
      </c>
      <c r="G31" s="16">
        <f t="shared" si="5"/>
        <v>53</v>
      </c>
      <c r="H31" s="16">
        <f t="shared" si="5"/>
        <v>44</v>
      </c>
      <c r="I31" s="16">
        <f t="shared" si="5"/>
        <v>41</v>
      </c>
      <c r="J31" s="16">
        <f t="shared" si="5"/>
        <v>42</v>
      </c>
      <c r="K31" s="16">
        <f t="shared" si="5"/>
        <v>38</v>
      </c>
      <c r="L31" s="16">
        <f t="shared" si="5"/>
        <v>59</v>
      </c>
      <c r="M31" s="16">
        <f t="shared" si="5"/>
        <v>61</v>
      </c>
      <c r="N31" s="17">
        <f t="shared" si="5"/>
        <v>66</v>
      </c>
    </row>
    <row r="32" spans="1:14" s="13" customFormat="1" ht="39.950000000000003" customHeight="1">
      <c r="A32" s="25" t="s">
        <v>42</v>
      </c>
      <c r="B32" s="15">
        <f t="shared" ref="B32:N32" si="6">B9+B16+B19+B21+B22+B23</f>
        <v>3163</v>
      </c>
      <c r="C32" s="16">
        <f t="shared" si="6"/>
        <v>200</v>
      </c>
      <c r="D32" s="16">
        <f t="shared" si="6"/>
        <v>279</v>
      </c>
      <c r="E32" s="16">
        <f t="shared" si="6"/>
        <v>351</v>
      </c>
      <c r="F32" s="16">
        <f t="shared" si="6"/>
        <v>265</v>
      </c>
      <c r="G32" s="16">
        <f t="shared" si="6"/>
        <v>264</v>
      </c>
      <c r="H32" s="16">
        <f t="shared" si="6"/>
        <v>232</v>
      </c>
      <c r="I32" s="16">
        <f t="shared" si="6"/>
        <v>268</v>
      </c>
      <c r="J32" s="16">
        <f t="shared" si="6"/>
        <v>247</v>
      </c>
      <c r="K32" s="16">
        <f t="shared" si="6"/>
        <v>214</v>
      </c>
      <c r="L32" s="16">
        <f t="shared" si="6"/>
        <v>221</v>
      </c>
      <c r="M32" s="16">
        <f t="shared" si="6"/>
        <v>328</v>
      </c>
      <c r="N32" s="17">
        <f t="shared" si="6"/>
        <v>294</v>
      </c>
    </row>
    <row r="33" spans="1:14" s="13" customFormat="1" ht="39.950000000000003" customHeight="1">
      <c r="A33" s="14" t="s">
        <v>43</v>
      </c>
      <c r="B33" s="15">
        <f t="shared" ref="B33:N33" si="7">B12+B15+B18+B24+B25</f>
        <v>484</v>
      </c>
      <c r="C33" s="16">
        <f t="shared" si="7"/>
        <v>29</v>
      </c>
      <c r="D33" s="16">
        <f t="shared" si="7"/>
        <v>40</v>
      </c>
      <c r="E33" s="16">
        <f t="shared" si="7"/>
        <v>52</v>
      </c>
      <c r="F33" s="16">
        <f t="shared" si="7"/>
        <v>43</v>
      </c>
      <c r="G33" s="16">
        <f t="shared" si="7"/>
        <v>41</v>
      </c>
      <c r="H33" s="16">
        <f t="shared" si="7"/>
        <v>49</v>
      </c>
      <c r="I33" s="16">
        <f t="shared" si="7"/>
        <v>47</v>
      </c>
      <c r="J33" s="16">
        <f t="shared" si="7"/>
        <v>24</v>
      </c>
      <c r="K33" s="16">
        <f t="shared" si="7"/>
        <v>40</v>
      </c>
      <c r="L33" s="16">
        <f t="shared" si="7"/>
        <v>28</v>
      </c>
      <c r="M33" s="16">
        <f t="shared" si="7"/>
        <v>46</v>
      </c>
      <c r="N33" s="17">
        <f t="shared" si="7"/>
        <v>45</v>
      </c>
    </row>
    <row r="34" spans="1:14" s="13" customFormat="1" ht="39.950000000000003" customHeight="1">
      <c r="A34" s="30" t="s">
        <v>44</v>
      </c>
      <c r="B34" s="19">
        <f t="shared" ref="B34:N34" si="8">B11+B26+B27+B28</f>
        <v>341</v>
      </c>
      <c r="C34" s="20">
        <f t="shared" si="8"/>
        <v>21</v>
      </c>
      <c r="D34" s="20">
        <f t="shared" si="8"/>
        <v>34</v>
      </c>
      <c r="E34" s="20">
        <f t="shared" si="8"/>
        <v>46</v>
      </c>
      <c r="F34" s="20">
        <f t="shared" si="8"/>
        <v>34</v>
      </c>
      <c r="G34" s="20">
        <f t="shared" si="8"/>
        <v>20</v>
      </c>
      <c r="H34" s="20">
        <f t="shared" si="8"/>
        <v>31</v>
      </c>
      <c r="I34" s="20">
        <f t="shared" si="8"/>
        <v>30</v>
      </c>
      <c r="J34" s="20">
        <f t="shared" si="8"/>
        <v>24</v>
      </c>
      <c r="K34" s="20">
        <f t="shared" si="8"/>
        <v>21</v>
      </c>
      <c r="L34" s="20">
        <f t="shared" si="8"/>
        <v>24</v>
      </c>
      <c r="M34" s="20">
        <f t="shared" si="8"/>
        <v>25</v>
      </c>
      <c r="N34" s="21">
        <f t="shared" si="8"/>
        <v>31</v>
      </c>
    </row>
  </sheetData>
  <phoneticPr fontId="2"/>
  <pageMargins left="0.78740157480314965" right="0.78740157480314965" top="0.59055118110236227" bottom="0.59055118110236227" header="0" footer="0"/>
  <pageSetup paperSize="9" scale="68" fitToWidth="40"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view="pageBreakPreview" topLeftCell="A3" zoomScale="75" zoomScaleNormal="75" zoomScaleSheetLayoutView="75" workbookViewId="0">
      <selection activeCell="I8" sqref="I8"/>
    </sheetView>
  </sheetViews>
  <sheetFormatPr defaultColWidth="8.125" defaultRowHeight="13.5"/>
  <cols>
    <col min="1" max="2" width="13.75" style="1" customWidth="1"/>
    <col min="3" max="10" width="12.625" style="1" customWidth="1"/>
    <col min="11" max="11" width="8.125" style="1" customWidth="1"/>
    <col min="12" max="15" width="11.75" style="31" customWidth="1"/>
    <col min="16" max="19" width="10.75" style="1" customWidth="1"/>
    <col min="20" max="16384" width="8.125" style="1"/>
  </cols>
  <sheetData>
    <row r="1" spans="1:20" ht="1.5" hidden="1" customHeight="1"/>
    <row r="2" spans="1:20" ht="1.5" hidden="1" customHeight="1"/>
    <row r="3" spans="1:20" ht="21">
      <c r="A3" s="2" t="s">
        <v>45</v>
      </c>
      <c r="B3" s="3"/>
      <c r="C3" s="3"/>
      <c r="D3" s="3"/>
      <c r="E3" s="3"/>
      <c r="F3" s="3"/>
      <c r="G3" s="3"/>
      <c r="H3" s="4"/>
      <c r="I3" s="4"/>
      <c r="J3" s="4" t="s">
        <v>1</v>
      </c>
    </row>
    <row r="4" spans="1:20" ht="20.100000000000001" customHeight="1">
      <c r="A4" s="32" t="s">
        <v>2</v>
      </c>
      <c r="B4" s="32" t="s">
        <v>3</v>
      </c>
      <c r="C4" s="33" t="s">
        <v>46</v>
      </c>
      <c r="D4" s="34"/>
      <c r="E4" s="33" t="s">
        <v>47</v>
      </c>
      <c r="F4" s="34"/>
      <c r="G4" s="33" t="s">
        <v>48</v>
      </c>
      <c r="H4" s="34"/>
      <c r="I4" s="33" t="s">
        <v>49</v>
      </c>
      <c r="J4" s="34"/>
      <c r="K4" s="8"/>
      <c r="L4" s="35" t="s">
        <v>50</v>
      </c>
      <c r="M4" s="35"/>
      <c r="N4" s="35"/>
      <c r="O4" s="35"/>
    </row>
    <row r="5" spans="1:20" ht="20.100000000000001" customHeight="1">
      <c r="A5" s="36"/>
      <c r="B5" s="36"/>
      <c r="C5" s="7" t="s">
        <v>51</v>
      </c>
      <c r="D5" s="7" t="s">
        <v>52</v>
      </c>
      <c r="E5" s="7" t="s">
        <v>51</v>
      </c>
      <c r="F5" s="7" t="s">
        <v>52</v>
      </c>
      <c r="G5" s="7" t="s">
        <v>51</v>
      </c>
      <c r="H5" s="7" t="s">
        <v>52</v>
      </c>
      <c r="I5" s="7" t="s">
        <v>51</v>
      </c>
      <c r="J5" s="7" t="s">
        <v>52</v>
      </c>
      <c r="K5" s="8"/>
      <c r="L5" s="37" t="s">
        <v>53</v>
      </c>
      <c r="M5" s="37" t="s">
        <v>54</v>
      </c>
      <c r="N5" s="37" t="s">
        <v>55</v>
      </c>
      <c r="O5" s="38" t="s">
        <v>56</v>
      </c>
    </row>
    <row r="6" spans="1:20" s="13" customFormat="1" ht="39.950000000000003" customHeight="1">
      <c r="A6" s="9" t="s">
        <v>16</v>
      </c>
      <c r="B6" s="10">
        <f>B7+B8</f>
        <v>6148</v>
      </c>
      <c r="C6" s="11">
        <f>C7+C8</f>
        <v>4828</v>
      </c>
      <c r="D6" s="39" t="s">
        <v>57</v>
      </c>
      <c r="E6" s="11">
        <f>E7+E8</f>
        <v>1320</v>
      </c>
      <c r="F6" s="39" t="s">
        <v>58</v>
      </c>
      <c r="G6" s="11">
        <f>G7+G8</f>
        <v>5048</v>
      </c>
      <c r="H6" s="39" t="s">
        <v>59</v>
      </c>
      <c r="I6" s="11">
        <f>I7+I8</f>
        <v>1100</v>
      </c>
      <c r="J6" s="40" t="s">
        <v>60</v>
      </c>
      <c r="K6" s="41"/>
      <c r="L6" s="42">
        <f>L7+L8</f>
        <v>1700736</v>
      </c>
      <c r="M6" s="42">
        <f>M7+M8</f>
        <v>652349</v>
      </c>
      <c r="N6" s="42">
        <f>N7+N8</f>
        <v>1686584</v>
      </c>
      <c r="O6" s="42">
        <f>O7+O8</f>
        <v>508872</v>
      </c>
      <c r="Q6" s="43">
        <f>L6/C6/12</f>
        <v>29.355426677713339</v>
      </c>
      <c r="R6" s="43">
        <f>M6/E6/12</f>
        <v>41.183648989898991</v>
      </c>
      <c r="S6" s="43">
        <f>N6/G6/12</f>
        <v>27.842445853143161</v>
      </c>
      <c r="T6" s="43">
        <f>O6/I6/12</f>
        <v>38.550909090909094</v>
      </c>
    </row>
    <row r="7" spans="1:20" s="13" customFormat="1" ht="39.950000000000003" customHeight="1">
      <c r="A7" s="14" t="s">
        <v>17</v>
      </c>
      <c r="B7" s="15">
        <f>SUM(B9:B19)</f>
        <v>5725</v>
      </c>
      <c r="C7" s="16">
        <f>SUM(C9:C19)</f>
        <v>4496</v>
      </c>
      <c r="D7" s="44">
        <v>30.09149513684687</v>
      </c>
      <c r="E7" s="16">
        <f>SUM(E9:E19)</f>
        <v>1229</v>
      </c>
      <c r="F7" s="44">
        <v>41.741618576532012</v>
      </c>
      <c r="G7" s="16">
        <f>SUM(G9:G19)</f>
        <v>4702</v>
      </c>
      <c r="H7" s="44">
        <v>28.558907423454652</v>
      </c>
      <c r="I7" s="16">
        <f>SUM(I9:I19)</f>
        <v>1023</v>
      </c>
      <c r="J7" s="45">
        <v>38.791748526522589</v>
      </c>
      <c r="K7" s="41"/>
      <c r="L7" s="42">
        <f>SUM(L9:L19)</f>
        <v>1596414</v>
      </c>
      <c r="M7" s="42">
        <f>SUM(M9:M19)</f>
        <v>607591</v>
      </c>
      <c r="N7" s="42">
        <f>SUM(N9:N19)</f>
        <v>1581935</v>
      </c>
      <c r="O7" s="42">
        <f>SUM(O9:O19)</f>
        <v>473880</v>
      </c>
      <c r="Q7" s="43">
        <f t="shared" ref="Q7:Q34" si="0">L7/C7/12</f>
        <v>29.589524021352315</v>
      </c>
      <c r="R7" s="43">
        <f t="shared" ref="R7:R34" si="1">M7/E7/12</f>
        <v>41.198196365608901</v>
      </c>
      <c r="S7" s="43">
        <f t="shared" ref="S7:S33" si="2">N7/G7/12</f>
        <v>28.036562455692614</v>
      </c>
      <c r="T7" s="43">
        <f t="shared" ref="T7:T33" si="3">O7/I7/12</f>
        <v>38.602150537634408</v>
      </c>
    </row>
    <row r="8" spans="1:20" s="13" customFormat="1" ht="39.950000000000003" customHeight="1">
      <c r="A8" s="18" t="s">
        <v>18</v>
      </c>
      <c r="B8" s="19">
        <f>SUM(B20:B28)</f>
        <v>423</v>
      </c>
      <c r="C8" s="20">
        <f>SUM(C20:C28)</f>
        <v>332</v>
      </c>
      <c r="D8" s="46">
        <v>30.08131487889273</v>
      </c>
      <c r="E8" s="20">
        <f>SUM(E20:E28)</f>
        <v>91</v>
      </c>
      <c r="F8" s="46">
        <v>42.384469696969695</v>
      </c>
      <c r="G8" s="20">
        <f>SUM(G20:G28)</f>
        <v>346</v>
      </c>
      <c r="H8" s="46">
        <v>28.686677631578945</v>
      </c>
      <c r="I8" s="20">
        <f>SUM(I20:I28)</f>
        <v>77</v>
      </c>
      <c r="J8" s="47">
        <v>39.945205479452056</v>
      </c>
      <c r="K8" s="41"/>
      <c r="L8" s="42">
        <f>SUM(L20:L28)</f>
        <v>104322</v>
      </c>
      <c r="M8" s="42">
        <f>SUM(M20:M28)</f>
        <v>44758</v>
      </c>
      <c r="N8" s="42">
        <f>SUM(N20:N28)</f>
        <v>104649</v>
      </c>
      <c r="O8" s="42">
        <f>SUM(O20:O28)</f>
        <v>34992</v>
      </c>
      <c r="Q8" s="43">
        <f t="shared" si="0"/>
        <v>26.185240963855421</v>
      </c>
      <c r="R8" s="43">
        <f t="shared" si="1"/>
        <v>40.987179487179489</v>
      </c>
      <c r="S8" s="43">
        <f t="shared" si="2"/>
        <v>25.204479768786129</v>
      </c>
      <c r="T8" s="43">
        <f t="shared" si="3"/>
        <v>37.870129870129865</v>
      </c>
    </row>
    <row r="9" spans="1:20" s="13" customFormat="1" ht="39.950000000000003" customHeight="1">
      <c r="A9" s="14" t="s">
        <v>19</v>
      </c>
      <c r="B9" s="15">
        <v>2647</v>
      </c>
      <c r="C9" s="16">
        <v>2066</v>
      </c>
      <c r="D9" s="44">
        <v>30.271982897708938</v>
      </c>
      <c r="E9" s="16">
        <v>581</v>
      </c>
      <c r="F9" s="44">
        <v>41.545467584624213</v>
      </c>
      <c r="G9" s="16">
        <v>2196</v>
      </c>
      <c r="H9" s="44">
        <v>28.974119611414693</v>
      </c>
      <c r="I9" s="16">
        <v>451</v>
      </c>
      <c r="J9" s="45">
        <v>39.286954915003697</v>
      </c>
      <c r="K9" s="41">
        <v>0</v>
      </c>
      <c r="L9" s="48">
        <v>769927</v>
      </c>
      <c r="M9" s="48">
        <v>287406</v>
      </c>
      <c r="N9" s="48">
        <v>780736</v>
      </c>
      <c r="O9" s="48">
        <v>209460</v>
      </c>
      <c r="Q9" s="43">
        <f t="shared" si="0"/>
        <v>31.055461439173925</v>
      </c>
      <c r="R9" s="43">
        <f t="shared" si="1"/>
        <v>41.222891566265062</v>
      </c>
      <c r="S9" s="43">
        <f t="shared" si="2"/>
        <v>29.627200971463267</v>
      </c>
      <c r="T9" s="43">
        <f t="shared" si="3"/>
        <v>38.702882483370288</v>
      </c>
    </row>
    <row r="10" spans="1:20" s="13" customFormat="1" ht="39.950000000000003" customHeight="1">
      <c r="A10" s="14" t="s">
        <v>20</v>
      </c>
      <c r="B10" s="15">
        <v>610</v>
      </c>
      <c r="C10" s="16">
        <v>479</v>
      </c>
      <c r="D10" s="44">
        <v>29.661795407098122</v>
      </c>
      <c r="E10" s="16">
        <v>131</v>
      </c>
      <c r="F10" s="44">
        <v>42.4472010178117</v>
      </c>
      <c r="G10" s="16">
        <v>495</v>
      </c>
      <c r="H10" s="44">
        <v>27.785185185185185</v>
      </c>
      <c r="I10" s="16">
        <v>115</v>
      </c>
      <c r="J10" s="45">
        <v>39.315942028985511</v>
      </c>
      <c r="K10" s="41">
        <v>0</v>
      </c>
      <c r="L10" s="48">
        <v>165001</v>
      </c>
      <c r="M10" s="48">
        <v>65321</v>
      </c>
      <c r="N10" s="48">
        <v>159683</v>
      </c>
      <c r="O10" s="48">
        <v>53317</v>
      </c>
      <c r="Q10" s="43">
        <f t="shared" si="0"/>
        <v>28.705810716771051</v>
      </c>
      <c r="R10" s="43">
        <f t="shared" si="1"/>
        <v>41.5527989821883</v>
      </c>
      <c r="S10" s="43">
        <f t="shared" si="2"/>
        <v>26.882659932659934</v>
      </c>
      <c r="T10" s="43">
        <f t="shared" si="3"/>
        <v>38.635507246376811</v>
      </c>
    </row>
    <row r="11" spans="1:20" s="13" customFormat="1" ht="39.950000000000003" customHeight="1">
      <c r="A11" s="14" t="s">
        <v>21</v>
      </c>
      <c r="B11" s="15">
        <v>237</v>
      </c>
      <c r="C11" s="16">
        <v>176</v>
      </c>
      <c r="D11" s="44">
        <v>30.615530303030301</v>
      </c>
      <c r="E11" s="16">
        <v>61</v>
      </c>
      <c r="F11" s="44">
        <v>43.105191256830601</v>
      </c>
      <c r="G11" s="16">
        <v>190</v>
      </c>
      <c r="H11" s="44">
        <v>28.405701754385962</v>
      </c>
      <c r="I11" s="16">
        <v>47</v>
      </c>
      <c r="J11" s="45">
        <v>40.060283687943262</v>
      </c>
      <c r="K11" s="41">
        <v>0</v>
      </c>
      <c r="L11" s="49">
        <v>67896</v>
      </c>
      <c r="M11" s="48">
        <v>32122</v>
      </c>
      <c r="N11" s="48">
        <v>66352</v>
      </c>
      <c r="O11" s="48">
        <v>25106</v>
      </c>
      <c r="Q11" s="43">
        <f t="shared" si="0"/>
        <v>32.147727272727273</v>
      </c>
      <c r="R11" s="43">
        <f t="shared" si="1"/>
        <v>43.882513661202182</v>
      </c>
      <c r="S11" s="43">
        <f t="shared" si="2"/>
        <v>29.101754385964913</v>
      </c>
      <c r="T11" s="43">
        <f t="shared" si="3"/>
        <v>44.51418439716312</v>
      </c>
    </row>
    <row r="12" spans="1:20" s="13" customFormat="1" ht="39.950000000000003" customHeight="1">
      <c r="A12" s="14" t="s">
        <v>22</v>
      </c>
      <c r="B12" s="15">
        <v>108</v>
      </c>
      <c r="C12" s="16">
        <v>88</v>
      </c>
      <c r="D12" s="44">
        <v>31.612689393939394</v>
      </c>
      <c r="E12" s="16">
        <v>20</v>
      </c>
      <c r="F12" s="44">
        <v>47.425000000000004</v>
      </c>
      <c r="G12" s="16">
        <v>91</v>
      </c>
      <c r="H12" s="44">
        <v>28.968864468864467</v>
      </c>
      <c r="I12" s="16">
        <v>17</v>
      </c>
      <c r="J12" s="45">
        <v>41.161764705882355</v>
      </c>
      <c r="K12" s="41">
        <v>0</v>
      </c>
      <c r="L12" s="48">
        <v>34286</v>
      </c>
      <c r="M12" s="48">
        <v>10253</v>
      </c>
      <c r="N12" s="48">
        <v>31981</v>
      </c>
      <c r="O12" s="48">
        <v>8061</v>
      </c>
      <c r="Q12" s="43">
        <f t="shared" si="0"/>
        <v>32.467803030303031</v>
      </c>
      <c r="R12" s="43">
        <f t="shared" si="1"/>
        <v>42.720833333333331</v>
      </c>
      <c r="S12" s="43">
        <f t="shared" si="2"/>
        <v>29.28663003663004</v>
      </c>
      <c r="T12" s="43">
        <f t="shared" si="3"/>
        <v>39.514705882352942</v>
      </c>
    </row>
    <row r="13" spans="1:20" s="13" customFormat="1" ht="39.950000000000003" customHeight="1">
      <c r="A13" s="14" t="s">
        <v>23</v>
      </c>
      <c r="B13" s="15">
        <v>611</v>
      </c>
      <c r="C13" s="16">
        <v>481</v>
      </c>
      <c r="D13" s="44">
        <v>29.726611226611226</v>
      </c>
      <c r="E13" s="16">
        <v>130</v>
      </c>
      <c r="F13" s="44">
        <v>42.274358974358975</v>
      </c>
      <c r="G13" s="16">
        <v>489</v>
      </c>
      <c r="H13" s="44">
        <v>28.247955010224945</v>
      </c>
      <c r="I13" s="16">
        <v>122</v>
      </c>
      <c r="J13" s="45">
        <v>38.206284153005463</v>
      </c>
      <c r="K13" s="41">
        <v>0</v>
      </c>
      <c r="L13" s="48">
        <v>157769</v>
      </c>
      <c r="M13" s="48">
        <v>64680</v>
      </c>
      <c r="N13" s="48">
        <v>151346</v>
      </c>
      <c r="O13" s="48">
        <v>55547</v>
      </c>
      <c r="Q13" s="43">
        <f t="shared" si="0"/>
        <v>27.333506583506587</v>
      </c>
      <c r="R13" s="43">
        <f t="shared" si="1"/>
        <v>41.46153846153846</v>
      </c>
      <c r="S13" s="43">
        <f t="shared" si="2"/>
        <v>25.791751874573961</v>
      </c>
      <c r="T13" s="43">
        <f t="shared" si="3"/>
        <v>37.94193989071038</v>
      </c>
    </row>
    <row r="14" spans="1:20" s="13" customFormat="1" ht="39.950000000000003" customHeight="1">
      <c r="A14" s="14" t="s">
        <v>24</v>
      </c>
      <c r="B14" s="15">
        <v>494</v>
      </c>
      <c r="C14" s="16">
        <v>396</v>
      </c>
      <c r="D14" s="44">
        <v>29.195496632996633</v>
      </c>
      <c r="E14" s="16">
        <v>98</v>
      </c>
      <c r="F14" s="44">
        <v>38.898809523809526</v>
      </c>
      <c r="G14" s="16">
        <v>413</v>
      </c>
      <c r="H14" s="44">
        <v>27.945520581113801</v>
      </c>
      <c r="I14" s="16">
        <v>81</v>
      </c>
      <c r="J14" s="45">
        <v>36.769547325102884</v>
      </c>
      <c r="K14" s="41">
        <v>0</v>
      </c>
      <c r="L14" s="48">
        <v>130043</v>
      </c>
      <c r="M14" s="48">
        <v>44747</v>
      </c>
      <c r="N14" s="48">
        <v>128070</v>
      </c>
      <c r="O14" s="48">
        <v>36990</v>
      </c>
      <c r="Q14" s="43">
        <f t="shared" si="0"/>
        <v>27.36595117845118</v>
      </c>
      <c r="R14" s="43">
        <f t="shared" si="1"/>
        <v>38.050170068027207</v>
      </c>
      <c r="S14" s="43">
        <f t="shared" si="2"/>
        <v>25.841404358353511</v>
      </c>
      <c r="T14" s="43">
        <f t="shared" si="3"/>
        <v>38.055555555555557</v>
      </c>
    </row>
    <row r="15" spans="1:20" s="13" customFormat="1" ht="39.950000000000003" customHeight="1">
      <c r="A15" s="14" t="s">
        <v>25</v>
      </c>
      <c r="B15" s="15">
        <v>166</v>
      </c>
      <c r="C15" s="16">
        <v>132</v>
      </c>
      <c r="D15" s="44">
        <v>29.09532828282828</v>
      </c>
      <c r="E15" s="16">
        <v>34</v>
      </c>
      <c r="F15" s="44">
        <v>40.475490196078432</v>
      </c>
      <c r="G15" s="16">
        <v>129</v>
      </c>
      <c r="H15" s="44">
        <v>27.446382428940566</v>
      </c>
      <c r="I15" s="16">
        <v>37</v>
      </c>
      <c r="J15" s="45">
        <v>35.772522522522522</v>
      </c>
      <c r="K15" s="41">
        <v>0</v>
      </c>
      <c r="L15" s="48">
        <v>52209</v>
      </c>
      <c r="M15" s="48">
        <v>19730</v>
      </c>
      <c r="N15" s="48">
        <v>49536</v>
      </c>
      <c r="O15" s="48">
        <v>18012</v>
      </c>
      <c r="Q15" s="43">
        <f t="shared" si="0"/>
        <v>32.960227272727273</v>
      </c>
      <c r="R15" s="43">
        <f t="shared" si="1"/>
        <v>48.357843137254896</v>
      </c>
      <c r="S15" s="43">
        <f t="shared" si="2"/>
        <v>32</v>
      </c>
      <c r="T15" s="43">
        <f t="shared" si="3"/>
        <v>40.567567567567572</v>
      </c>
    </row>
    <row r="16" spans="1:20" s="13" customFormat="1" ht="39.950000000000003" customHeight="1">
      <c r="A16" s="14" t="s">
        <v>26</v>
      </c>
      <c r="B16" s="15">
        <v>145</v>
      </c>
      <c r="C16" s="16">
        <v>113</v>
      </c>
      <c r="D16" s="44">
        <v>28.99631268436578</v>
      </c>
      <c r="E16" s="16">
        <v>32</v>
      </c>
      <c r="F16" s="44">
        <v>43.3125</v>
      </c>
      <c r="G16" s="16">
        <v>120</v>
      </c>
      <c r="H16" s="44">
        <v>27.695138888888888</v>
      </c>
      <c r="I16" s="16">
        <v>25</v>
      </c>
      <c r="J16" s="45">
        <v>38.486666666666665</v>
      </c>
      <c r="K16" s="41">
        <v>0</v>
      </c>
      <c r="L16" s="48">
        <v>35386</v>
      </c>
      <c r="M16" s="48">
        <v>18036</v>
      </c>
      <c r="N16" s="48">
        <v>36824</v>
      </c>
      <c r="O16" s="48">
        <v>12521</v>
      </c>
      <c r="Q16" s="43">
        <f t="shared" si="0"/>
        <v>26.095870206489675</v>
      </c>
      <c r="R16" s="43">
        <f t="shared" si="1"/>
        <v>46.96875</v>
      </c>
      <c r="S16" s="43">
        <f t="shared" si="2"/>
        <v>25.572222222222223</v>
      </c>
      <c r="T16" s="43">
        <f t="shared" si="3"/>
        <v>41.736666666666665</v>
      </c>
    </row>
    <row r="17" spans="1:20" s="13" customFormat="1" ht="39.950000000000003" customHeight="1">
      <c r="A17" s="14" t="s">
        <v>27</v>
      </c>
      <c r="B17" s="15">
        <v>432</v>
      </c>
      <c r="C17" s="16">
        <v>343</v>
      </c>
      <c r="D17" s="44">
        <v>30.279397473275026</v>
      </c>
      <c r="E17" s="16">
        <v>89</v>
      </c>
      <c r="F17" s="44">
        <v>40.142322097378276</v>
      </c>
      <c r="G17" s="16">
        <v>356</v>
      </c>
      <c r="H17" s="44">
        <v>28.288857677902623</v>
      </c>
      <c r="I17" s="16">
        <v>76</v>
      </c>
      <c r="J17" s="45">
        <v>38.311403508771932</v>
      </c>
      <c r="K17" s="41">
        <v>0</v>
      </c>
      <c r="L17" s="48">
        <v>112363</v>
      </c>
      <c r="M17" s="48">
        <v>38761</v>
      </c>
      <c r="N17" s="48">
        <v>107554</v>
      </c>
      <c r="O17" s="48">
        <v>32621</v>
      </c>
      <c r="Q17" s="43">
        <f t="shared" si="0"/>
        <v>27.299076773566568</v>
      </c>
      <c r="R17" s="43">
        <f t="shared" si="1"/>
        <v>36.293071161048694</v>
      </c>
      <c r="S17" s="43">
        <f t="shared" si="2"/>
        <v>25.176498127340825</v>
      </c>
      <c r="T17" s="43">
        <f t="shared" si="3"/>
        <v>35.768640350877192</v>
      </c>
    </row>
    <row r="18" spans="1:20" s="13" customFormat="1" ht="39.950000000000003" customHeight="1">
      <c r="A18" s="14" t="s">
        <v>28</v>
      </c>
      <c r="B18" s="15">
        <v>140</v>
      </c>
      <c r="C18" s="16">
        <v>111</v>
      </c>
      <c r="D18" s="44">
        <v>31.439189189189189</v>
      </c>
      <c r="E18" s="16">
        <v>29</v>
      </c>
      <c r="F18" s="44">
        <v>44.040229885057471</v>
      </c>
      <c r="G18" s="16">
        <v>111</v>
      </c>
      <c r="H18" s="44">
        <v>29.292042042042041</v>
      </c>
      <c r="I18" s="16">
        <v>29</v>
      </c>
      <c r="J18" s="45">
        <v>40.307471264367813</v>
      </c>
      <c r="K18" s="41">
        <v>0</v>
      </c>
      <c r="L18" s="48">
        <v>39906</v>
      </c>
      <c r="M18" s="48">
        <v>14045</v>
      </c>
      <c r="N18" s="48">
        <v>37563</v>
      </c>
      <c r="O18" s="48">
        <v>12387</v>
      </c>
      <c r="Q18" s="43">
        <f t="shared" si="0"/>
        <v>29.959459459459456</v>
      </c>
      <c r="R18" s="43">
        <f t="shared" si="1"/>
        <v>40.359195402298852</v>
      </c>
      <c r="S18" s="43">
        <f t="shared" si="2"/>
        <v>28.20045045045045</v>
      </c>
      <c r="T18" s="43">
        <f t="shared" si="3"/>
        <v>35.594827586206897</v>
      </c>
    </row>
    <row r="19" spans="1:20" s="13" customFormat="1" ht="39.950000000000003" customHeight="1">
      <c r="A19" s="14" t="s">
        <v>29</v>
      </c>
      <c r="B19" s="15">
        <v>135</v>
      </c>
      <c r="C19" s="16">
        <v>111</v>
      </c>
      <c r="D19" s="44">
        <v>30.50075075075075</v>
      </c>
      <c r="E19" s="16">
        <v>24</v>
      </c>
      <c r="F19" s="44">
        <v>42.545138888888893</v>
      </c>
      <c r="G19" s="16">
        <v>112</v>
      </c>
      <c r="H19" s="44">
        <v>28.96875</v>
      </c>
      <c r="I19" s="16">
        <v>23</v>
      </c>
      <c r="J19" s="45">
        <v>39.572463768115945</v>
      </c>
      <c r="K19" s="41">
        <v>0</v>
      </c>
      <c r="L19" s="48">
        <v>31628</v>
      </c>
      <c r="M19" s="48">
        <v>12490</v>
      </c>
      <c r="N19" s="48">
        <v>32290</v>
      </c>
      <c r="O19" s="48">
        <v>9858</v>
      </c>
      <c r="Q19" s="43">
        <f t="shared" si="0"/>
        <v>23.744744744744747</v>
      </c>
      <c r="R19" s="43">
        <f t="shared" si="1"/>
        <v>43.36805555555555</v>
      </c>
      <c r="S19" s="43">
        <f t="shared" si="2"/>
        <v>24.02529761904762</v>
      </c>
      <c r="T19" s="43">
        <f t="shared" si="3"/>
        <v>35.717391304347828</v>
      </c>
    </row>
    <row r="20" spans="1:20" s="13" customFormat="1" ht="39.950000000000003" customHeight="1">
      <c r="A20" s="5" t="s">
        <v>30</v>
      </c>
      <c r="B20" s="22">
        <v>13</v>
      </c>
      <c r="C20" s="23">
        <v>11</v>
      </c>
      <c r="D20" s="50">
        <v>30.492424242424246</v>
      </c>
      <c r="E20" s="23">
        <v>2</v>
      </c>
      <c r="F20" s="50">
        <v>54.5</v>
      </c>
      <c r="G20" s="23">
        <v>8</v>
      </c>
      <c r="H20" s="50">
        <v>25.75</v>
      </c>
      <c r="I20" s="23">
        <v>5</v>
      </c>
      <c r="J20" s="51">
        <v>35.733333333333334</v>
      </c>
      <c r="K20" s="41">
        <v>0</v>
      </c>
      <c r="L20" s="48">
        <v>2708</v>
      </c>
      <c r="M20" s="48">
        <v>1308</v>
      </c>
      <c r="N20" s="48">
        <v>1259</v>
      </c>
      <c r="O20" s="48">
        <v>2144</v>
      </c>
      <c r="Q20" s="43">
        <f>L20/C20/12</f>
        <v>20.515151515151516</v>
      </c>
      <c r="R20" s="43">
        <f>M20/E20/12</f>
        <v>54.5</v>
      </c>
      <c r="S20" s="43">
        <f t="shared" si="2"/>
        <v>13.114583333333334</v>
      </c>
      <c r="T20" s="43">
        <f t="shared" si="3"/>
        <v>35.733333333333334</v>
      </c>
    </row>
    <row r="21" spans="1:20" s="13" customFormat="1" ht="39.950000000000003" customHeight="1">
      <c r="A21" s="6" t="s">
        <v>31</v>
      </c>
      <c r="B21" s="22">
        <v>28</v>
      </c>
      <c r="C21" s="23">
        <v>21</v>
      </c>
      <c r="D21" s="50">
        <v>29.432539682539684</v>
      </c>
      <c r="E21" s="23">
        <v>7</v>
      </c>
      <c r="F21" s="50">
        <v>38.952380952380956</v>
      </c>
      <c r="G21" s="23">
        <v>22</v>
      </c>
      <c r="H21" s="50">
        <v>29.503787878787879</v>
      </c>
      <c r="I21" s="23">
        <v>6</v>
      </c>
      <c r="J21" s="51">
        <v>34.430555555555557</v>
      </c>
      <c r="K21" s="41">
        <v>0</v>
      </c>
      <c r="L21" s="48">
        <v>8690</v>
      </c>
      <c r="M21" s="48">
        <v>4227</v>
      </c>
      <c r="N21" s="48">
        <v>8953</v>
      </c>
      <c r="O21" s="48">
        <v>3259</v>
      </c>
      <c r="Q21" s="43">
        <f t="shared" si="0"/>
        <v>34.484126984126981</v>
      </c>
      <c r="R21" s="43">
        <f t="shared" si="1"/>
        <v>50.321428571428577</v>
      </c>
      <c r="S21" s="43">
        <f t="shared" si="2"/>
        <v>33.912878787878789</v>
      </c>
      <c r="T21" s="43">
        <f t="shared" si="3"/>
        <v>45.263888888888886</v>
      </c>
    </row>
    <row r="22" spans="1:20" s="13" customFormat="1" ht="39.950000000000003" customHeight="1">
      <c r="A22" s="25" t="s">
        <v>32</v>
      </c>
      <c r="B22" s="15">
        <v>114</v>
      </c>
      <c r="C22" s="16">
        <v>91</v>
      </c>
      <c r="D22" s="44">
        <v>30.074175824175825</v>
      </c>
      <c r="E22" s="16">
        <v>23</v>
      </c>
      <c r="F22" s="44">
        <v>41.807971014492757</v>
      </c>
      <c r="G22" s="16">
        <v>97</v>
      </c>
      <c r="H22" s="44">
        <v>28.804982817869416</v>
      </c>
      <c r="I22" s="16">
        <v>17</v>
      </c>
      <c r="J22" s="45">
        <v>36.578431372549019</v>
      </c>
      <c r="K22" s="41">
        <v>0</v>
      </c>
      <c r="L22" s="48">
        <v>28145</v>
      </c>
      <c r="M22" s="48">
        <v>11663</v>
      </c>
      <c r="N22" s="48">
        <v>30450</v>
      </c>
      <c r="O22" s="48">
        <v>6149</v>
      </c>
      <c r="Q22" s="43">
        <f t="shared" si="0"/>
        <v>25.773809523809522</v>
      </c>
      <c r="R22" s="43">
        <f t="shared" si="1"/>
        <v>42.257246376811594</v>
      </c>
      <c r="S22" s="43">
        <f t="shared" si="2"/>
        <v>26.159793814432987</v>
      </c>
      <c r="T22" s="43">
        <f t="shared" si="3"/>
        <v>30.142156862745097</v>
      </c>
    </row>
    <row r="23" spans="1:20" s="13" customFormat="1" ht="39.950000000000003" customHeight="1">
      <c r="A23" s="25" t="s">
        <v>33</v>
      </c>
      <c r="B23" s="15">
        <v>94</v>
      </c>
      <c r="C23" s="16">
        <v>66</v>
      </c>
      <c r="D23" s="44">
        <v>30.093434343434343</v>
      </c>
      <c r="E23" s="16">
        <v>28</v>
      </c>
      <c r="F23" s="44">
        <v>43.25595238095238</v>
      </c>
      <c r="G23" s="16">
        <v>76</v>
      </c>
      <c r="H23" s="44">
        <v>28.913377192982455</v>
      </c>
      <c r="I23" s="16">
        <v>18</v>
      </c>
      <c r="J23" s="45">
        <v>42</v>
      </c>
      <c r="K23" s="41">
        <v>0</v>
      </c>
      <c r="L23" s="48">
        <v>19689</v>
      </c>
      <c r="M23" s="48">
        <v>11152</v>
      </c>
      <c r="N23" s="48">
        <v>21111</v>
      </c>
      <c r="O23" s="48">
        <v>7375</v>
      </c>
      <c r="Q23" s="43">
        <f t="shared" si="0"/>
        <v>24.859848484848484</v>
      </c>
      <c r="R23" s="43">
        <f t="shared" si="1"/>
        <v>33.19047619047619</v>
      </c>
      <c r="S23" s="43">
        <f>N23/G23/12</f>
        <v>23.148026315789476</v>
      </c>
      <c r="T23" s="43">
        <f>O23/I23/12</f>
        <v>34.143518518518519</v>
      </c>
    </row>
    <row r="24" spans="1:20" s="13" customFormat="1" ht="39.950000000000003" customHeight="1">
      <c r="A24" s="6" t="s">
        <v>34</v>
      </c>
      <c r="B24" s="22">
        <v>45</v>
      </c>
      <c r="C24" s="23">
        <v>38</v>
      </c>
      <c r="D24" s="50">
        <v>28.910087719298247</v>
      </c>
      <c r="E24" s="23">
        <v>7</v>
      </c>
      <c r="F24" s="50">
        <v>39.988095238095234</v>
      </c>
      <c r="G24" s="23">
        <v>37</v>
      </c>
      <c r="H24" s="50">
        <v>27.77027027027027</v>
      </c>
      <c r="I24" s="23">
        <v>8</v>
      </c>
      <c r="J24" s="51">
        <v>39.864583333333336</v>
      </c>
      <c r="K24" s="41">
        <v>0</v>
      </c>
      <c r="L24" s="48">
        <v>10704</v>
      </c>
      <c r="M24" s="48">
        <v>2247</v>
      </c>
      <c r="N24" s="48">
        <v>10137</v>
      </c>
      <c r="O24" s="48">
        <v>2779</v>
      </c>
      <c r="Q24" s="43">
        <f t="shared" si="0"/>
        <v>23.473684210526315</v>
      </c>
      <c r="R24" s="43">
        <f t="shared" si="1"/>
        <v>26.75</v>
      </c>
      <c r="S24" s="43">
        <f t="shared" si="2"/>
        <v>22.831081081081081</v>
      </c>
      <c r="T24" s="43">
        <f t="shared" si="3"/>
        <v>28.947916666666668</v>
      </c>
    </row>
    <row r="25" spans="1:20" s="13" customFormat="1" ht="39.950000000000003" customHeight="1">
      <c r="A25" s="6" t="s">
        <v>35</v>
      </c>
      <c r="B25" s="22">
        <v>25</v>
      </c>
      <c r="C25" s="23">
        <v>21</v>
      </c>
      <c r="D25" s="50">
        <v>29.257936507936506</v>
      </c>
      <c r="E25" s="23">
        <v>4</v>
      </c>
      <c r="F25" s="50">
        <v>42.104166666666664</v>
      </c>
      <c r="G25" s="23">
        <v>21</v>
      </c>
      <c r="H25" s="50">
        <v>28.519841269841269</v>
      </c>
      <c r="I25" s="23">
        <v>4</v>
      </c>
      <c r="J25" s="51">
        <v>36.125</v>
      </c>
      <c r="K25" s="41">
        <v>0</v>
      </c>
      <c r="L25" s="48">
        <v>7304</v>
      </c>
      <c r="M25" s="48">
        <v>2428</v>
      </c>
      <c r="N25" s="48">
        <v>6312</v>
      </c>
      <c r="O25" s="48">
        <v>3129</v>
      </c>
      <c r="Q25" s="43">
        <f t="shared" si="0"/>
        <v>28.984126984126984</v>
      </c>
      <c r="R25" s="43">
        <f t="shared" si="1"/>
        <v>50.583333333333336</v>
      </c>
      <c r="S25" s="43">
        <f t="shared" si="2"/>
        <v>25.047619047619047</v>
      </c>
      <c r="T25" s="43">
        <f t="shared" si="3"/>
        <v>65.1875</v>
      </c>
    </row>
    <row r="26" spans="1:20" s="13" customFormat="1" ht="39.950000000000003" customHeight="1">
      <c r="A26" s="25" t="s">
        <v>36</v>
      </c>
      <c r="B26" s="15">
        <v>9</v>
      </c>
      <c r="C26" s="16">
        <v>7</v>
      </c>
      <c r="D26" s="44">
        <v>29.86904761904762</v>
      </c>
      <c r="E26" s="16">
        <v>2</v>
      </c>
      <c r="F26" s="44">
        <v>41.833333333333336</v>
      </c>
      <c r="G26" s="16">
        <v>8</v>
      </c>
      <c r="H26" s="44">
        <v>29.96875</v>
      </c>
      <c r="I26" s="16">
        <v>1</v>
      </c>
      <c r="J26" s="45">
        <v>45.333333333333336</v>
      </c>
      <c r="K26" s="41">
        <v>0</v>
      </c>
      <c r="L26" s="48">
        <v>1867</v>
      </c>
      <c r="M26" s="48">
        <v>1004</v>
      </c>
      <c r="N26" s="48">
        <v>2241</v>
      </c>
      <c r="O26" s="48">
        <v>544</v>
      </c>
      <c r="Q26" s="43">
        <f t="shared" si="0"/>
        <v>22.226190476190478</v>
      </c>
      <c r="R26" s="43">
        <f t="shared" si="1"/>
        <v>41.833333333333336</v>
      </c>
      <c r="S26" s="43">
        <f t="shared" si="2"/>
        <v>23.34375</v>
      </c>
      <c r="T26" s="43">
        <f t="shared" si="3"/>
        <v>45.333333333333336</v>
      </c>
    </row>
    <row r="27" spans="1:20" s="13" customFormat="1" ht="39.950000000000003" customHeight="1">
      <c r="A27" s="25" t="s">
        <v>37</v>
      </c>
      <c r="B27" s="15">
        <v>34</v>
      </c>
      <c r="C27" s="16">
        <v>29</v>
      </c>
      <c r="D27" s="44">
        <v>31.867816091954023</v>
      </c>
      <c r="E27" s="16">
        <v>5</v>
      </c>
      <c r="F27" s="44">
        <v>41.75</v>
      </c>
      <c r="G27" s="16">
        <v>28</v>
      </c>
      <c r="H27" s="44">
        <v>29.651785714285712</v>
      </c>
      <c r="I27" s="16">
        <v>6</v>
      </c>
      <c r="J27" s="45">
        <v>38.75</v>
      </c>
      <c r="K27" s="41">
        <v>0</v>
      </c>
      <c r="L27" s="48">
        <v>9149</v>
      </c>
      <c r="M27" s="48">
        <v>2887</v>
      </c>
      <c r="N27" s="48">
        <v>8051</v>
      </c>
      <c r="O27" s="48">
        <v>3458</v>
      </c>
      <c r="Q27" s="43">
        <f>L27/C27/12</f>
        <v>26.290229885057471</v>
      </c>
      <c r="R27" s="43">
        <f t="shared" si="1"/>
        <v>48.116666666666667</v>
      </c>
      <c r="S27" s="43">
        <f t="shared" si="2"/>
        <v>23.961309523809522</v>
      </c>
      <c r="T27" s="43">
        <f t="shared" si="3"/>
        <v>48.027777777777779</v>
      </c>
    </row>
    <row r="28" spans="1:20" s="13" customFormat="1" ht="39.950000000000003" customHeight="1" thickBot="1">
      <c r="A28" s="26" t="s">
        <v>38</v>
      </c>
      <c r="B28" s="27">
        <v>61</v>
      </c>
      <c r="C28" s="28">
        <v>48</v>
      </c>
      <c r="D28" s="52">
        <v>30.96875</v>
      </c>
      <c r="E28" s="28">
        <v>13</v>
      </c>
      <c r="F28" s="52">
        <v>46.615384615384613</v>
      </c>
      <c r="G28" s="28">
        <v>49</v>
      </c>
      <c r="H28" s="52">
        <v>29.256802721088434</v>
      </c>
      <c r="I28" s="28">
        <v>12</v>
      </c>
      <c r="J28" s="53">
        <v>45.13194444444445</v>
      </c>
      <c r="K28" s="41">
        <v>0</v>
      </c>
      <c r="L28" s="48">
        <v>16066</v>
      </c>
      <c r="M28" s="48">
        <v>7842</v>
      </c>
      <c r="N28" s="48">
        <v>16135</v>
      </c>
      <c r="O28" s="48">
        <v>6155</v>
      </c>
      <c r="Q28" s="43">
        <f t="shared" si="0"/>
        <v>27.892361111111111</v>
      </c>
      <c r="R28" s="43">
        <f t="shared" si="1"/>
        <v>50.269230769230774</v>
      </c>
      <c r="S28" s="43">
        <f t="shared" si="2"/>
        <v>27.44047619047619</v>
      </c>
      <c r="T28" s="43">
        <f t="shared" si="3"/>
        <v>42.74305555555555</v>
      </c>
    </row>
    <row r="29" spans="1:20" s="13" customFormat="1" ht="39.950000000000003" customHeight="1" thickTop="1">
      <c r="A29" s="25" t="s">
        <v>39</v>
      </c>
      <c r="B29" s="15">
        <f>B17</f>
        <v>432</v>
      </c>
      <c r="C29" s="16">
        <f>C17</f>
        <v>343</v>
      </c>
      <c r="D29" s="44">
        <v>30.011485042735043</v>
      </c>
      <c r="E29" s="16">
        <f>E17</f>
        <v>89</v>
      </c>
      <c r="F29" s="44">
        <v>39.87757201646091</v>
      </c>
      <c r="G29" s="16">
        <f>G17</f>
        <v>356</v>
      </c>
      <c r="H29" s="44">
        <v>27.92159916926272</v>
      </c>
      <c r="I29" s="16">
        <f>I17</f>
        <v>76</v>
      </c>
      <c r="J29" s="45">
        <v>37.755787037037038</v>
      </c>
      <c r="K29" s="41"/>
      <c r="L29" s="48">
        <f>L17</f>
        <v>112363</v>
      </c>
      <c r="M29" s="48">
        <f>M17</f>
        <v>38761</v>
      </c>
      <c r="N29" s="48">
        <f>N17</f>
        <v>107554</v>
      </c>
      <c r="O29" s="48">
        <f>O17</f>
        <v>32621</v>
      </c>
      <c r="Q29" s="43">
        <f t="shared" si="0"/>
        <v>27.299076773566568</v>
      </c>
      <c r="R29" s="43">
        <f t="shared" si="1"/>
        <v>36.293071161048694</v>
      </c>
      <c r="S29" s="43">
        <f t="shared" si="2"/>
        <v>25.176498127340825</v>
      </c>
      <c r="T29" s="43">
        <f t="shared" si="3"/>
        <v>35.768640350877192</v>
      </c>
    </row>
    <row r="30" spans="1:20" s="13" customFormat="1" ht="39.950000000000003" customHeight="1">
      <c r="A30" s="25" t="s">
        <v>40</v>
      </c>
      <c r="B30" s="15">
        <f>B13+B14</f>
        <v>1105</v>
      </c>
      <c r="C30" s="16">
        <f>C13+C14</f>
        <v>877</v>
      </c>
      <c r="D30" s="44">
        <v>29.646889163576432</v>
      </c>
      <c r="E30" s="16">
        <f>E13+E14</f>
        <v>228</v>
      </c>
      <c r="F30" s="44">
        <v>40.709449404761905</v>
      </c>
      <c r="G30" s="16">
        <f>G13+G14</f>
        <v>902</v>
      </c>
      <c r="H30" s="44">
        <v>28.12157809983897</v>
      </c>
      <c r="I30" s="16">
        <f>I13+I14</f>
        <v>203</v>
      </c>
      <c r="J30" s="45">
        <v>37.616666666666667</v>
      </c>
      <c r="K30" s="41"/>
      <c r="L30" s="48">
        <f>L13+L14</f>
        <v>287812</v>
      </c>
      <c r="M30" s="48">
        <f>M13+M14</f>
        <v>109427</v>
      </c>
      <c r="N30" s="48">
        <f>N13+N14</f>
        <v>279416</v>
      </c>
      <c r="O30" s="48">
        <f>O13+O14</f>
        <v>92537</v>
      </c>
      <c r="Q30" s="43">
        <f t="shared" si="0"/>
        <v>27.348156594450781</v>
      </c>
      <c r="R30" s="43">
        <f t="shared" si="1"/>
        <v>39.995248538011694</v>
      </c>
      <c r="S30" s="43">
        <f t="shared" si="2"/>
        <v>25.814486326681447</v>
      </c>
      <c r="T30" s="43">
        <f t="shared" si="3"/>
        <v>37.987274220032837</v>
      </c>
    </row>
    <row r="31" spans="1:20" s="13" customFormat="1" ht="39.950000000000003" customHeight="1">
      <c r="A31" s="25" t="s">
        <v>41</v>
      </c>
      <c r="B31" s="15">
        <f>B10+B20</f>
        <v>623</v>
      </c>
      <c r="C31" s="16">
        <f>C10+C20</f>
        <v>490</v>
      </c>
      <c r="D31" s="44">
        <v>29.609639830508474</v>
      </c>
      <c r="E31" s="16">
        <f>E10+E20</f>
        <v>133</v>
      </c>
      <c r="F31" s="44">
        <v>43.041989664082685</v>
      </c>
      <c r="G31" s="16">
        <f>G10+G20</f>
        <v>503</v>
      </c>
      <c r="H31" s="44">
        <v>27.710399449035815</v>
      </c>
      <c r="I31" s="16">
        <f>I10+I20</f>
        <v>120</v>
      </c>
      <c r="J31" s="45">
        <v>39.502136752136757</v>
      </c>
      <c r="K31" s="41"/>
      <c r="L31" s="48">
        <f>L10+L20</f>
        <v>167709</v>
      </c>
      <c r="M31" s="48">
        <f>M10+M20</f>
        <v>66629</v>
      </c>
      <c r="N31" s="48">
        <f>N10+N20</f>
        <v>160942</v>
      </c>
      <c r="O31" s="48">
        <f>O10+O20</f>
        <v>55461</v>
      </c>
      <c r="Q31" s="43">
        <f t="shared" si="0"/>
        <v>28.521938775510204</v>
      </c>
      <c r="R31" s="43">
        <f t="shared" si="1"/>
        <v>41.747493734335841</v>
      </c>
      <c r="S31" s="43">
        <f t="shared" si="2"/>
        <v>26.663684559310799</v>
      </c>
      <c r="T31" s="43">
        <f t="shared" si="3"/>
        <v>38.514583333333334</v>
      </c>
    </row>
    <row r="32" spans="1:20" s="13" customFormat="1" ht="39.950000000000003" customHeight="1">
      <c r="A32" s="25" t="s">
        <v>42</v>
      </c>
      <c r="B32" s="15">
        <f>B9+B16+B19+B21+B22+B23</f>
        <v>3163</v>
      </c>
      <c r="C32" s="16">
        <f>C9+C16+C19+C21+C22+C23</f>
        <v>2468</v>
      </c>
      <c r="D32" s="44">
        <v>30.266429539295391</v>
      </c>
      <c r="E32" s="16">
        <f>E9+E16+E19+E21+E22+E23</f>
        <v>695</v>
      </c>
      <c r="F32" s="44">
        <v>41.784641472868216</v>
      </c>
      <c r="G32" s="16">
        <f>G9+G16+G19+G21+G22+G23</f>
        <v>2623</v>
      </c>
      <c r="H32" s="44">
        <v>28.95559796437659</v>
      </c>
      <c r="I32" s="16">
        <f>I9+I16+I19+I21+I22+I23</f>
        <v>540</v>
      </c>
      <c r="J32" s="45">
        <v>39.239583333333336</v>
      </c>
      <c r="K32" s="41"/>
      <c r="L32" s="48">
        <f>L9+L16+L19+L21+L22+L23</f>
        <v>893465</v>
      </c>
      <c r="M32" s="48">
        <f>M9+M16+M19+M21+M22+M23</f>
        <v>344974</v>
      </c>
      <c r="N32" s="48">
        <f>N9+N16+N19+N21+N22+N23</f>
        <v>910364</v>
      </c>
      <c r="O32" s="48">
        <f>O9+O16+O19+O21+O22+O23</f>
        <v>248622</v>
      </c>
      <c r="Q32" s="43">
        <f t="shared" si="0"/>
        <v>30.16832117774176</v>
      </c>
      <c r="R32" s="43">
        <f t="shared" si="1"/>
        <v>41.363788968824942</v>
      </c>
      <c r="S32" s="43">
        <f t="shared" si="2"/>
        <v>28.922480620155039</v>
      </c>
      <c r="T32" s="43">
        <f t="shared" si="3"/>
        <v>38.367592592592594</v>
      </c>
    </row>
    <row r="33" spans="1:20" s="13" customFormat="1" ht="39.950000000000003" customHeight="1">
      <c r="A33" s="14" t="s">
        <v>43</v>
      </c>
      <c r="B33" s="15">
        <f>B12+B15+B18+B24+B25</f>
        <v>484</v>
      </c>
      <c r="C33" s="16">
        <f>C12+C15+C18+C24+C25</f>
        <v>390</v>
      </c>
      <c r="D33" s="44">
        <v>30.236390284757121</v>
      </c>
      <c r="E33" s="16">
        <f>E12+E15+E18+E24+E25</f>
        <v>94</v>
      </c>
      <c r="F33" s="44">
        <v>43.176418439716315</v>
      </c>
      <c r="G33" s="16">
        <f>G12+G15+G18+G24+G25</f>
        <v>389</v>
      </c>
      <c r="H33" s="44">
        <v>28.44857262804366</v>
      </c>
      <c r="I33" s="16">
        <f>I12+I15+I18+I24+I25</f>
        <v>95</v>
      </c>
      <c r="J33" s="45">
        <v>38.919298245614037</v>
      </c>
      <c r="K33" s="41"/>
      <c r="L33" s="48">
        <f>L12+L15+L18+L24+L25</f>
        <v>144409</v>
      </c>
      <c r="M33" s="48">
        <f>M12+M15+M18+M24+M25</f>
        <v>48703</v>
      </c>
      <c r="N33" s="48">
        <f>N12+N15+N18+N24+N25</f>
        <v>135529</v>
      </c>
      <c r="O33" s="48">
        <f>O12+O15+O18+O24+O25</f>
        <v>44368</v>
      </c>
      <c r="Q33" s="43">
        <f t="shared" si="0"/>
        <v>30.856623931623933</v>
      </c>
      <c r="R33" s="43">
        <f>M33/E33/12</f>
        <v>43.176418439716315</v>
      </c>
      <c r="S33" s="43">
        <f t="shared" si="2"/>
        <v>29.033633247643532</v>
      </c>
      <c r="T33" s="43">
        <f t="shared" si="3"/>
        <v>38.919298245614037</v>
      </c>
    </row>
    <row r="34" spans="1:20" s="13" customFormat="1" ht="39.950000000000003" customHeight="1">
      <c r="A34" s="30" t="s">
        <v>44</v>
      </c>
      <c r="B34" s="19">
        <f>B11+B26+B27+B28</f>
        <v>341</v>
      </c>
      <c r="C34" s="20">
        <f>C11+C26+C27+C28</f>
        <v>260</v>
      </c>
      <c r="D34" s="46">
        <v>30.559202059202061</v>
      </c>
      <c r="E34" s="20">
        <f>E11+E26+E27+E28</f>
        <v>81</v>
      </c>
      <c r="F34" s="46">
        <v>42.995098039215691</v>
      </c>
      <c r="G34" s="20">
        <f>G11+G26+G27+G28</f>
        <v>275</v>
      </c>
      <c r="H34" s="46">
        <v>28.635493827160492</v>
      </c>
      <c r="I34" s="20">
        <f>I11+I26+I27+I28</f>
        <v>66</v>
      </c>
      <c r="J34" s="47">
        <v>39.710585585585584</v>
      </c>
      <c r="K34" s="41"/>
      <c r="L34" s="48">
        <f>L11+L26+L27+L28</f>
        <v>94978</v>
      </c>
      <c r="M34" s="48">
        <f>M11+M26+M27+M28</f>
        <v>43855</v>
      </c>
      <c r="N34" s="48">
        <f>N11+N26+N27+N28</f>
        <v>92779</v>
      </c>
      <c r="O34" s="48">
        <f>O11+O26+O27+O28</f>
        <v>35263</v>
      </c>
      <c r="Q34" s="43">
        <f t="shared" si="0"/>
        <v>30.441666666666666</v>
      </c>
      <c r="R34" s="43">
        <f t="shared" si="1"/>
        <v>45.118312757201643</v>
      </c>
      <c r="S34" s="43">
        <f>N34/G34/12</f>
        <v>28.114848484848483</v>
      </c>
      <c r="T34" s="43">
        <f>O34/I34/12</f>
        <v>44.523989898989896</v>
      </c>
    </row>
    <row r="35" spans="1:20">
      <c r="A35" s="54" t="s">
        <v>61</v>
      </c>
    </row>
    <row r="36" spans="1:20">
      <c r="A36" s="54" t="s">
        <v>62</v>
      </c>
      <c r="C36" s="55"/>
    </row>
    <row r="37" spans="1:20">
      <c r="C37" s="55"/>
    </row>
    <row r="38" spans="1:20">
      <c r="C38" s="55"/>
    </row>
    <row r="39" spans="1:20">
      <c r="C39" s="55"/>
    </row>
    <row r="40" spans="1:20">
      <c r="C40" s="55"/>
    </row>
    <row r="41" spans="1:20">
      <c r="C41" s="55"/>
    </row>
  </sheetData>
  <mergeCells count="7">
    <mergeCell ref="L4:O4"/>
    <mergeCell ref="A4:A5"/>
    <mergeCell ref="B4:B5"/>
    <mergeCell ref="C4:D4"/>
    <mergeCell ref="E4:F4"/>
    <mergeCell ref="G4:H4"/>
    <mergeCell ref="I4:J4"/>
  </mergeCells>
  <phoneticPr fontId="2"/>
  <pageMargins left="0.94" right="0.39" top="0.59055118110236227" bottom="0.59055118110236227" header="0" footer="0"/>
  <pageSetup paperSize="9" scale="66" fitToWidth="0" orientation="portrait" blackAndWhite="1"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topLeftCell="A4" zoomScale="75" zoomScaleNormal="75" zoomScaleSheetLayoutView="75" workbookViewId="0">
      <selection activeCell="B6" sqref="B6"/>
    </sheetView>
  </sheetViews>
  <sheetFormatPr defaultColWidth="8.125" defaultRowHeight="13.5"/>
  <cols>
    <col min="1" max="1" width="13.75" style="1" customWidth="1"/>
    <col min="2" max="2" width="9.625" style="1" customWidth="1"/>
    <col min="3" max="14" width="8.75" style="1" customWidth="1"/>
    <col min="15" max="16384" width="8.125" style="1"/>
  </cols>
  <sheetData>
    <row r="1" spans="1:14" hidden="1"/>
    <row r="2" spans="1:14" hidden="1"/>
    <row r="3" spans="1:14" hidden="1"/>
    <row r="4" spans="1:14" ht="21">
      <c r="A4" s="2" t="s">
        <v>63</v>
      </c>
      <c r="B4" s="3"/>
      <c r="C4" s="3"/>
      <c r="D4" s="3"/>
      <c r="E4" s="3"/>
      <c r="F4" s="3"/>
      <c r="G4" s="3"/>
      <c r="H4" s="3"/>
      <c r="I4" s="3"/>
      <c r="L4" s="4"/>
      <c r="M4" s="4"/>
      <c r="N4" s="4" t="s">
        <v>1</v>
      </c>
    </row>
    <row r="5" spans="1:14" s="8" customFormat="1" ht="39.950000000000003" customHeight="1">
      <c r="A5" s="56" t="s">
        <v>2</v>
      </c>
      <c r="B5" s="6" t="s">
        <v>3</v>
      </c>
      <c r="C5" s="6" t="s">
        <v>4</v>
      </c>
      <c r="D5" s="6" t="s">
        <v>5</v>
      </c>
      <c r="E5" s="6" t="s">
        <v>6</v>
      </c>
      <c r="F5" s="6" t="s">
        <v>7</v>
      </c>
      <c r="G5" s="6" t="s">
        <v>8</v>
      </c>
      <c r="H5" s="6" t="s">
        <v>9</v>
      </c>
      <c r="I5" s="6" t="s">
        <v>10</v>
      </c>
      <c r="J5" s="6" t="s">
        <v>11</v>
      </c>
      <c r="K5" s="6" t="s">
        <v>12</v>
      </c>
      <c r="L5" s="6" t="s">
        <v>13</v>
      </c>
      <c r="M5" s="6" t="s">
        <v>14</v>
      </c>
      <c r="N5" s="6" t="s">
        <v>15</v>
      </c>
    </row>
    <row r="6" spans="1:14" s="13" customFormat="1" ht="39.950000000000003" customHeight="1">
      <c r="A6" s="9" t="s">
        <v>16</v>
      </c>
      <c r="B6" s="10">
        <f t="shared" ref="B6:N6" si="0">B7+B8</f>
        <v>2404</v>
      </c>
      <c r="C6" s="11">
        <f t="shared" si="0"/>
        <v>187</v>
      </c>
      <c r="D6" s="11">
        <f t="shared" si="0"/>
        <v>177</v>
      </c>
      <c r="E6" s="11">
        <f t="shared" si="0"/>
        <v>254</v>
      </c>
      <c r="F6" s="11">
        <f t="shared" si="0"/>
        <v>217</v>
      </c>
      <c r="G6" s="11">
        <f t="shared" si="0"/>
        <v>180</v>
      </c>
      <c r="H6" s="11">
        <f t="shared" si="0"/>
        <v>197</v>
      </c>
      <c r="I6" s="11">
        <f t="shared" si="0"/>
        <v>201</v>
      </c>
      <c r="J6" s="11">
        <f t="shared" si="0"/>
        <v>198</v>
      </c>
      <c r="K6" s="11">
        <f t="shared" si="0"/>
        <v>180</v>
      </c>
      <c r="L6" s="11">
        <f t="shared" si="0"/>
        <v>216</v>
      </c>
      <c r="M6" s="11">
        <f t="shared" si="0"/>
        <v>173</v>
      </c>
      <c r="N6" s="12">
        <f t="shared" si="0"/>
        <v>224</v>
      </c>
    </row>
    <row r="7" spans="1:14" s="13" customFormat="1" ht="39.950000000000003" customHeight="1">
      <c r="A7" s="14" t="s">
        <v>17</v>
      </c>
      <c r="B7" s="15">
        <f t="shared" ref="B7:N7" si="1">SUM(B9:B19)</f>
        <v>2212</v>
      </c>
      <c r="C7" s="16">
        <f t="shared" si="1"/>
        <v>168</v>
      </c>
      <c r="D7" s="16">
        <f t="shared" si="1"/>
        <v>164</v>
      </c>
      <c r="E7" s="16">
        <f t="shared" si="1"/>
        <v>236</v>
      </c>
      <c r="F7" s="16">
        <f t="shared" si="1"/>
        <v>203</v>
      </c>
      <c r="G7" s="16">
        <f t="shared" si="1"/>
        <v>166</v>
      </c>
      <c r="H7" s="16">
        <f t="shared" si="1"/>
        <v>185</v>
      </c>
      <c r="I7" s="16">
        <f t="shared" si="1"/>
        <v>180</v>
      </c>
      <c r="J7" s="16">
        <f t="shared" si="1"/>
        <v>179</v>
      </c>
      <c r="K7" s="16">
        <f t="shared" si="1"/>
        <v>168</v>
      </c>
      <c r="L7" s="16">
        <f t="shared" si="1"/>
        <v>198</v>
      </c>
      <c r="M7" s="16">
        <f t="shared" si="1"/>
        <v>157</v>
      </c>
      <c r="N7" s="17">
        <f t="shared" si="1"/>
        <v>208</v>
      </c>
    </row>
    <row r="8" spans="1:14" s="13" customFormat="1" ht="39.950000000000003" customHeight="1">
      <c r="A8" s="18" t="s">
        <v>18</v>
      </c>
      <c r="B8" s="19">
        <f t="shared" ref="B8:N8" si="2">SUM(B20:B28)</f>
        <v>192</v>
      </c>
      <c r="C8" s="20">
        <f t="shared" si="2"/>
        <v>19</v>
      </c>
      <c r="D8" s="20">
        <f t="shared" si="2"/>
        <v>13</v>
      </c>
      <c r="E8" s="20">
        <f t="shared" si="2"/>
        <v>18</v>
      </c>
      <c r="F8" s="20">
        <f t="shared" si="2"/>
        <v>14</v>
      </c>
      <c r="G8" s="20">
        <f t="shared" si="2"/>
        <v>14</v>
      </c>
      <c r="H8" s="20">
        <f t="shared" si="2"/>
        <v>12</v>
      </c>
      <c r="I8" s="20">
        <f t="shared" si="2"/>
        <v>21</v>
      </c>
      <c r="J8" s="20">
        <f t="shared" si="2"/>
        <v>19</v>
      </c>
      <c r="K8" s="20">
        <f t="shared" si="2"/>
        <v>12</v>
      </c>
      <c r="L8" s="20">
        <f t="shared" si="2"/>
        <v>18</v>
      </c>
      <c r="M8" s="20">
        <f t="shared" si="2"/>
        <v>16</v>
      </c>
      <c r="N8" s="21">
        <f t="shared" si="2"/>
        <v>16</v>
      </c>
    </row>
    <row r="9" spans="1:14" s="13" customFormat="1" ht="39.950000000000003" customHeight="1">
      <c r="A9" s="14" t="s">
        <v>19</v>
      </c>
      <c r="B9" s="15">
        <v>959</v>
      </c>
      <c r="C9" s="16">
        <v>71</v>
      </c>
      <c r="D9" s="16">
        <v>74</v>
      </c>
      <c r="E9" s="16">
        <v>110</v>
      </c>
      <c r="F9" s="16">
        <v>90</v>
      </c>
      <c r="G9" s="16">
        <v>69</v>
      </c>
      <c r="H9" s="16">
        <v>82</v>
      </c>
      <c r="I9" s="16">
        <v>79</v>
      </c>
      <c r="J9" s="16">
        <v>65</v>
      </c>
      <c r="K9" s="16">
        <v>85</v>
      </c>
      <c r="L9" s="16">
        <v>83</v>
      </c>
      <c r="M9" s="16">
        <v>76</v>
      </c>
      <c r="N9" s="17">
        <v>75</v>
      </c>
    </row>
    <row r="10" spans="1:14" s="13" customFormat="1" ht="39.950000000000003" customHeight="1">
      <c r="A10" s="14" t="s">
        <v>20</v>
      </c>
      <c r="B10" s="15">
        <v>257</v>
      </c>
      <c r="C10" s="16">
        <v>19</v>
      </c>
      <c r="D10" s="16">
        <v>20</v>
      </c>
      <c r="E10" s="16">
        <v>28</v>
      </c>
      <c r="F10" s="16">
        <v>17</v>
      </c>
      <c r="G10" s="16">
        <v>21</v>
      </c>
      <c r="H10" s="16">
        <v>19</v>
      </c>
      <c r="I10" s="16">
        <v>20</v>
      </c>
      <c r="J10" s="16">
        <v>24</v>
      </c>
      <c r="K10" s="16">
        <v>21</v>
      </c>
      <c r="L10" s="16">
        <v>24</v>
      </c>
      <c r="M10" s="16">
        <v>20</v>
      </c>
      <c r="N10" s="17">
        <v>24</v>
      </c>
    </row>
    <row r="11" spans="1:14" s="13" customFormat="1" ht="39.950000000000003" customHeight="1">
      <c r="A11" s="14" t="s">
        <v>21</v>
      </c>
      <c r="B11" s="15">
        <v>138</v>
      </c>
      <c r="C11" s="16">
        <v>9</v>
      </c>
      <c r="D11" s="16">
        <v>9</v>
      </c>
      <c r="E11" s="16">
        <v>19</v>
      </c>
      <c r="F11" s="16">
        <v>14</v>
      </c>
      <c r="G11" s="16">
        <v>7</v>
      </c>
      <c r="H11" s="16">
        <v>16</v>
      </c>
      <c r="I11" s="16">
        <v>14</v>
      </c>
      <c r="J11" s="16">
        <v>8</v>
      </c>
      <c r="K11" s="16">
        <v>10</v>
      </c>
      <c r="L11" s="16">
        <v>16</v>
      </c>
      <c r="M11" s="16">
        <v>5</v>
      </c>
      <c r="N11" s="17">
        <v>11</v>
      </c>
    </row>
    <row r="12" spans="1:14" s="13" customFormat="1" ht="39.950000000000003" customHeight="1">
      <c r="A12" s="14" t="s">
        <v>22</v>
      </c>
      <c r="B12" s="15">
        <v>42</v>
      </c>
      <c r="C12" s="16">
        <v>1</v>
      </c>
      <c r="D12" s="16">
        <v>3</v>
      </c>
      <c r="E12" s="16">
        <v>8</v>
      </c>
      <c r="F12" s="16">
        <v>4</v>
      </c>
      <c r="G12" s="16">
        <v>4</v>
      </c>
      <c r="H12" s="16">
        <v>4</v>
      </c>
      <c r="I12" s="16">
        <v>3</v>
      </c>
      <c r="J12" s="16">
        <v>3</v>
      </c>
      <c r="K12" s="16">
        <v>2</v>
      </c>
      <c r="L12" s="16">
        <v>2</v>
      </c>
      <c r="M12" s="16">
        <v>2</v>
      </c>
      <c r="N12" s="17">
        <v>6</v>
      </c>
    </row>
    <row r="13" spans="1:14" s="13" customFormat="1" ht="39.950000000000003" customHeight="1">
      <c r="A13" s="14" t="s">
        <v>23</v>
      </c>
      <c r="B13" s="15">
        <v>249</v>
      </c>
      <c r="C13" s="16">
        <v>25</v>
      </c>
      <c r="D13" s="16">
        <v>26</v>
      </c>
      <c r="E13" s="16">
        <v>18</v>
      </c>
      <c r="F13" s="16">
        <v>23</v>
      </c>
      <c r="G13" s="16">
        <v>17</v>
      </c>
      <c r="H13" s="16">
        <v>15</v>
      </c>
      <c r="I13" s="16">
        <v>21</v>
      </c>
      <c r="J13" s="16">
        <v>17</v>
      </c>
      <c r="K13" s="16">
        <v>13</v>
      </c>
      <c r="L13" s="16">
        <v>27</v>
      </c>
      <c r="M13" s="16">
        <v>19</v>
      </c>
      <c r="N13" s="17">
        <v>28</v>
      </c>
    </row>
    <row r="14" spans="1:14" s="13" customFormat="1" ht="39.950000000000003" customHeight="1">
      <c r="A14" s="14" t="s">
        <v>24</v>
      </c>
      <c r="B14" s="15">
        <v>198</v>
      </c>
      <c r="C14" s="16">
        <v>15</v>
      </c>
      <c r="D14" s="16">
        <v>10</v>
      </c>
      <c r="E14" s="16">
        <v>16</v>
      </c>
      <c r="F14" s="16">
        <v>18</v>
      </c>
      <c r="G14" s="16">
        <v>18</v>
      </c>
      <c r="H14" s="16">
        <v>12</v>
      </c>
      <c r="I14" s="16">
        <v>21</v>
      </c>
      <c r="J14" s="16">
        <v>20</v>
      </c>
      <c r="K14" s="16">
        <v>14</v>
      </c>
      <c r="L14" s="16">
        <v>16</v>
      </c>
      <c r="M14" s="16">
        <v>13</v>
      </c>
      <c r="N14" s="17">
        <v>25</v>
      </c>
    </row>
    <row r="15" spans="1:14" s="13" customFormat="1" ht="39.950000000000003" customHeight="1">
      <c r="A15" s="14" t="s">
        <v>25</v>
      </c>
      <c r="B15" s="15">
        <v>82</v>
      </c>
      <c r="C15" s="16">
        <v>7</v>
      </c>
      <c r="D15" s="16">
        <v>5</v>
      </c>
      <c r="E15" s="16">
        <v>7</v>
      </c>
      <c r="F15" s="16">
        <v>7</v>
      </c>
      <c r="G15" s="16">
        <v>7</v>
      </c>
      <c r="H15" s="16">
        <v>7</v>
      </c>
      <c r="I15" s="16">
        <v>5</v>
      </c>
      <c r="J15" s="16">
        <v>7</v>
      </c>
      <c r="K15" s="16">
        <v>7</v>
      </c>
      <c r="L15" s="16">
        <v>8</v>
      </c>
      <c r="M15" s="16">
        <v>3</v>
      </c>
      <c r="N15" s="17">
        <v>12</v>
      </c>
    </row>
    <row r="16" spans="1:14" s="13" customFormat="1" ht="39.950000000000003" customHeight="1">
      <c r="A16" s="14" t="s">
        <v>26</v>
      </c>
      <c r="B16" s="15">
        <v>47</v>
      </c>
      <c r="C16" s="16">
        <v>7</v>
      </c>
      <c r="D16" s="16">
        <v>4</v>
      </c>
      <c r="E16" s="16">
        <v>5</v>
      </c>
      <c r="F16" s="16">
        <v>7</v>
      </c>
      <c r="G16" s="16">
        <v>6</v>
      </c>
      <c r="H16" s="16">
        <v>2</v>
      </c>
      <c r="I16" s="16">
        <v>0</v>
      </c>
      <c r="J16" s="16">
        <v>5</v>
      </c>
      <c r="K16" s="16">
        <v>1</v>
      </c>
      <c r="L16" s="16">
        <v>3</v>
      </c>
      <c r="M16" s="16">
        <v>2</v>
      </c>
      <c r="N16" s="17">
        <v>5</v>
      </c>
    </row>
    <row r="17" spans="1:14" s="13" customFormat="1" ht="39.950000000000003" customHeight="1">
      <c r="A17" s="14" t="s">
        <v>27</v>
      </c>
      <c r="B17" s="15">
        <v>151</v>
      </c>
      <c r="C17" s="16">
        <v>7</v>
      </c>
      <c r="D17" s="16">
        <v>8</v>
      </c>
      <c r="E17" s="16">
        <v>16</v>
      </c>
      <c r="F17" s="16">
        <v>14</v>
      </c>
      <c r="G17" s="16">
        <v>11</v>
      </c>
      <c r="H17" s="16">
        <v>20</v>
      </c>
      <c r="I17" s="16">
        <v>8</v>
      </c>
      <c r="J17" s="16">
        <v>18</v>
      </c>
      <c r="K17" s="16">
        <v>9</v>
      </c>
      <c r="L17" s="16">
        <v>15</v>
      </c>
      <c r="M17" s="16">
        <v>11</v>
      </c>
      <c r="N17" s="17">
        <v>14</v>
      </c>
    </row>
    <row r="18" spans="1:14" s="13" customFormat="1" ht="39.950000000000003" customHeight="1">
      <c r="A18" s="14" t="s">
        <v>28</v>
      </c>
      <c r="B18" s="15">
        <v>42</v>
      </c>
      <c r="C18" s="16">
        <v>1</v>
      </c>
      <c r="D18" s="16">
        <v>3</v>
      </c>
      <c r="E18" s="16">
        <v>5</v>
      </c>
      <c r="F18" s="16">
        <v>4</v>
      </c>
      <c r="G18" s="16">
        <v>2</v>
      </c>
      <c r="H18" s="16">
        <v>4</v>
      </c>
      <c r="I18" s="16">
        <v>6</v>
      </c>
      <c r="J18" s="16">
        <v>5</v>
      </c>
      <c r="K18" s="16">
        <v>4</v>
      </c>
      <c r="L18" s="16">
        <v>2</v>
      </c>
      <c r="M18" s="16">
        <v>0</v>
      </c>
      <c r="N18" s="17">
        <v>6</v>
      </c>
    </row>
    <row r="19" spans="1:14" s="13" customFormat="1" ht="39.950000000000003" customHeight="1">
      <c r="A19" s="14" t="s">
        <v>29</v>
      </c>
      <c r="B19" s="15">
        <v>47</v>
      </c>
      <c r="C19" s="16">
        <v>6</v>
      </c>
      <c r="D19" s="16">
        <v>2</v>
      </c>
      <c r="E19" s="16">
        <v>4</v>
      </c>
      <c r="F19" s="16">
        <v>5</v>
      </c>
      <c r="G19" s="16">
        <v>4</v>
      </c>
      <c r="H19" s="16">
        <v>4</v>
      </c>
      <c r="I19" s="16">
        <v>3</v>
      </c>
      <c r="J19" s="16">
        <v>7</v>
      </c>
      <c r="K19" s="16">
        <v>2</v>
      </c>
      <c r="L19" s="16">
        <v>2</v>
      </c>
      <c r="M19" s="16">
        <v>6</v>
      </c>
      <c r="N19" s="17">
        <v>2</v>
      </c>
    </row>
    <row r="20" spans="1:14" s="13" customFormat="1" ht="39.950000000000003" customHeight="1">
      <c r="A20" s="5" t="s">
        <v>30</v>
      </c>
      <c r="B20" s="22">
        <v>7</v>
      </c>
      <c r="C20" s="23">
        <v>0</v>
      </c>
      <c r="D20" s="23">
        <v>0</v>
      </c>
      <c r="E20" s="23">
        <v>1</v>
      </c>
      <c r="F20" s="23">
        <v>0</v>
      </c>
      <c r="G20" s="23">
        <v>1</v>
      </c>
      <c r="H20" s="23">
        <v>1</v>
      </c>
      <c r="I20" s="23">
        <v>1</v>
      </c>
      <c r="J20" s="23">
        <v>1</v>
      </c>
      <c r="K20" s="23">
        <v>0</v>
      </c>
      <c r="L20" s="23">
        <v>1</v>
      </c>
      <c r="M20" s="23">
        <v>0</v>
      </c>
      <c r="N20" s="24">
        <v>1</v>
      </c>
    </row>
    <row r="21" spans="1:14" s="13" customFormat="1" ht="39.950000000000003" customHeight="1">
      <c r="A21" s="6" t="s">
        <v>31</v>
      </c>
      <c r="B21" s="22">
        <v>8</v>
      </c>
      <c r="C21" s="23">
        <v>0</v>
      </c>
      <c r="D21" s="23">
        <v>0</v>
      </c>
      <c r="E21" s="23">
        <v>0</v>
      </c>
      <c r="F21" s="23">
        <v>2</v>
      </c>
      <c r="G21" s="23">
        <v>0</v>
      </c>
      <c r="H21" s="23">
        <v>0</v>
      </c>
      <c r="I21" s="23">
        <v>0</v>
      </c>
      <c r="J21" s="23">
        <v>2</v>
      </c>
      <c r="K21" s="23">
        <v>0</v>
      </c>
      <c r="L21" s="23">
        <v>0</v>
      </c>
      <c r="M21" s="23">
        <v>2</v>
      </c>
      <c r="N21" s="24">
        <v>2</v>
      </c>
    </row>
    <row r="22" spans="1:14" s="13" customFormat="1" ht="39.950000000000003" customHeight="1">
      <c r="A22" s="25" t="s">
        <v>32</v>
      </c>
      <c r="B22" s="15">
        <v>56</v>
      </c>
      <c r="C22" s="16">
        <v>5</v>
      </c>
      <c r="D22" s="16">
        <v>5</v>
      </c>
      <c r="E22" s="16">
        <v>8</v>
      </c>
      <c r="F22" s="16">
        <v>5</v>
      </c>
      <c r="G22" s="16">
        <v>4</v>
      </c>
      <c r="H22" s="16">
        <v>4</v>
      </c>
      <c r="I22" s="16">
        <v>6</v>
      </c>
      <c r="J22" s="16">
        <v>6</v>
      </c>
      <c r="K22" s="16">
        <v>3</v>
      </c>
      <c r="L22" s="16">
        <v>5</v>
      </c>
      <c r="M22" s="16">
        <v>3</v>
      </c>
      <c r="N22" s="17">
        <v>2</v>
      </c>
    </row>
    <row r="23" spans="1:14" s="13" customFormat="1" ht="39.950000000000003" customHeight="1">
      <c r="A23" s="25" t="s">
        <v>33</v>
      </c>
      <c r="B23" s="15">
        <v>38</v>
      </c>
      <c r="C23" s="16">
        <v>7</v>
      </c>
      <c r="D23" s="16">
        <v>1</v>
      </c>
      <c r="E23" s="16">
        <v>3</v>
      </c>
      <c r="F23" s="16">
        <v>2</v>
      </c>
      <c r="G23" s="16">
        <v>6</v>
      </c>
      <c r="H23" s="16">
        <v>1</v>
      </c>
      <c r="I23" s="16">
        <v>2</v>
      </c>
      <c r="J23" s="16">
        <v>2</v>
      </c>
      <c r="K23" s="16">
        <v>3</v>
      </c>
      <c r="L23" s="16">
        <v>3</v>
      </c>
      <c r="M23" s="16">
        <v>4</v>
      </c>
      <c r="N23" s="17">
        <v>4</v>
      </c>
    </row>
    <row r="24" spans="1:14" s="13" customFormat="1" ht="39.950000000000003" customHeight="1">
      <c r="A24" s="6" t="s">
        <v>34</v>
      </c>
      <c r="B24" s="22">
        <v>24</v>
      </c>
      <c r="C24" s="23">
        <v>2</v>
      </c>
      <c r="D24" s="23">
        <v>2</v>
      </c>
      <c r="E24" s="23">
        <v>1</v>
      </c>
      <c r="F24" s="23">
        <v>1</v>
      </c>
      <c r="G24" s="23">
        <v>1</v>
      </c>
      <c r="H24" s="23">
        <v>2</v>
      </c>
      <c r="I24" s="23">
        <v>6</v>
      </c>
      <c r="J24" s="23">
        <v>2</v>
      </c>
      <c r="K24" s="23">
        <v>1</v>
      </c>
      <c r="L24" s="23">
        <v>1</v>
      </c>
      <c r="M24" s="23">
        <v>2</v>
      </c>
      <c r="N24" s="24">
        <v>3</v>
      </c>
    </row>
    <row r="25" spans="1:14" s="13" customFormat="1" ht="39.950000000000003" customHeight="1">
      <c r="A25" s="6" t="s">
        <v>35</v>
      </c>
      <c r="B25" s="22">
        <v>15</v>
      </c>
      <c r="C25" s="23">
        <v>3</v>
      </c>
      <c r="D25" s="23">
        <v>0</v>
      </c>
      <c r="E25" s="23">
        <v>2</v>
      </c>
      <c r="F25" s="23">
        <v>0</v>
      </c>
      <c r="G25" s="23">
        <v>2</v>
      </c>
      <c r="H25" s="23">
        <v>1</v>
      </c>
      <c r="I25" s="23">
        <v>1</v>
      </c>
      <c r="J25" s="23">
        <v>1</v>
      </c>
      <c r="K25" s="23">
        <v>1</v>
      </c>
      <c r="L25" s="23">
        <v>2</v>
      </c>
      <c r="M25" s="23">
        <v>0</v>
      </c>
      <c r="N25" s="24">
        <v>2</v>
      </c>
    </row>
    <row r="26" spans="1:14" s="13" customFormat="1" ht="39.950000000000003" customHeight="1">
      <c r="A26" s="25" t="s">
        <v>36</v>
      </c>
      <c r="B26" s="15">
        <v>7</v>
      </c>
      <c r="C26" s="16">
        <v>0</v>
      </c>
      <c r="D26" s="16">
        <v>1</v>
      </c>
      <c r="E26" s="16">
        <v>1</v>
      </c>
      <c r="F26" s="16">
        <v>0</v>
      </c>
      <c r="G26" s="16">
        <v>0</v>
      </c>
      <c r="H26" s="16">
        <v>0</v>
      </c>
      <c r="I26" s="16">
        <v>1</v>
      </c>
      <c r="J26" s="16">
        <v>1</v>
      </c>
      <c r="K26" s="16">
        <v>0</v>
      </c>
      <c r="L26" s="16">
        <v>1</v>
      </c>
      <c r="M26" s="16">
        <v>1</v>
      </c>
      <c r="N26" s="17">
        <v>1</v>
      </c>
    </row>
    <row r="27" spans="1:14" s="13" customFormat="1" ht="39.950000000000003" customHeight="1">
      <c r="A27" s="25" t="s">
        <v>37</v>
      </c>
      <c r="B27" s="15">
        <v>15</v>
      </c>
      <c r="C27" s="16">
        <v>1</v>
      </c>
      <c r="D27" s="16">
        <v>0</v>
      </c>
      <c r="E27" s="16">
        <v>0</v>
      </c>
      <c r="F27" s="16">
        <v>4</v>
      </c>
      <c r="G27" s="16">
        <v>0</v>
      </c>
      <c r="H27" s="16">
        <v>0</v>
      </c>
      <c r="I27" s="16">
        <v>2</v>
      </c>
      <c r="J27" s="16">
        <v>1</v>
      </c>
      <c r="K27" s="16">
        <v>4</v>
      </c>
      <c r="L27" s="16">
        <v>1</v>
      </c>
      <c r="M27" s="16">
        <v>1</v>
      </c>
      <c r="N27" s="17">
        <v>1</v>
      </c>
    </row>
    <row r="28" spans="1:14" s="13" customFormat="1" ht="39.950000000000003" customHeight="1" thickBot="1">
      <c r="A28" s="26" t="s">
        <v>38</v>
      </c>
      <c r="B28" s="27">
        <v>22</v>
      </c>
      <c r="C28" s="28">
        <v>1</v>
      </c>
      <c r="D28" s="28">
        <v>4</v>
      </c>
      <c r="E28" s="28">
        <v>2</v>
      </c>
      <c r="F28" s="28">
        <v>0</v>
      </c>
      <c r="G28" s="28">
        <v>0</v>
      </c>
      <c r="H28" s="28">
        <v>3</v>
      </c>
      <c r="I28" s="28">
        <v>2</v>
      </c>
      <c r="J28" s="28">
        <v>3</v>
      </c>
      <c r="K28" s="28">
        <v>0</v>
      </c>
      <c r="L28" s="28">
        <v>4</v>
      </c>
      <c r="M28" s="28">
        <v>3</v>
      </c>
      <c r="N28" s="29">
        <v>0</v>
      </c>
    </row>
    <row r="29" spans="1:14" s="13" customFormat="1" ht="39.950000000000003" customHeight="1" thickTop="1">
      <c r="A29" s="25" t="s">
        <v>39</v>
      </c>
      <c r="B29" s="15">
        <f t="shared" ref="B29:N29" si="3">B17</f>
        <v>151</v>
      </c>
      <c r="C29" s="16">
        <f t="shared" si="3"/>
        <v>7</v>
      </c>
      <c r="D29" s="16">
        <f t="shared" si="3"/>
        <v>8</v>
      </c>
      <c r="E29" s="16">
        <f t="shared" si="3"/>
        <v>16</v>
      </c>
      <c r="F29" s="16">
        <f t="shared" si="3"/>
        <v>14</v>
      </c>
      <c r="G29" s="16">
        <f t="shared" si="3"/>
        <v>11</v>
      </c>
      <c r="H29" s="16">
        <f t="shared" si="3"/>
        <v>20</v>
      </c>
      <c r="I29" s="16">
        <f t="shared" si="3"/>
        <v>8</v>
      </c>
      <c r="J29" s="16">
        <f t="shared" si="3"/>
        <v>18</v>
      </c>
      <c r="K29" s="16">
        <f t="shared" si="3"/>
        <v>9</v>
      </c>
      <c r="L29" s="16">
        <f t="shared" si="3"/>
        <v>15</v>
      </c>
      <c r="M29" s="16">
        <f t="shared" si="3"/>
        <v>11</v>
      </c>
      <c r="N29" s="17">
        <f t="shared" si="3"/>
        <v>14</v>
      </c>
    </row>
    <row r="30" spans="1:14" s="13" customFormat="1" ht="39.950000000000003" customHeight="1">
      <c r="A30" s="25" t="s">
        <v>40</v>
      </c>
      <c r="B30" s="15">
        <f t="shared" ref="B30:N30" si="4">B13+B14</f>
        <v>447</v>
      </c>
      <c r="C30" s="16">
        <f t="shared" si="4"/>
        <v>40</v>
      </c>
      <c r="D30" s="16">
        <f t="shared" si="4"/>
        <v>36</v>
      </c>
      <c r="E30" s="16">
        <f t="shared" si="4"/>
        <v>34</v>
      </c>
      <c r="F30" s="16">
        <f t="shared" si="4"/>
        <v>41</v>
      </c>
      <c r="G30" s="16">
        <f t="shared" si="4"/>
        <v>35</v>
      </c>
      <c r="H30" s="16">
        <f t="shared" si="4"/>
        <v>27</v>
      </c>
      <c r="I30" s="16">
        <f t="shared" si="4"/>
        <v>42</v>
      </c>
      <c r="J30" s="16">
        <f t="shared" si="4"/>
        <v>37</v>
      </c>
      <c r="K30" s="16">
        <f t="shared" si="4"/>
        <v>27</v>
      </c>
      <c r="L30" s="16">
        <f t="shared" si="4"/>
        <v>43</v>
      </c>
      <c r="M30" s="16">
        <f t="shared" si="4"/>
        <v>32</v>
      </c>
      <c r="N30" s="17">
        <f t="shared" si="4"/>
        <v>53</v>
      </c>
    </row>
    <row r="31" spans="1:14" s="13" customFormat="1" ht="39.950000000000003" customHeight="1">
      <c r="A31" s="25" t="s">
        <v>41</v>
      </c>
      <c r="B31" s="15">
        <f t="shared" ref="B31:N31" si="5">B10+B20</f>
        <v>264</v>
      </c>
      <c r="C31" s="16">
        <f t="shared" si="5"/>
        <v>19</v>
      </c>
      <c r="D31" s="16">
        <f t="shared" si="5"/>
        <v>20</v>
      </c>
      <c r="E31" s="16">
        <f t="shared" si="5"/>
        <v>29</v>
      </c>
      <c r="F31" s="16">
        <f t="shared" si="5"/>
        <v>17</v>
      </c>
      <c r="G31" s="16">
        <f t="shared" si="5"/>
        <v>22</v>
      </c>
      <c r="H31" s="16">
        <f t="shared" si="5"/>
        <v>20</v>
      </c>
      <c r="I31" s="16">
        <f t="shared" si="5"/>
        <v>21</v>
      </c>
      <c r="J31" s="16">
        <f t="shared" si="5"/>
        <v>25</v>
      </c>
      <c r="K31" s="16">
        <f t="shared" si="5"/>
        <v>21</v>
      </c>
      <c r="L31" s="16">
        <f t="shared" si="5"/>
        <v>25</v>
      </c>
      <c r="M31" s="16">
        <f t="shared" si="5"/>
        <v>20</v>
      </c>
      <c r="N31" s="17">
        <f t="shared" si="5"/>
        <v>25</v>
      </c>
    </row>
    <row r="32" spans="1:14" s="13" customFormat="1" ht="39.950000000000003" customHeight="1">
      <c r="A32" s="25" t="s">
        <v>42</v>
      </c>
      <c r="B32" s="15">
        <f t="shared" ref="B32:N32" si="6">B9+B16+B19+B21+B22+B23</f>
        <v>1155</v>
      </c>
      <c r="C32" s="16">
        <f t="shared" si="6"/>
        <v>96</v>
      </c>
      <c r="D32" s="16">
        <f t="shared" si="6"/>
        <v>86</v>
      </c>
      <c r="E32" s="16">
        <f t="shared" si="6"/>
        <v>130</v>
      </c>
      <c r="F32" s="16">
        <f t="shared" si="6"/>
        <v>111</v>
      </c>
      <c r="G32" s="16">
        <f t="shared" si="6"/>
        <v>89</v>
      </c>
      <c r="H32" s="16">
        <f t="shared" si="6"/>
        <v>93</v>
      </c>
      <c r="I32" s="16">
        <f t="shared" si="6"/>
        <v>90</v>
      </c>
      <c r="J32" s="16">
        <f t="shared" si="6"/>
        <v>87</v>
      </c>
      <c r="K32" s="16">
        <f t="shared" si="6"/>
        <v>94</v>
      </c>
      <c r="L32" s="16">
        <f t="shared" si="6"/>
        <v>96</v>
      </c>
      <c r="M32" s="16">
        <f t="shared" si="6"/>
        <v>93</v>
      </c>
      <c r="N32" s="17">
        <f t="shared" si="6"/>
        <v>90</v>
      </c>
    </row>
    <row r="33" spans="1:14" s="13" customFormat="1" ht="39.950000000000003" customHeight="1">
      <c r="A33" s="14" t="s">
        <v>43</v>
      </c>
      <c r="B33" s="15">
        <f t="shared" ref="B33:N33" si="7">B12+B15+B18+B24+B25</f>
        <v>205</v>
      </c>
      <c r="C33" s="16">
        <f t="shared" si="7"/>
        <v>14</v>
      </c>
      <c r="D33" s="16">
        <f t="shared" si="7"/>
        <v>13</v>
      </c>
      <c r="E33" s="16">
        <f t="shared" si="7"/>
        <v>23</v>
      </c>
      <c r="F33" s="16">
        <f t="shared" si="7"/>
        <v>16</v>
      </c>
      <c r="G33" s="16">
        <f t="shared" si="7"/>
        <v>16</v>
      </c>
      <c r="H33" s="16">
        <f t="shared" si="7"/>
        <v>18</v>
      </c>
      <c r="I33" s="16">
        <f t="shared" si="7"/>
        <v>21</v>
      </c>
      <c r="J33" s="16">
        <f t="shared" si="7"/>
        <v>18</v>
      </c>
      <c r="K33" s="16">
        <f t="shared" si="7"/>
        <v>15</v>
      </c>
      <c r="L33" s="16">
        <f t="shared" si="7"/>
        <v>15</v>
      </c>
      <c r="M33" s="16">
        <f t="shared" si="7"/>
        <v>7</v>
      </c>
      <c r="N33" s="17">
        <f t="shared" si="7"/>
        <v>29</v>
      </c>
    </row>
    <row r="34" spans="1:14" s="13" customFormat="1" ht="39.950000000000003" customHeight="1">
      <c r="A34" s="30" t="s">
        <v>44</v>
      </c>
      <c r="B34" s="19">
        <f t="shared" ref="B34:N34" si="8">B11+B26+B27+B28</f>
        <v>182</v>
      </c>
      <c r="C34" s="20">
        <f t="shared" si="8"/>
        <v>11</v>
      </c>
      <c r="D34" s="20">
        <f t="shared" si="8"/>
        <v>14</v>
      </c>
      <c r="E34" s="20">
        <f t="shared" si="8"/>
        <v>22</v>
      </c>
      <c r="F34" s="20">
        <f t="shared" si="8"/>
        <v>18</v>
      </c>
      <c r="G34" s="20">
        <f t="shared" si="8"/>
        <v>7</v>
      </c>
      <c r="H34" s="20">
        <f t="shared" si="8"/>
        <v>19</v>
      </c>
      <c r="I34" s="20">
        <f t="shared" si="8"/>
        <v>19</v>
      </c>
      <c r="J34" s="20">
        <f t="shared" si="8"/>
        <v>13</v>
      </c>
      <c r="K34" s="20">
        <f t="shared" si="8"/>
        <v>14</v>
      </c>
      <c r="L34" s="20">
        <f t="shared" si="8"/>
        <v>22</v>
      </c>
      <c r="M34" s="20">
        <f t="shared" si="8"/>
        <v>10</v>
      </c>
      <c r="N34" s="21">
        <f t="shared" si="8"/>
        <v>13</v>
      </c>
    </row>
    <row r="35" spans="1:14">
      <c r="A35" s="54" t="s">
        <v>64</v>
      </c>
    </row>
  </sheetData>
  <phoneticPr fontId="2"/>
  <pageMargins left="0.56999999999999995" right="0.78740157480314965" top="0.59055118110236227" bottom="0.59055118110236227" header="0" footer="0"/>
  <pageSetup paperSize="9" scale="67" fitToWidth="0"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２６表</vt:lpstr>
      <vt:lpstr>２７表</vt:lpstr>
      <vt:lpstr>２８表</vt:lpstr>
      <vt:lpstr>'２６表'!Print_Area</vt:lpstr>
      <vt:lpstr>'２７表'!Print_Area</vt:lpstr>
      <vt:lpstr>'２８表'!Print_Area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加地翔伍</dc:creator>
  <cp:lastModifiedBy>加地翔伍</cp:lastModifiedBy>
  <dcterms:created xsi:type="dcterms:W3CDTF">2017-10-05T01:48:57Z</dcterms:created>
  <dcterms:modified xsi:type="dcterms:W3CDTF">2017-10-05T01:49:46Z</dcterms:modified>
</cp:coreProperties>
</file>