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doc" ContentType="application/msword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\\pref.net-shw.ehime.jp\shares2\統計課\統計分析係_15Ｇ\01　産業連関表\27年表\公表\HPデータ\"/>
    </mc:Choice>
  </mc:AlternateContent>
  <bookViews>
    <workbookView xWindow="90" yWindow="-75" windowWidth="11820" windowHeight="7740"/>
  </bookViews>
  <sheets>
    <sheet name="ご使用になる前に" sheetId="98" r:id="rId1"/>
    <sheet name="使用説明書" sheetId="99" r:id="rId2"/>
    <sheet name="入力表" sheetId="91" r:id="rId3"/>
    <sheet name="マージン調整" sheetId="85" r:id="rId4"/>
    <sheet name="一覧表" sheetId="100" r:id="rId5"/>
    <sheet name="フローチャート" sheetId="93" r:id="rId6"/>
    <sheet name="計算表" sheetId="101" r:id="rId7"/>
    <sheet name="各種係数表" sheetId="102" r:id="rId8"/>
    <sheet name="逆行列係数(開放型）" sheetId="103" r:id="rId9"/>
    <sheet name="投入係数" sheetId="104" r:id="rId10"/>
    <sheet name="１０７部門" sheetId="105" r:id="rId11"/>
  </sheets>
  <definedNames>
    <definedName name="LOCAL_MYSQL_DATE_FORMAT" localSheetId="7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  <definedName name="LOCAL_MYSQL_DATE_FORMAT" localSheetId="6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  <definedName name="LOCAL_MYSQL_DATE_FORMAT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  <definedName name="_xlnm.Print_Area" localSheetId="5">フローチャート!$A$1:$AB$34</definedName>
    <definedName name="_xlnm.Print_Area" localSheetId="3">マージン調整!$A$1:$U$111</definedName>
    <definedName name="_xlnm.Print_Area" localSheetId="4">一覧表!$A$1:$W$116</definedName>
    <definedName name="_xlnm.Print_Area" localSheetId="2">入力表!$A$1:$AD$76</definedName>
    <definedName name="_xlnm.Print_Titles" localSheetId="4">一覧表!$3:$7</definedName>
  </definedNames>
  <calcPr calcId="162913"/>
</workbook>
</file>

<file path=xl/calcChain.xml><?xml version="1.0" encoding="utf-8"?>
<calcChain xmlns="http://schemas.openxmlformats.org/spreadsheetml/2006/main">
  <c r="C5" i="102" l="1"/>
  <c r="C6" i="102"/>
  <c r="C7" i="102"/>
  <c r="C8" i="102"/>
  <c r="C9" i="102"/>
  <c r="C10" i="102"/>
  <c r="C11" i="102"/>
  <c r="C12" i="102"/>
  <c r="C13" i="102"/>
  <c r="C14" i="102"/>
  <c r="C15" i="102"/>
  <c r="C16" i="102"/>
  <c r="C17" i="102"/>
  <c r="C18" i="102"/>
  <c r="C19" i="102"/>
  <c r="C20" i="102"/>
  <c r="C21" i="102"/>
  <c r="C22" i="102"/>
  <c r="C23" i="102"/>
  <c r="C24" i="102"/>
  <c r="C25" i="102"/>
  <c r="C26" i="102"/>
  <c r="C27" i="102"/>
  <c r="C28" i="102"/>
  <c r="C29" i="102"/>
  <c r="C30" i="102"/>
  <c r="C31" i="102"/>
  <c r="C32" i="102"/>
  <c r="C33" i="102"/>
  <c r="C34" i="102"/>
  <c r="C35" i="102"/>
  <c r="C36" i="102"/>
  <c r="C37" i="102"/>
  <c r="C38" i="102"/>
  <c r="C39" i="102"/>
  <c r="C40" i="102"/>
  <c r="C41" i="102"/>
  <c r="C42" i="102"/>
  <c r="C43" i="102"/>
  <c r="C44" i="102"/>
  <c r="C45" i="102"/>
  <c r="C46" i="102"/>
  <c r="C47" i="102"/>
  <c r="C48" i="102"/>
  <c r="C49" i="102"/>
  <c r="C50" i="102"/>
  <c r="C51" i="102"/>
  <c r="C52" i="102"/>
  <c r="C53" i="102"/>
  <c r="C54" i="102"/>
  <c r="C55" i="102"/>
  <c r="C56" i="102"/>
  <c r="C57" i="102"/>
  <c r="C58" i="102"/>
  <c r="C59" i="102"/>
  <c r="C60" i="102"/>
  <c r="C61" i="102"/>
  <c r="C62" i="102"/>
  <c r="C63" i="102"/>
  <c r="C64" i="102"/>
  <c r="C65" i="102"/>
  <c r="C66" i="102"/>
  <c r="C67" i="102"/>
  <c r="C68" i="102"/>
  <c r="C69" i="102"/>
  <c r="C70" i="102"/>
  <c r="C71" i="102"/>
  <c r="C72" i="102"/>
  <c r="C73" i="102"/>
  <c r="C74" i="102"/>
  <c r="C75" i="102"/>
  <c r="C76" i="102"/>
  <c r="C77" i="102"/>
  <c r="C78" i="102"/>
  <c r="C79" i="102"/>
  <c r="C80" i="102"/>
  <c r="C81" i="102"/>
  <c r="C82" i="102"/>
  <c r="C83" i="102"/>
  <c r="C84" i="102"/>
  <c r="C85" i="102"/>
  <c r="C86" i="102"/>
  <c r="C87" i="102"/>
  <c r="C88" i="102"/>
  <c r="C89" i="102"/>
  <c r="C90" i="102"/>
  <c r="C91" i="102"/>
  <c r="C92" i="102"/>
  <c r="C93" i="102"/>
  <c r="C94" i="102"/>
  <c r="C95" i="102"/>
  <c r="C96" i="102"/>
  <c r="C97" i="102"/>
  <c r="C98" i="102"/>
  <c r="C99" i="102"/>
  <c r="C100" i="102"/>
  <c r="C101" i="102"/>
  <c r="C102" i="102"/>
  <c r="C103" i="102"/>
  <c r="C104" i="102"/>
  <c r="C105" i="102"/>
  <c r="C106" i="102"/>
  <c r="C107" i="102"/>
  <c r="C108" i="102"/>
  <c r="C109" i="102"/>
  <c r="C110" i="102"/>
  <c r="C4" i="102"/>
  <c r="B109" i="85" l="1"/>
  <c r="D109" i="85" s="1"/>
  <c r="B110" i="85"/>
  <c r="D110" i="85" s="1"/>
  <c r="F110" i="85" l="1"/>
  <c r="G110" i="85" s="1"/>
  <c r="F113" i="91" s="1"/>
  <c r="F109" i="85"/>
  <c r="G109" i="85" s="1"/>
  <c r="F112" i="91" s="1"/>
  <c r="G5" i="102" l="1"/>
  <c r="G6" i="102"/>
  <c r="G7" i="102"/>
  <c r="G8" i="102"/>
  <c r="G9" i="102"/>
  <c r="G10" i="102"/>
  <c r="G11" i="102"/>
  <c r="G12" i="102"/>
  <c r="G13" i="102"/>
  <c r="G14" i="102"/>
  <c r="G15" i="102"/>
  <c r="G16" i="102"/>
  <c r="G17" i="102"/>
  <c r="G18" i="102"/>
  <c r="G19" i="102"/>
  <c r="G20" i="102"/>
  <c r="G21" i="102"/>
  <c r="G22" i="102"/>
  <c r="G23" i="102"/>
  <c r="G24" i="102"/>
  <c r="G25" i="102"/>
  <c r="G26" i="102"/>
  <c r="G27" i="102"/>
  <c r="G28" i="102"/>
  <c r="G29" i="102"/>
  <c r="G30" i="102"/>
  <c r="G31" i="102"/>
  <c r="G32" i="102"/>
  <c r="G33" i="102"/>
  <c r="G34" i="102"/>
  <c r="G35" i="102"/>
  <c r="G36" i="102"/>
  <c r="G37" i="102"/>
  <c r="G38" i="102"/>
  <c r="G39" i="102"/>
  <c r="G40" i="102"/>
  <c r="G41" i="102"/>
  <c r="G42" i="102"/>
  <c r="G43" i="102"/>
  <c r="G44" i="102"/>
  <c r="G45" i="102"/>
  <c r="G46" i="102"/>
  <c r="G47" i="102"/>
  <c r="G48" i="102"/>
  <c r="G49" i="102"/>
  <c r="G50" i="102"/>
  <c r="G51" i="102"/>
  <c r="G52" i="102"/>
  <c r="G53" i="102"/>
  <c r="G54" i="102"/>
  <c r="G55" i="102"/>
  <c r="G56" i="102"/>
  <c r="G57" i="102"/>
  <c r="G58" i="102"/>
  <c r="G59" i="102"/>
  <c r="G60" i="102"/>
  <c r="G61" i="102"/>
  <c r="G62" i="102"/>
  <c r="G63" i="102"/>
  <c r="G64" i="102"/>
  <c r="G65" i="102"/>
  <c r="G66" i="102"/>
  <c r="G67" i="102"/>
  <c r="G68" i="102"/>
  <c r="G69" i="102"/>
  <c r="G70" i="102"/>
  <c r="G71" i="102"/>
  <c r="G72" i="102"/>
  <c r="G73" i="102"/>
  <c r="G74" i="102"/>
  <c r="G75" i="102"/>
  <c r="G76" i="102"/>
  <c r="G77" i="102"/>
  <c r="G78" i="102"/>
  <c r="G79" i="102"/>
  <c r="G80" i="102"/>
  <c r="G81" i="102"/>
  <c r="G82" i="102"/>
  <c r="G83" i="102"/>
  <c r="G84" i="102"/>
  <c r="G85" i="102"/>
  <c r="G86" i="102"/>
  <c r="G87" i="102"/>
  <c r="G88" i="102"/>
  <c r="G89" i="102"/>
  <c r="G90" i="102"/>
  <c r="G91" i="102"/>
  <c r="G92" i="102"/>
  <c r="G93" i="102"/>
  <c r="G94" i="102"/>
  <c r="G95" i="102"/>
  <c r="G96" i="102"/>
  <c r="G97" i="102"/>
  <c r="G98" i="102"/>
  <c r="G99" i="102"/>
  <c r="G100" i="102"/>
  <c r="G101" i="102"/>
  <c r="G102" i="102"/>
  <c r="G103" i="102"/>
  <c r="G104" i="102"/>
  <c r="G105" i="102"/>
  <c r="G106" i="102"/>
  <c r="G107" i="102"/>
  <c r="G108" i="102"/>
  <c r="G109" i="102"/>
  <c r="G110" i="102"/>
  <c r="G4" i="102"/>
  <c r="F4" i="102" l="1" a="1"/>
  <c r="F4" i="102" s="1"/>
  <c r="E4" i="102" a="1"/>
  <c r="E4" i="102" s="1"/>
  <c r="F99" i="102" l="1"/>
  <c r="F95" i="102"/>
  <c r="F107" i="102"/>
  <c r="F91" i="102"/>
  <c r="F103" i="102"/>
  <c r="F79" i="102"/>
  <c r="F87" i="102"/>
  <c r="F83" i="102"/>
  <c r="F75" i="102"/>
  <c r="F67" i="102"/>
  <c r="F59" i="102"/>
  <c r="F55" i="102"/>
  <c r="F47" i="102"/>
  <c r="F39" i="102"/>
  <c r="F31" i="102"/>
  <c r="F23" i="102"/>
  <c r="F15" i="102"/>
  <c r="F7" i="102"/>
  <c r="F106" i="102"/>
  <c r="F98" i="102"/>
  <c r="F86" i="102"/>
  <c r="F54" i="102"/>
  <c r="F71" i="102"/>
  <c r="F63" i="102"/>
  <c r="F51" i="102"/>
  <c r="F43" i="102"/>
  <c r="F35" i="102"/>
  <c r="F27" i="102"/>
  <c r="F19" i="102"/>
  <c r="F11" i="102"/>
  <c r="F110" i="102"/>
  <c r="F102" i="102"/>
  <c r="F94" i="102"/>
  <c r="F90" i="102"/>
  <c r="F82" i="102"/>
  <c r="F78" i="102"/>
  <c r="F74" i="102"/>
  <c r="F70" i="102"/>
  <c r="F66" i="102"/>
  <c r="F62" i="102"/>
  <c r="F58" i="102"/>
  <c r="F50" i="102"/>
  <c r="F46" i="102"/>
  <c r="F42" i="102"/>
  <c r="F38" i="102"/>
  <c r="F34" i="102"/>
  <c r="F30" i="102"/>
  <c r="F26" i="102"/>
  <c r="F22" i="102"/>
  <c r="F18" i="102"/>
  <c r="F14" i="102"/>
  <c r="F10" i="102"/>
  <c r="F6" i="102"/>
  <c r="F109" i="102"/>
  <c r="F105" i="102"/>
  <c r="F101" i="102"/>
  <c r="F97" i="102"/>
  <c r="F93" i="102"/>
  <c r="F89" i="102"/>
  <c r="F85" i="102"/>
  <c r="F81" i="102"/>
  <c r="F77" i="102"/>
  <c r="F73" i="102"/>
  <c r="F69" i="102"/>
  <c r="F65" i="102"/>
  <c r="F61" i="102"/>
  <c r="F57" i="102"/>
  <c r="F53" i="102"/>
  <c r="F49" i="102"/>
  <c r="F45" i="102"/>
  <c r="F41" i="102"/>
  <c r="F37" i="102"/>
  <c r="F33" i="102"/>
  <c r="F29" i="102"/>
  <c r="F25" i="102"/>
  <c r="F21" i="102"/>
  <c r="F17" i="102"/>
  <c r="F13" i="102"/>
  <c r="F9" i="102"/>
  <c r="F5" i="102"/>
  <c r="F108" i="102"/>
  <c r="F104" i="102"/>
  <c r="F100" i="102"/>
  <c r="F96" i="102"/>
  <c r="F92" i="102"/>
  <c r="F88" i="102"/>
  <c r="F84" i="102"/>
  <c r="F80" i="102"/>
  <c r="F76" i="102"/>
  <c r="F72" i="102"/>
  <c r="F68" i="102"/>
  <c r="F64" i="102"/>
  <c r="F60" i="102"/>
  <c r="F56" i="102"/>
  <c r="F52" i="102"/>
  <c r="F48" i="102"/>
  <c r="F44" i="102"/>
  <c r="F40" i="102"/>
  <c r="F36" i="102"/>
  <c r="F32" i="102"/>
  <c r="F28" i="102"/>
  <c r="F24" i="102"/>
  <c r="F20" i="102"/>
  <c r="F16" i="102"/>
  <c r="F12" i="102"/>
  <c r="F8" i="102"/>
  <c r="E109" i="102"/>
  <c r="E101" i="102"/>
  <c r="E97" i="102"/>
  <c r="E93" i="102"/>
  <c r="E85" i="102"/>
  <c r="E77" i="102"/>
  <c r="E107" i="102"/>
  <c r="E103" i="102"/>
  <c r="E99" i="102"/>
  <c r="E95" i="102"/>
  <c r="E91" i="102"/>
  <c r="E87" i="102"/>
  <c r="E83" i="102"/>
  <c r="E79" i="102"/>
  <c r="E75" i="102"/>
  <c r="E71" i="102"/>
  <c r="E67" i="102"/>
  <c r="E63" i="102"/>
  <c r="E59" i="102"/>
  <c r="E55" i="102"/>
  <c r="E51" i="102"/>
  <c r="E47" i="102"/>
  <c r="E43" i="102"/>
  <c r="E39" i="102"/>
  <c r="E35" i="102"/>
  <c r="E31" i="102"/>
  <c r="E27" i="102"/>
  <c r="E23" i="102"/>
  <c r="E19" i="102"/>
  <c r="E15" i="102"/>
  <c r="E11" i="102"/>
  <c r="E7" i="102"/>
  <c r="E110" i="102"/>
  <c r="E106" i="102"/>
  <c r="E102" i="102"/>
  <c r="E98" i="102"/>
  <c r="E94" i="102"/>
  <c r="E90" i="102"/>
  <c r="E86" i="102"/>
  <c r="E82" i="102"/>
  <c r="E78" i="102"/>
  <c r="E74" i="102"/>
  <c r="E70" i="102"/>
  <c r="E66" i="102"/>
  <c r="E62" i="102"/>
  <c r="E58" i="102"/>
  <c r="E54" i="102"/>
  <c r="E50" i="102"/>
  <c r="E46" i="102"/>
  <c r="E42" i="102"/>
  <c r="E38" i="102"/>
  <c r="E34" i="102"/>
  <c r="E30" i="102"/>
  <c r="E26" i="102"/>
  <c r="E22" i="102"/>
  <c r="E18" i="102"/>
  <c r="E14" i="102"/>
  <c r="E10" i="102"/>
  <c r="E6" i="102"/>
  <c r="E5" i="102"/>
  <c r="E105" i="102"/>
  <c r="E89" i="102"/>
  <c r="E81" i="102"/>
  <c r="E73" i="102"/>
  <c r="E69" i="102"/>
  <c r="E65" i="102"/>
  <c r="E61" i="102"/>
  <c r="E57" i="102"/>
  <c r="E53" i="102"/>
  <c r="E49" i="102"/>
  <c r="E45" i="102"/>
  <c r="E41" i="102"/>
  <c r="E37" i="102"/>
  <c r="E33" i="102"/>
  <c r="E29" i="102"/>
  <c r="E25" i="102"/>
  <c r="E21" i="102"/>
  <c r="E17" i="102"/>
  <c r="E13" i="102"/>
  <c r="E9" i="102"/>
  <c r="E108" i="102"/>
  <c r="E104" i="102"/>
  <c r="E100" i="102"/>
  <c r="E96" i="102"/>
  <c r="E92" i="102"/>
  <c r="E88" i="102"/>
  <c r="E84" i="102"/>
  <c r="E80" i="102"/>
  <c r="E76" i="102"/>
  <c r="E72" i="102"/>
  <c r="E68" i="102"/>
  <c r="E64" i="102"/>
  <c r="E60" i="102"/>
  <c r="E56" i="102"/>
  <c r="E52" i="102"/>
  <c r="E48" i="102"/>
  <c r="E44" i="102"/>
  <c r="E40" i="102"/>
  <c r="E36" i="102"/>
  <c r="E32" i="102"/>
  <c r="E28" i="102"/>
  <c r="E24" i="102"/>
  <c r="E20" i="102"/>
  <c r="E16" i="102"/>
  <c r="E12" i="102"/>
  <c r="E8" i="102"/>
  <c r="B108" i="85" l="1"/>
  <c r="F108" i="85" s="1"/>
  <c r="D123" i="85"/>
  <c r="E120" i="85" l="1"/>
  <c r="E121" i="85"/>
  <c r="E119" i="85"/>
  <c r="E117" i="85"/>
  <c r="E122" i="85"/>
  <c r="E116" i="85"/>
  <c r="D108" i="85"/>
  <c r="G108" i="85" s="1"/>
  <c r="F111" i="91" s="1"/>
  <c r="N18" i="93" l="1"/>
  <c r="K6" i="93"/>
  <c r="K3" i="93"/>
  <c r="P33" i="93" l="1"/>
  <c r="N32" i="93"/>
  <c r="J32" i="93"/>
  <c r="J29" i="93"/>
  <c r="J26" i="93"/>
  <c r="J23" i="93"/>
  <c r="P19" i="93"/>
  <c r="J18" i="93"/>
  <c r="J15" i="93"/>
  <c r="N12" i="93"/>
  <c r="L11" i="93"/>
  <c r="J11" i="93"/>
  <c r="O19" i="91"/>
  <c r="L5" i="102" l="1"/>
  <c r="V2" i="100" l="1"/>
  <c r="B5" i="85" l="1"/>
  <c r="B6" i="85"/>
  <c r="B7" i="85"/>
  <c r="B8" i="85"/>
  <c r="B9" i="85"/>
  <c r="B10" i="85"/>
  <c r="B11" i="85"/>
  <c r="B12" i="85"/>
  <c r="B13" i="85"/>
  <c r="B14" i="85"/>
  <c r="B15" i="85"/>
  <c r="B16" i="85"/>
  <c r="B17" i="85"/>
  <c r="B18" i="85"/>
  <c r="B19" i="85"/>
  <c r="B20" i="85"/>
  <c r="B21" i="85"/>
  <c r="B22" i="85"/>
  <c r="B23" i="85"/>
  <c r="B24" i="85"/>
  <c r="B25" i="85"/>
  <c r="B26" i="85"/>
  <c r="B27" i="85"/>
  <c r="B28" i="85"/>
  <c r="B29" i="85"/>
  <c r="B30" i="85"/>
  <c r="B31" i="85"/>
  <c r="B32" i="85"/>
  <c r="B33" i="85"/>
  <c r="B34" i="85"/>
  <c r="B35" i="85"/>
  <c r="B36" i="85"/>
  <c r="B37" i="85"/>
  <c r="B38" i="85"/>
  <c r="B39" i="85"/>
  <c r="B40" i="85"/>
  <c r="B41" i="85"/>
  <c r="B42" i="85"/>
  <c r="B43" i="85"/>
  <c r="B44" i="85"/>
  <c r="B45" i="85"/>
  <c r="B46" i="85"/>
  <c r="B47" i="85"/>
  <c r="B48" i="85"/>
  <c r="B49" i="85"/>
  <c r="B50" i="85"/>
  <c r="B51" i="85"/>
  <c r="B52" i="85"/>
  <c r="B53" i="85"/>
  <c r="B54" i="85"/>
  <c r="B55" i="85"/>
  <c r="B56" i="85"/>
  <c r="B57" i="85"/>
  <c r="B58" i="85"/>
  <c r="B59" i="85"/>
  <c r="B60" i="85"/>
  <c r="B61" i="85"/>
  <c r="B62" i="85"/>
  <c r="B63" i="85"/>
  <c r="B64" i="85"/>
  <c r="B65" i="85"/>
  <c r="B66" i="85"/>
  <c r="B67" i="85"/>
  <c r="B68" i="85"/>
  <c r="B69" i="85"/>
  <c r="B70" i="85"/>
  <c r="B71" i="85"/>
  <c r="B72" i="85"/>
  <c r="B73" i="85"/>
  <c r="B74" i="85"/>
  <c r="B75" i="85"/>
  <c r="B76" i="85"/>
  <c r="B77" i="85"/>
  <c r="B78" i="85"/>
  <c r="B79" i="85"/>
  <c r="B80" i="85"/>
  <c r="B81" i="85"/>
  <c r="B82" i="85"/>
  <c r="B83" i="85"/>
  <c r="B84" i="85"/>
  <c r="B85" i="85"/>
  <c r="B86" i="85"/>
  <c r="B87" i="85"/>
  <c r="B88" i="85"/>
  <c r="B89" i="85"/>
  <c r="B90" i="85"/>
  <c r="B91" i="85"/>
  <c r="B92" i="85"/>
  <c r="B93" i="85"/>
  <c r="B94" i="85"/>
  <c r="B95" i="85"/>
  <c r="B96" i="85"/>
  <c r="B97" i="85"/>
  <c r="B98" i="85"/>
  <c r="B99" i="85"/>
  <c r="B100" i="85"/>
  <c r="B101" i="85"/>
  <c r="B102" i="85"/>
  <c r="B103" i="85"/>
  <c r="B104" i="85"/>
  <c r="B105" i="85"/>
  <c r="B106" i="85"/>
  <c r="B107" i="85"/>
  <c r="E114" i="91"/>
  <c r="D114" i="91"/>
  <c r="F106" i="85" l="1"/>
  <c r="D106" i="85"/>
  <c r="F104" i="85"/>
  <c r="D104" i="85"/>
  <c r="F102" i="85"/>
  <c r="D102" i="85"/>
  <c r="F100" i="85"/>
  <c r="D100" i="85"/>
  <c r="F98" i="85"/>
  <c r="D98" i="85"/>
  <c r="F96" i="85"/>
  <c r="D96" i="85"/>
  <c r="F94" i="85"/>
  <c r="D94" i="85"/>
  <c r="F92" i="85"/>
  <c r="D92" i="85"/>
  <c r="F90" i="85"/>
  <c r="D90" i="85"/>
  <c r="F88" i="85"/>
  <c r="D88" i="85"/>
  <c r="F86" i="85"/>
  <c r="D86" i="85"/>
  <c r="F84" i="85"/>
  <c r="D84" i="85"/>
  <c r="F82" i="85"/>
  <c r="D82" i="85"/>
  <c r="F80" i="85"/>
  <c r="D80" i="85"/>
  <c r="F78" i="85"/>
  <c r="D78" i="85"/>
  <c r="F76" i="85"/>
  <c r="D76" i="85"/>
  <c r="F74" i="85"/>
  <c r="D74" i="85"/>
  <c r="F72" i="85"/>
  <c r="D72" i="85"/>
  <c r="F70" i="85"/>
  <c r="D70" i="85"/>
  <c r="F68" i="85"/>
  <c r="D68" i="85"/>
  <c r="D66" i="85"/>
  <c r="F66" i="85"/>
  <c r="F64" i="85"/>
  <c r="D64" i="85"/>
  <c r="D62" i="85"/>
  <c r="F62" i="85"/>
  <c r="F60" i="85"/>
  <c r="D60" i="85"/>
  <c r="D58" i="85"/>
  <c r="F58" i="85"/>
  <c r="F56" i="85"/>
  <c r="D56" i="85"/>
  <c r="F107" i="85"/>
  <c r="D107" i="85"/>
  <c r="F105" i="85"/>
  <c r="D105" i="85"/>
  <c r="F103" i="85"/>
  <c r="D103" i="85"/>
  <c r="F101" i="85"/>
  <c r="D101" i="85"/>
  <c r="F99" i="85"/>
  <c r="D99" i="85"/>
  <c r="F97" i="85"/>
  <c r="D97" i="85"/>
  <c r="F95" i="85"/>
  <c r="D95" i="85"/>
  <c r="F93" i="85"/>
  <c r="D93" i="85"/>
  <c r="F91" i="85"/>
  <c r="D91" i="85"/>
  <c r="F89" i="85"/>
  <c r="D89" i="85"/>
  <c r="F87" i="85"/>
  <c r="D87" i="85"/>
  <c r="F85" i="85"/>
  <c r="D85" i="85"/>
  <c r="F83" i="85"/>
  <c r="D83" i="85"/>
  <c r="F81" i="85"/>
  <c r="D81" i="85"/>
  <c r="F79" i="85"/>
  <c r="D79" i="85"/>
  <c r="F77" i="85"/>
  <c r="D77" i="85"/>
  <c r="F75" i="85"/>
  <c r="D75" i="85"/>
  <c r="F73" i="85"/>
  <c r="D73" i="85"/>
  <c r="F71" i="85"/>
  <c r="D71" i="85"/>
  <c r="F69" i="85"/>
  <c r="D69" i="85"/>
  <c r="F67" i="85"/>
  <c r="D67" i="85"/>
  <c r="F65" i="85"/>
  <c r="D65" i="85"/>
  <c r="F63" i="85"/>
  <c r="D63" i="85"/>
  <c r="F61" i="85"/>
  <c r="D61" i="85"/>
  <c r="F59" i="85"/>
  <c r="D59" i="85"/>
  <c r="F57" i="85"/>
  <c r="D57" i="85"/>
  <c r="F55" i="85"/>
  <c r="F53" i="85"/>
  <c r="F51" i="85"/>
  <c r="F49" i="85"/>
  <c r="F47" i="85"/>
  <c r="F45" i="85"/>
  <c r="F43" i="85"/>
  <c r="F41" i="85"/>
  <c r="F39" i="85"/>
  <c r="F37" i="85"/>
  <c r="F35" i="85"/>
  <c r="F33" i="85"/>
  <c r="F31" i="85"/>
  <c r="F29" i="85"/>
  <c r="F27" i="85"/>
  <c r="F25" i="85"/>
  <c r="F23" i="85"/>
  <c r="F21" i="85"/>
  <c r="F19" i="85"/>
  <c r="F17" i="85"/>
  <c r="F15" i="85"/>
  <c r="F13" i="85"/>
  <c r="F11" i="85"/>
  <c r="F9" i="85"/>
  <c r="F7" i="85"/>
  <c r="F5" i="85"/>
  <c r="D55" i="85"/>
  <c r="D53" i="85"/>
  <c r="D51" i="85"/>
  <c r="D49" i="85"/>
  <c r="D47" i="85"/>
  <c r="D45" i="85"/>
  <c r="D43" i="85"/>
  <c r="D41" i="85"/>
  <c r="D39" i="85"/>
  <c r="D37" i="85"/>
  <c r="D35" i="85"/>
  <c r="D33" i="85"/>
  <c r="D31" i="85"/>
  <c r="D29" i="85"/>
  <c r="D27" i="85"/>
  <c r="D25" i="85"/>
  <c r="D23" i="85"/>
  <c r="D21" i="85"/>
  <c r="D19" i="85"/>
  <c r="D17" i="85"/>
  <c r="D15" i="85"/>
  <c r="D13" i="85"/>
  <c r="D11" i="85"/>
  <c r="D9" i="85"/>
  <c r="D7" i="85"/>
  <c r="D5" i="85"/>
  <c r="F54" i="85"/>
  <c r="F50" i="85"/>
  <c r="F48" i="85"/>
  <c r="F46" i="85"/>
  <c r="F44" i="85"/>
  <c r="F42" i="85"/>
  <c r="F40" i="85"/>
  <c r="F38" i="85"/>
  <c r="F36" i="85"/>
  <c r="F34" i="85"/>
  <c r="F32" i="85"/>
  <c r="F30" i="85"/>
  <c r="F28" i="85"/>
  <c r="F26" i="85"/>
  <c r="F24" i="85"/>
  <c r="F22" i="85"/>
  <c r="F20" i="85"/>
  <c r="F18" i="85"/>
  <c r="F16" i="85"/>
  <c r="F14" i="85"/>
  <c r="F12" i="85"/>
  <c r="F10" i="85"/>
  <c r="F8" i="85"/>
  <c r="F6" i="85"/>
  <c r="D54" i="85"/>
  <c r="G54" i="85" s="1"/>
  <c r="F57" i="91" s="1"/>
  <c r="C55" i="101" s="1"/>
  <c r="D55" i="101" s="1"/>
  <c r="D52" i="85"/>
  <c r="D50" i="85"/>
  <c r="D48" i="85"/>
  <c r="D46" i="85"/>
  <c r="D44" i="85"/>
  <c r="D42" i="85"/>
  <c r="D40" i="85"/>
  <c r="D38" i="85"/>
  <c r="D36" i="85"/>
  <c r="D34" i="85"/>
  <c r="D32" i="85"/>
  <c r="D30" i="85"/>
  <c r="D28" i="85"/>
  <c r="D26" i="85"/>
  <c r="D24" i="85"/>
  <c r="D22" i="85"/>
  <c r="D20" i="85"/>
  <c r="D18" i="85"/>
  <c r="D16" i="85"/>
  <c r="D14" i="85"/>
  <c r="D12" i="85"/>
  <c r="D10" i="85"/>
  <c r="D8" i="85"/>
  <c r="D6" i="85"/>
  <c r="F52" i="85"/>
  <c r="G43" i="85" l="1"/>
  <c r="F46" i="91" s="1"/>
  <c r="C44" i="101" s="1"/>
  <c r="D44" i="101" s="1"/>
  <c r="V44" i="101" s="1"/>
  <c r="F47" i="100" s="1"/>
  <c r="G76" i="85"/>
  <c r="G80" i="85"/>
  <c r="G27" i="85"/>
  <c r="F30" i="91" s="1"/>
  <c r="C28" i="101" s="1"/>
  <c r="D28" i="101" s="1"/>
  <c r="F28" i="101" s="1"/>
  <c r="E31" i="100" s="1"/>
  <c r="G35" i="85"/>
  <c r="G51" i="85"/>
  <c r="F54" i="91" s="1"/>
  <c r="C52" i="101" s="1"/>
  <c r="D52" i="101" s="1"/>
  <c r="C55" i="100" s="1"/>
  <c r="G8" i="85"/>
  <c r="G16" i="85"/>
  <c r="G24" i="85"/>
  <c r="F27" i="91" s="1"/>
  <c r="C25" i="101" s="1"/>
  <c r="D25" i="101" s="1"/>
  <c r="V25" i="101" s="1"/>
  <c r="F28" i="100" s="1"/>
  <c r="G32" i="85"/>
  <c r="F35" i="91" s="1"/>
  <c r="C33" i="101" s="1"/>
  <c r="D33" i="101" s="1"/>
  <c r="C36" i="100" s="1"/>
  <c r="G40" i="85"/>
  <c r="F43" i="91" s="1"/>
  <c r="C41" i="101" s="1"/>
  <c r="D41" i="101" s="1"/>
  <c r="C44" i="100" s="1"/>
  <c r="G48" i="85"/>
  <c r="F51" i="91" s="1"/>
  <c r="C49" i="101" s="1"/>
  <c r="D49" i="101" s="1"/>
  <c r="E49" i="101" s="1"/>
  <c r="D52" i="100" s="1"/>
  <c r="G77" i="85"/>
  <c r="G71" i="85"/>
  <c r="G11" i="85"/>
  <c r="G19" i="85"/>
  <c r="G5" i="85"/>
  <c r="G13" i="85"/>
  <c r="G21" i="85"/>
  <c r="G29" i="85"/>
  <c r="F32" i="91" s="1"/>
  <c r="C30" i="101" s="1"/>
  <c r="D30" i="101" s="1"/>
  <c r="V30" i="101" s="1"/>
  <c r="F33" i="100" s="1"/>
  <c r="G37" i="85"/>
  <c r="F40" i="91" s="1"/>
  <c r="C38" i="101" s="1"/>
  <c r="D38" i="101" s="1"/>
  <c r="F38" i="101" s="1"/>
  <c r="E41" i="100" s="1"/>
  <c r="G45" i="85"/>
  <c r="F48" i="91" s="1"/>
  <c r="C46" i="101" s="1"/>
  <c r="D46" i="101" s="1"/>
  <c r="C49" i="100" s="1"/>
  <c r="G53" i="85"/>
  <c r="F56" i="91" s="1"/>
  <c r="C54" i="101" s="1"/>
  <c r="D54" i="101" s="1"/>
  <c r="Z54" i="101" s="1"/>
  <c r="G57" i="100" s="1"/>
  <c r="G57" i="85"/>
  <c r="F60" i="91" s="1"/>
  <c r="C58" i="101" s="1"/>
  <c r="D58" i="101" s="1"/>
  <c r="Z58" i="101" s="1"/>
  <c r="G61" i="100" s="1"/>
  <c r="G55" i="85"/>
  <c r="F58" i="91" s="1"/>
  <c r="C56" i="101" s="1"/>
  <c r="D56" i="101" s="1"/>
  <c r="F56" i="101" s="1"/>
  <c r="E59" i="100" s="1"/>
  <c r="C58" i="100"/>
  <c r="E55" i="101"/>
  <c r="D58" i="100" s="1"/>
  <c r="Z55" i="101"/>
  <c r="G58" i="100" s="1"/>
  <c r="V55" i="101"/>
  <c r="F58" i="100" s="1"/>
  <c r="F55" i="101"/>
  <c r="E58" i="100" s="1"/>
  <c r="G7" i="85"/>
  <c r="G15" i="85"/>
  <c r="G23" i="85"/>
  <c r="G31" i="85"/>
  <c r="F34" i="91" s="1"/>
  <c r="C32" i="101" s="1"/>
  <c r="D32" i="101" s="1"/>
  <c r="G39" i="85"/>
  <c r="F42" i="91" s="1"/>
  <c r="C40" i="101" s="1"/>
  <c r="D40" i="101" s="1"/>
  <c r="G47" i="85"/>
  <c r="F50" i="91" s="1"/>
  <c r="C48" i="101" s="1"/>
  <c r="D48" i="101" s="1"/>
  <c r="C59" i="100"/>
  <c r="G12" i="85"/>
  <c r="G20" i="85"/>
  <c r="G28" i="85"/>
  <c r="F31" i="91" s="1"/>
  <c r="C29" i="101" s="1"/>
  <c r="D29" i="101" s="1"/>
  <c r="G36" i="85"/>
  <c r="F39" i="91" s="1"/>
  <c r="C37" i="101" s="1"/>
  <c r="D37" i="101" s="1"/>
  <c r="G44" i="85"/>
  <c r="F47" i="91" s="1"/>
  <c r="C45" i="101" s="1"/>
  <c r="D45" i="101" s="1"/>
  <c r="G9" i="85"/>
  <c r="G17" i="85"/>
  <c r="G25" i="85"/>
  <c r="F28" i="91" s="1"/>
  <c r="C26" i="101" s="1"/>
  <c r="D26" i="101" s="1"/>
  <c r="G33" i="85"/>
  <c r="F36" i="91" s="1"/>
  <c r="C34" i="101" s="1"/>
  <c r="D34" i="101" s="1"/>
  <c r="G41" i="85"/>
  <c r="F44" i="91" s="1"/>
  <c r="C42" i="101" s="1"/>
  <c r="D42" i="101" s="1"/>
  <c r="G49" i="85"/>
  <c r="F52" i="91" s="1"/>
  <c r="C50" i="101" s="1"/>
  <c r="D50" i="101" s="1"/>
  <c r="G59" i="85"/>
  <c r="F62" i="91" s="1"/>
  <c r="C60" i="101" s="1"/>
  <c r="D60" i="101" s="1"/>
  <c r="G67" i="85"/>
  <c r="F70" i="91" s="1"/>
  <c r="C68" i="101" s="1"/>
  <c r="D68" i="101" s="1"/>
  <c r="E52" i="101"/>
  <c r="D55" i="100" s="1"/>
  <c r="G58" i="85"/>
  <c r="F61" i="91" s="1"/>
  <c r="C59" i="101" s="1"/>
  <c r="D59" i="101" s="1"/>
  <c r="G62" i="85"/>
  <c r="F65" i="91" s="1"/>
  <c r="C63" i="101" s="1"/>
  <c r="D63" i="101" s="1"/>
  <c r="G66" i="85"/>
  <c r="F69" i="91" s="1"/>
  <c r="C67" i="101" s="1"/>
  <c r="D67" i="101" s="1"/>
  <c r="G6" i="85"/>
  <c r="G10" i="85"/>
  <c r="G14" i="85"/>
  <c r="G18" i="85"/>
  <c r="G22" i="85"/>
  <c r="G26" i="85"/>
  <c r="F29" i="91" s="1"/>
  <c r="C27" i="101" s="1"/>
  <c r="D27" i="101" s="1"/>
  <c r="G30" i="85"/>
  <c r="F33" i="91" s="1"/>
  <c r="C31" i="101" s="1"/>
  <c r="D31" i="101" s="1"/>
  <c r="G34" i="85"/>
  <c r="F37" i="91" s="1"/>
  <c r="C35" i="101" s="1"/>
  <c r="D35" i="101" s="1"/>
  <c r="G38" i="85"/>
  <c r="F41" i="91" s="1"/>
  <c r="C39" i="101" s="1"/>
  <c r="D39" i="101" s="1"/>
  <c r="G42" i="85"/>
  <c r="F45" i="91" s="1"/>
  <c r="C43" i="101" s="1"/>
  <c r="D43" i="101" s="1"/>
  <c r="G46" i="85"/>
  <c r="F49" i="91" s="1"/>
  <c r="C47" i="101" s="1"/>
  <c r="D47" i="101" s="1"/>
  <c r="G50" i="85"/>
  <c r="F53" i="91" s="1"/>
  <c r="C51" i="101" s="1"/>
  <c r="D51" i="101" s="1"/>
  <c r="G69" i="85"/>
  <c r="F72" i="91" s="1"/>
  <c r="C70" i="101" s="1"/>
  <c r="D70" i="101" s="1"/>
  <c r="G75" i="85"/>
  <c r="F78" i="91" s="1"/>
  <c r="C76" i="101" s="1"/>
  <c r="D76" i="101" s="1"/>
  <c r="G63" i="85"/>
  <c r="F66" i="91" s="1"/>
  <c r="C64" i="101" s="1"/>
  <c r="D64" i="101" s="1"/>
  <c r="G61" i="85"/>
  <c r="F64" i="91" s="1"/>
  <c r="C62" i="101" s="1"/>
  <c r="D62" i="101" s="1"/>
  <c r="G85" i="85"/>
  <c r="F88" i="91" s="1"/>
  <c r="C86" i="101" s="1"/>
  <c r="D86" i="101" s="1"/>
  <c r="G87" i="85"/>
  <c r="F90" i="91" s="1"/>
  <c r="C88" i="101" s="1"/>
  <c r="D88" i="101" s="1"/>
  <c r="G89" i="85"/>
  <c r="F92" i="91" s="1"/>
  <c r="C90" i="101" s="1"/>
  <c r="D90" i="101" s="1"/>
  <c r="G91" i="85"/>
  <c r="F94" i="91" s="1"/>
  <c r="C92" i="101" s="1"/>
  <c r="D92" i="101" s="1"/>
  <c r="G93" i="85"/>
  <c r="F96" i="91" s="1"/>
  <c r="C94" i="101" s="1"/>
  <c r="D94" i="101" s="1"/>
  <c r="G95" i="85"/>
  <c r="F98" i="91" s="1"/>
  <c r="C96" i="101" s="1"/>
  <c r="D96" i="101" s="1"/>
  <c r="G97" i="85"/>
  <c r="F100" i="91" s="1"/>
  <c r="C98" i="101" s="1"/>
  <c r="D98" i="101" s="1"/>
  <c r="G99" i="85"/>
  <c r="F102" i="91" s="1"/>
  <c r="C100" i="101" s="1"/>
  <c r="D100" i="101" s="1"/>
  <c r="G101" i="85"/>
  <c r="F104" i="91" s="1"/>
  <c r="C102" i="101" s="1"/>
  <c r="D102" i="101" s="1"/>
  <c r="G103" i="85"/>
  <c r="F106" i="91" s="1"/>
  <c r="C104" i="101" s="1"/>
  <c r="D104" i="101" s="1"/>
  <c r="G105" i="85"/>
  <c r="F108" i="91" s="1"/>
  <c r="G107" i="85"/>
  <c r="F110" i="91" s="1"/>
  <c r="G56" i="85"/>
  <c r="F59" i="91" s="1"/>
  <c r="C57" i="101" s="1"/>
  <c r="D57" i="101" s="1"/>
  <c r="G60" i="85"/>
  <c r="F63" i="91" s="1"/>
  <c r="C61" i="101" s="1"/>
  <c r="D61" i="101" s="1"/>
  <c r="G64" i="85"/>
  <c r="F67" i="91" s="1"/>
  <c r="C65" i="101" s="1"/>
  <c r="D65" i="101" s="1"/>
  <c r="G68" i="85"/>
  <c r="F71" i="91" s="1"/>
  <c r="C69" i="101" s="1"/>
  <c r="D69" i="101" s="1"/>
  <c r="G70" i="85"/>
  <c r="F73" i="91" s="1"/>
  <c r="C71" i="101" s="1"/>
  <c r="D71" i="101" s="1"/>
  <c r="G72" i="85"/>
  <c r="F75" i="91" s="1"/>
  <c r="C73" i="101" s="1"/>
  <c r="D73" i="101" s="1"/>
  <c r="G74" i="85"/>
  <c r="F77" i="91" s="1"/>
  <c r="C75" i="101" s="1"/>
  <c r="D75" i="101" s="1"/>
  <c r="G86" i="85"/>
  <c r="F89" i="91" s="1"/>
  <c r="C87" i="101" s="1"/>
  <c r="D87" i="101" s="1"/>
  <c r="G88" i="85"/>
  <c r="F91" i="91" s="1"/>
  <c r="C89" i="101" s="1"/>
  <c r="D89" i="101" s="1"/>
  <c r="G90" i="85"/>
  <c r="F93" i="91" s="1"/>
  <c r="C91" i="101" s="1"/>
  <c r="D91" i="101" s="1"/>
  <c r="G92" i="85"/>
  <c r="F95" i="91" s="1"/>
  <c r="C93" i="101" s="1"/>
  <c r="D93" i="101" s="1"/>
  <c r="G94" i="85"/>
  <c r="F97" i="91" s="1"/>
  <c r="C95" i="101" s="1"/>
  <c r="D95" i="101" s="1"/>
  <c r="G96" i="85"/>
  <c r="F99" i="91" s="1"/>
  <c r="C97" i="101" s="1"/>
  <c r="D97" i="101" s="1"/>
  <c r="G98" i="85"/>
  <c r="F101" i="91" s="1"/>
  <c r="C99" i="101" s="1"/>
  <c r="D99" i="101" s="1"/>
  <c r="G100" i="85"/>
  <c r="F103" i="91" s="1"/>
  <c r="C101" i="101" s="1"/>
  <c r="D101" i="101" s="1"/>
  <c r="G102" i="85"/>
  <c r="F105" i="91" s="1"/>
  <c r="C103" i="101" s="1"/>
  <c r="D103" i="101" s="1"/>
  <c r="G104" i="85"/>
  <c r="F107" i="91" s="1"/>
  <c r="G106" i="85"/>
  <c r="F109" i="91" s="1"/>
  <c r="G52" i="85"/>
  <c r="F55" i="91" s="1"/>
  <c r="C53" i="101" s="1"/>
  <c r="D53" i="101" s="1"/>
  <c r="G65" i="85"/>
  <c r="F68" i="91" s="1"/>
  <c r="C66" i="101" s="1"/>
  <c r="D66" i="101" s="1"/>
  <c r="F38" i="91" l="1"/>
  <c r="C36" i="101" s="1"/>
  <c r="D36" i="101" s="1"/>
  <c r="Z56" i="101"/>
  <c r="G59" i="100" s="1"/>
  <c r="V33" i="101"/>
  <c r="F36" i="100" s="1"/>
  <c r="F52" i="101"/>
  <c r="E55" i="100" s="1"/>
  <c r="V52" i="101"/>
  <c r="F55" i="100" s="1"/>
  <c r="Z52" i="101"/>
  <c r="G55" i="100" s="1"/>
  <c r="C52" i="100"/>
  <c r="V49" i="101"/>
  <c r="F52" i="100" s="1"/>
  <c r="E44" i="101"/>
  <c r="D47" i="100" s="1"/>
  <c r="Z44" i="101"/>
  <c r="G47" i="100" s="1"/>
  <c r="F44" i="101"/>
  <c r="E47" i="100" s="1"/>
  <c r="C47" i="100"/>
  <c r="E41" i="101"/>
  <c r="D44" i="100" s="1"/>
  <c r="Z41" i="101"/>
  <c r="G44" i="100" s="1"/>
  <c r="F41" i="101"/>
  <c r="E44" i="100" s="1"/>
  <c r="V41" i="101"/>
  <c r="F44" i="100" s="1"/>
  <c r="Z38" i="101"/>
  <c r="G41" i="100" s="1"/>
  <c r="C41" i="100"/>
  <c r="Z33" i="101"/>
  <c r="G36" i="100" s="1"/>
  <c r="F33" i="101"/>
  <c r="E36" i="100" s="1"/>
  <c r="E33" i="101"/>
  <c r="D36" i="100" s="1"/>
  <c r="F25" i="101"/>
  <c r="E28" i="100" s="1"/>
  <c r="E28" i="101"/>
  <c r="D31" i="100" s="1"/>
  <c r="C31" i="100"/>
  <c r="Z25" i="101"/>
  <c r="G28" i="100" s="1"/>
  <c r="C28" i="100"/>
  <c r="V28" i="101"/>
  <c r="F31" i="100" s="1"/>
  <c r="Z49" i="101"/>
  <c r="G52" i="100" s="1"/>
  <c r="Z28" i="101"/>
  <c r="G31" i="100" s="1"/>
  <c r="F49" i="101"/>
  <c r="E52" i="100" s="1"/>
  <c r="V56" i="101"/>
  <c r="F59" i="100" s="1"/>
  <c r="V38" i="101"/>
  <c r="F41" i="100" s="1"/>
  <c r="E25" i="101"/>
  <c r="D28" i="100" s="1"/>
  <c r="E56" i="101"/>
  <c r="D59" i="100" s="1"/>
  <c r="E38" i="101"/>
  <c r="D41" i="100" s="1"/>
  <c r="C108" i="101"/>
  <c r="D108" i="101" s="1"/>
  <c r="C107" i="101"/>
  <c r="D107" i="101" s="1"/>
  <c r="C105" i="101"/>
  <c r="D105" i="101" s="1"/>
  <c r="C106" i="101"/>
  <c r="D106" i="101" s="1"/>
  <c r="E54" i="101"/>
  <c r="D57" i="100" s="1"/>
  <c r="Z46" i="101"/>
  <c r="G49" i="100" s="1"/>
  <c r="V46" i="101"/>
  <c r="F49" i="100" s="1"/>
  <c r="V54" i="101"/>
  <c r="F57" i="100" s="1"/>
  <c r="E46" i="101"/>
  <c r="D49" i="100" s="1"/>
  <c r="E58" i="101"/>
  <c r="D61" i="100" s="1"/>
  <c r="F30" i="101"/>
  <c r="E33" i="100" s="1"/>
  <c r="F54" i="101"/>
  <c r="E57" i="100" s="1"/>
  <c r="C57" i="100"/>
  <c r="F46" i="101"/>
  <c r="E49" i="100" s="1"/>
  <c r="V58" i="101"/>
  <c r="F61" i="100" s="1"/>
  <c r="C61" i="100"/>
  <c r="E30" i="101"/>
  <c r="D33" i="100" s="1"/>
  <c r="C33" i="100"/>
  <c r="F58" i="101"/>
  <c r="E61" i="100" s="1"/>
  <c r="Z30" i="101"/>
  <c r="G33" i="100" s="1"/>
  <c r="C111" i="101"/>
  <c r="D111" i="101" s="1"/>
  <c r="E111" i="101" s="1"/>
  <c r="D114" i="100" s="1"/>
  <c r="C109" i="101"/>
  <c r="D109" i="101" s="1"/>
  <c r="C69" i="100"/>
  <c r="E66" i="101"/>
  <c r="D69" i="100" s="1"/>
  <c r="Z66" i="101"/>
  <c r="G69" i="100" s="1"/>
  <c r="F66" i="101"/>
  <c r="E69" i="100" s="1"/>
  <c r="V66" i="101"/>
  <c r="F69" i="100" s="1"/>
  <c r="C92" i="100"/>
  <c r="E89" i="101"/>
  <c r="D92" i="100" s="1"/>
  <c r="F89" i="101"/>
  <c r="E92" i="100" s="1"/>
  <c r="Z89" i="101"/>
  <c r="G92" i="100" s="1"/>
  <c r="V89" i="101"/>
  <c r="F92" i="100" s="1"/>
  <c r="C68" i="100"/>
  <c r="E65" i="101"/>
  <c r="D68" i="100" s="1"/>
  <c r="F65" i="101"/>
  <c r="E68" i="100" s="1"/>
  <c r="Z65" i="101"/>
  <c r="G68" i="100" s="1"/>
  <c r="V65" i="101"/>
  <c r="F68" i="100" s="1"/>
  <c r="C101" i="100"/>
  <c r="E98" i="101"/>
  <c r="D101" i="100" s="1"/>
  <c r="F98" i="101"/>
  <c r="E101" i="100" s="1"/>
  <c r="Z98" i="101"/>
  <c r="G101" i="100" s="1"/>
  <c r="V98" i="101"/>
  <c r="F101" i="100" s="1"/>
  <c r="C65" i="100"/>
  <c r="E62" i="101"/>
  <c r="D65" i="100" s="1"/>
  <c r="V62" i="101"/>
  <c r="F65" i="100" s="1"/>
  <c r="Z62" i="101"/>
  <c r="G65" i="100" s="1"/>
  <c r="F62" i="101"/>
  <c r="E65" i="100" s="1"/>
  <c r="C42" i="100"/>
  <c r="F39" i="101"/>
  <c r="E42" i="100" s="1"/>
  <c r="Z39" i="101"/>
  <c r="G42" i="100" s="1"/>
  <c r="V39" i="101"/>
  <c r="F42" i="100" s="1"/>
  <c r="E39" i="101"/>
  <c r="D42" i="100" s="1"/>
  <c r="C32" i="100"/>
  <c r="E29" i="101"/>
  <c r="D32" i="100" s="1"/>
  <c r="Z29" i="101"/>
  <c r="G32" i="100" s="1"/>
  <c r="V29" i="101"/>
  <c r="F32" i="100" s="1"/>
  <c r="F29" i="101"/>
  <c r="E32" i="100" s="1"/>
  <c r="C98" i="100"/>
  <c r="E95" i="101"/>
  <c r="D98" i="100" s="1"/>
  <c r="V95" i="101"/>
  <c r="F98" i="100" s="1"/>
  <c r="Z95" i="101"/>
  <c r="G98" i="100" s="1"/>
  <c r="F95" i="101"/>
  <c r="E98" i="100" s="1"/>
  <c r="C76" i="100"/>
  <c r="E73" i="101"/>
  <c r="D76" i="100" s="1"/>
  <c r="F73" i="101"/>
  <c r="E76" i="100" s="1"/>
  <c r="Z73" i="101"/>
  <c r="G76" i="100" s="1"/>
  <c r="V73" i="101"/>
  <c r="F76" i="100" s="1"/>
  <c r="C64" i="100"/>
  <c r="E61" i="101"/>
  <c r="D64" i="100" s="1"/>
  <c r="Z61" i="101"/>
  <c r="G64" i="100" s="1"/>
  <c r="V61" i="101"/>
  <c r="F64" i="100" s="1"/>
  <c r="F61" i="101"/>
  <c r="E64" i="100" s="1"/>
  <c r="C99" i="100"/>
  <c r="E96" i="101"/>
  <c r="D99" i="100" s="1"/>
  <c r="Z96" i="101"/>
  <c r="G99" i="100" s="1"/>
  <c r="V96" i="101"/>
  <c r="F99" i="100" s="1"/>
  <c r="F96" i="101"/>
  <c r="E99" i="100" s="1"/>
  <c r="C67" i="100"/>
  <c r="E64" i="101"/>
  <c r="D67" i="100" s="1"/>
  <c r="F64" i="101"/>
  <c r="E67" i="100" s="1"/>
  <c r="Z64" i="101"/>
  <c r="G67" i="100" s="1"/>
  <c r="V64" i="101"/>
  <c r="F67" i="100" s="1"/>
  <c r="C38" i="100"/>
  <c r="E35" i="101"/>
  <c r="D38" i="100" s="1"/>
  <c r="Z35" i="101"/>
  <c r="G38" i="100" s="1"/>
  <c r="V35" i="101"/>
  <c r="F38" i="100" s="1"/>
  <c r="F35" i="101"/>
  <c r="E38" i="100" s="1"/>
  <c r="C43" i="100"/>
  <c r="E40" i="101"/>
  <c r="D43" i="100" s="1"/>
  <c r="F40" i="101"/>
  <c r="E43" i="100" s="1"/>
  <c r="Z40" i="101"/>
  <c r="G43" i="100" s="1"/>
  <c r="V40" i="101"/>
  <c r="F43" i="100" s="1"/>
  <c r="C114" i="100"/>
  <c r="C60" i="100"/>
  <c r="E57" i="101"/>
  <c r="D60" i="100" s="1"/>
  <c r="F57" i="101"/>
  <c r="E60" i="100" s="1"/>
  <c r="Z57" i="101"/>
  <c r="G60" i="100" s="1"/>
  <c r="V57" i="101"/>
  <c r="F60" i="100" s="1"/>
  <c r="C105" i="100"/>
  <c r="E102" i="101"/>
  <c r="D105" i="100" s="1"/>
  <c r="Z102" i="101"/>
  <c r="G105" i="100" s="1"/>
  <c r="V102" i="101"/>
  <c r="F105" i="100" s="1"/>
  <c r="F102" i="101"/>
  <c r="E105" i="100" s="1"/>
  <c r="C97" i="100"/>
  <c r="E94" i="101"/>
  <c r="D97" i="100" s="1"/>
  <c r="Z94" i="101"/>
  <c r="G97" i="100" s="1"/>
  <c r="V94" i="101"/>
  <c r="F97" i="100" s="1"/>
  <c r="F94" i="101"/>
  <c r="E97" i="100" s="1"/>
  <c r="C89" i="100"/>
  <c r="E86" i="101"/>
  <c r="D89" i="100" s="1"/>
  <c r="Z86" i="101"/>
  <c r="G89" i="100" s="1"/>
  <c r="V86" i="101"/>
  <c r="F89" i="100" s="1"/>
  <c r="F86" i="101"/>
  <c r="E89" i="100" s="1"/>
  <c r="C79" i="100"/>
  <c r="E76" i="101"/>
  <c r="D79" i="100" s="1"/>
  <c r="Z76" i="101"/>
  <c r="G79" i="100" s="1"/>
  <c r="V76" i="101"/>
  <c r="F79" i="100" s="1"/>
  <c r="F76" i="101"/>
  <c r="E79" i="100" s="1"/>
  <c r="C50" i="100"/>
  <c r="E47" i="101"/>
  <c r="D50" i="100" s="1"/>
  <c r="Z47" i="101"/>
  <c r="G50" i="100" s="1"/>
  <c r="V47" i="101"/>
  <c r="F50" i="100" s="1"/>
  <c r="F47" i="101"/>
  <c r="E50" i="100" s="1"/>
  <c r="C34" i="100"/>
  <c r="E31" i="101"/>
  <c r="D34" i="100" s="1"/>
  <c r="Z31" i="101"/>
  <c r="G34" i="100" s="1"/>
  <c r="V31" i="101"/>
  <c r="F34" i="100" s="1"/>
  <c r="F31" i="101"/>
  <c r="E34" i="100" s="1"/>
  <c r="C66" i="100"/>
  <c r="E63" i="101"/>
  <c r="D66" i="100" s="1"/>
  <c r="Z63" i="101"/>
  <c r="G66" i="100" s="1"/>
  <c r="V63" i="101"/>
  <c r="F66" i="100" s="1"/>
  <c r="F63" i="101"/>
  <c r="E66" i="100" s="1"/>
  <c r="C71" i="100"/>
  <c r="E68" i="101"/>
  <c r="D71" i="100" s="1"/>
  <c r="Z68" i="101"/>
  <c r="G71" i="100" s="1"/>
  <c r="V68" i="101"/>
  <c r="F71" i="100" s="1"/>
  <c r="F68" i="101"/>
  <c r="E71" i="100" s="1"/>
  <c r="C37" i="100"/>
  <c r="F34" i="101"/>
  <c r="E37" i="100" s="1"/>
  <c r="Z34" i="101"/>
  <c r="G37" i="100" s="1"/>
  <c r="E34" i="101"/>
  <c r="D37" i="100" s="1"/>
  <c r="V34" i="101"/>
  <c r="F37" i="100" s="1"/>
  <c r="C48" i="100"/>
  <c r="E45" i="101"/>
  <c r="D48" i="100" s="1"/>
  <c r="Z45" i="101"/>
  <c r="G48" i="100" s="1"/>
  <c r="V45" i="101"/>
  <c r="F48" i="100" s="1"/>
  <c r="F45" i="101"/>
  <c r="E48" i="100" s="1"/>
  <c r="C35" i="100"/>
  <c r="F32" i="101"/>
  <c r="E35" i="100" s="1"/>
  <c r="E32" i="101"/>
  <c r="D35" i="100" s="1"/>
  <c r="Z32" i="101"/>
  <c r="G35" i="100" s="1"/>
  <c r="V32" i="101"/>
  <c r="F35" i="100" s="1"/>
  <c r="C100" i="100"/>
  <c r="E97" i="101"/>
  <c r="D100" i="100" s="1"/>
  <c r="F97" i="101"/>
  <c r="E100" i="100" s="1"/>
  <c r="Z97" i="101"/>
  <c r="G100" i="100" s="1"/>
  <c r="V97" i="101"/>
  <c r="F100" i="100" s="1"/>
  <c r="C78" i="100"/>
  <c r="E75" i="101"/>
  <c r="D78" i="100" s="1"/>
  <c r="V75" i="101"/>
  <c r="F78" i="100" s="1"/>
  <c r="F75" i="101"/>
  <c r="E78" i="100" s="1"/>
  <c r="Z75" i="101"/>
  <c r="G78" i="100" s="1"/>
  <c r="C93" i="100"/>
  <c r="E90" i="101"/>
  <c r="D93" i="100" s="1"/>
  <c r="F90" i="101"/>
  <c r="E93" i="100" s="1"/>
  <c r="Z90" i="101"/>
  <c r="G93" i="100" s="1"/>
  <c r="V90" i="101"/>
  <c r="F93" i="100" s="1"/>
  <c r="C73" i="100"/>
  <c r="E70" i="101"/>
  <c r="D73" i="100" s="1"/>
  <c r="V70" i="101"/>
  <c r="F73" i="100" s="1"/>
  <c r="Z70" i="101"/>
  <c r="G73" i="100" s="1"/>
  <c r="F70" i="101"/>
  <c r="E73" i="100" s="1"/>
  <c r="C53" i="100"/>
  <c r="E50" i="101"/>
  <c r="D53" i="100" s="1"/>
  <c r="Z50" i="101"/>
  <c r="G53" i="100" s="1"/>
  <c r="F50" i="101"/>
  <c r="E53" i="100" s="1"/>
  <c r="V50" i="101"/>
  <c r="F53" i="100" s="1"/>
  <c r="C51" i="100"/>
  <c r="E48" i="101"/>
  <c r="D51" i="100" s="1"/>
  <c r="F48" i="101"/>
  <c r="E51" i="100" s="1"/>
  <c r="Z48" i="101"/>
  <c r="G51" i="100" s="1"/>
  <c r="V48" i="101"/>
  <c r="F51" i="100" s="1"/>
  <c r="C56" i="100"/>
  <c r="E53" i="101"/>
  <c r="D56" i="100" s="1"/>
  <c r="Z53" i="101"/>
  <c r="G56" i="100" s="1"/>
  <c r="V53" i="101"/>
  <c r="F56" i="100" s="1"/>
  <c r="F53" i="101"/>
  <c r="E56" i="100" s="1"/>
  <c r="C106" i="100"/>
  <c r="E103" i="101"/>
  <c r="D106" i="100" s="1"/>
  <c r="V103" i="101"/>
  <c r="F106" i="100" s="1"/>
  <c r="Z103" i="101"/>
  <c r="G106" i="100" s="1"/>
  <c r="F103" i="101"/>
  <c r="E106" i="100" s="1"/>
  <c r="C90" i="100"/>
  <c r="E87" i="101"/>
  <c r="D90" i="100" s="1"/>
  <c r="V87" i="101"/>
  <c r="F90" i="100" s="1"/>
  <c r="Z87" i="101"/>
  <c r="G90" i="100" s="1"/>
  <c r="F87" i="101"/>
  <c r="E90" i="100" s="1"/>
  <c r="C107" i="100"/>
  <c r="E104" i="101"/>
  <c r="D107" i="100" s="1"/>
  <c r="Z104" i="101"/>
  <c r="G107" i="100" s="1"/>
  <c r="V104" i="101"/>
  <c r="F107" i="100" s="1"/>
  <c r="F104" i="101"/>
  <c r="E107" i="100" s="1"/>
  <c r="C91" i="100"/>
  <c r="E88" i="101"/>
  <c r="D91" i="100" s="1"/>
  <c r="Z88" i="101"/>
  <c r="G91" i="100" s="1"/>
  <c r="V88" i="101"/>
  <c r="F91" i="100" s="1"/>
  <c r="F88" i="101"/>
  <c r="E91" i="100" s="1"/>
  <c r="C54" i="100"/>
  <c r="E51" i="101"/>
  <c r="D54" i="100" s="1"/>
  <c r="V51" i="101"/>
  <c r="F54" i="100" s="1"/>
  <c r="F51" i="101"/>
  <c r="E54" i="100" s="1"/>
  <c r="Z51" i="101"/>
  <c r="G54" i="100" s="1"/>
  <c r="C70" i="100"/>
  <c r="E67" i="101"/>
  <c r="D70" i="100" s="1"/>
  <c r="V67" i="101"/>
  <c r="F70" i="100" s="1"/>
  <c r="F67" i="101"/>
  <c r="E70" i="100" s="1"/>
  <c r="Z67" i="101"/>
  <c r="G70" i="100" s="1"/>
  <c r="C45" i="100"/>
  <c r="E42" i="101"/>
  <c r="D45" i="100" s="1"/>
  <c r="Z42" i="101"/>
  <c r="G45" i="100" s="1"/>
  <c r="F42" i="101"/>
  <c r="E45" i="100" s="1"/>
  <c r="V42" i="101"/>
  <c r="F45" i="100" s="1"/>
  <c r="C104" i="100"/>
  <c r="E101" i="101"/>
  <c r="D104" i="100" s="1"/>
  <c r="Z101" i="101"/>
  <c r="G104" i="100" s="1"/>
  <c r="V101" i="101"/>
  <c r="F104" i="100" s="1"/>
  <c r="F101" i="101"/>
  <c r="E104" i="100" s="1"/>
  <c r="C96" i="100"/>
  <c r="E93" i="101"/>
  <c r="D96" i="100" s="1"/>
  <c r="Z93" i="101"/>
  <c r="G96" i="100" s="1"/>
  <c r="F93" i="101"/>
  <c r="E96" i="100" s="1"/>
  <c r="V93" i="101"/>
  <c r="F96" i="100" s="1"/>
  <c r="C74" i="100"/>
  <c r="E71" i="101"/>
  <c r="D74" i="100" s="1"/>
  <c r="Z71" i="101"/>
  <c r="G74" i="100" s="1"/>
  <c r="V71" i="101"/>
  <c r="F74" i="100" s="1"/>
  <c r="F71" i="101"/>
  <c r="E74" i="100" s="1"/>
  <c r="C102" i="100"/>
  <c r="E99" i="101"/>
  <c r="D102" i="100" s="1"/>
  <c r="Z99" i="101"/>
  <c r="G102" i="100" s="1"/>
  <c r="F99" i="101"/>
  <c r="E102" i="100" s="1"/>
  <c r="V99" i="101"/>
  <c r="F102" i="100" s="1"/>
  <c r="C94" i="100"/>
  <c r="E91" i="101"/>
  <c r="D94" i="100" s="1"/>
  <c r="Z91" i="101"/>
  <c r="G94" i="100" s="1"/>
  <c r="F91" i="101"/>
  <c r="E94" i="100" s="1"/>
  <c r="V91" i="101"/>
  <c r="F94" i="100" s="1"/>
  <c r="C72" i="100"/>
  <c r="E69" i="101"/>
  <c r="D72" i="100" s="1"/>
  <c r="Z69" i="101"/>
  <c r="G72" i="100" s="1"/>
  <c r="V69" i="101"/>
  <c r="F72" i="100" s="1"/>
  <c r="F69" i="101"/>
  <c r="E72" i="100" s="1"/>
  <c r="C103" i="100"/>
  <c r="E100" i="101"/>
  <c r="D103" i="100" s="1"/>
  <c r="V100" i="101"/>
  <c r="F103" i="100" s="1"/>
  <c r="F100" i="101"/>
  <c r="E103" i="100" s="1"/>
  <c r="Z100" i="101"/>
  <c r="G103" i="100" s="1"/>
  <c r="C95" i="100"/>
  <c r="E92" i="101"/>
  <c r="D95" i="100" s="1"/>
  <c r="V92" i="101"/>
  <c r="F95" i="100" s="1"/>
  <c r="F92" i="101"/>
  <c r="E95" i="100" s="1"/>
  <c r="Z92" i="101"/>
  <c r="G95" i="100" s="1"/>
  <c r="C46" i="100"/>
  <c r="E43" i="101"/>
  <c r="D46" i="100" s="1"/>
  <c r="V43" i="101"/>
  <c r="F46" i="100" s="1"/>
  <c r="F43" i="101"/>
  <c r="E46" i="100" s="1"/>
  <c r="Z43" i="101"/>
  <c r="G46" i="100" s="1"/>
  <c r="C30" i="100"/>
  <c r="E27" i="101"/>
  <c r="D30" i="100" s="1"/>
  <c r="Z27" i="101"/>
  <c r="G30" i="100" s="1"/>
  <c r="V27" i="101"/>
  <c r="F30" i="100" s="1"/>
  <c r="F27" i="101"/>
  <c r="E30" i="100" s="1"/>
  <c r="C62" i="100"/>
  <c r="E59" i="101"/>
  <c r="D62" i="100" s="1"/>
  <c r="V59" i="101"/>
  <c r="F62" i="100" s="1"/>
  <c r="F59" i="101"/>
  <c r="E62" i="100" s="1"/>
  <c r="Z59" i="101"/>
  <c r="G62" i="100" s="1"/>
  <c r="C63" i="100"/>
  <c r="E60" i="101"/>
  <c r="D63" i="100" s="1"/>
  <c r="Z60" i="101"/>
  <c r="G63" i="100" s="1"/>
  <c r="V60" i="101"/>
  <c r="F63" i="100" s="1"/>
  <c r="F60" i="101"/>
  <c r="E63" i="100" s="1"/>
  <c r="C29" i="100"/>
  <c r="F26" i="101"/>
  <c r="E29" i="100" s="1"/>
  <c r="Z26" i="101"/>
  <c r="G29" i="100" s="1"/>
  <c r="E26" i="101"/>
  <c r="D29" i="100" s="1"/>
  <c r="V26" i="101"/>
  <c r="F29" i="100" s="1"/>
  <c r="C40" i="100"/>
  <c r="E37" i="101"/>
  <c r="D40" i="100" s="1"/>
  <c r="Z37" i="101"/>
  <c r="G40" i="100" s="1"/>
  <c r="V37" i="101"/>
  <c r="F40" i="100" s="1"/>
  <c r="F37" i="101"/>
  <c r="E40" i="100" s="1"/>
  <c r="C39" i="100" l="1"/>
  <c r="Z36" i="101"/>
  <c r="G39" i="100" s="1"/>
  <c r="F36" i="101"/>
  <c r="E39" i="100" s="1"/>
  <c r="E36" i="101"/>
  <c r="D39" i="100" s="1"/>
  <c r="V36" i="101"/>
  <c r="F39" i="100" s="1"/>
  <c r="C109" i="100"/>
  <c r="V106" i="101"/>
  <c r="F109" i="100" s="1"/>
  <c r="E106" i="101"/>
  <c r="D109" i="100" s="1"/>
  <c r="F106" i="101"/>
  <c r="E109" i="100" s="1"/>
  <c r="Z106" i="101"/>
  <c r="G109" i="100" s="1"/>
  <c r="Z105" i="101"/>
  <c r="G108" i="100" s="1"/>
  <c r="C108" i="100"/>
  <c r="V105" i="101"/>
  <c r="F108" i="100" s="1"/>
  <c r="E105" i="101"/>
  <c r="D108" i="100" s="1"/>
  <c r="F105" i="101"/>
  <c r="E108" i="100" s="1"/>
  <c r="C110" i="100"/>
  <c r="V107" i="101"/>
  <c r="F110" i="100" s="1"/>
  <c r="E107" i="101"/>
  <c r="D110" i="100" s="1"/>
  <c r="Z107" i="101"/>
  <c r="G110" i="100" s="1"/>
  <c r="F107" i="101"/>
  <c r="E110" i="100" s="1"/>
  <c r="C111" i="100"/>
  <c r="Z108" i="101"/>
  <c r="E108" i="101"/>
  <c r="V108" i="101"/>
  <c r="F108" i="101"/>
  <c r="E111" i="100" s="1"/>
  <c r="C112" i="100"/>
  <c r="F109" i="101"/>
  <c r="E112" i="100" s="1"/>
  <c r="E109" i="101"/>
  <c r="D112" i="100" s="1"/>
  <c r="Z109" i="101"/>
  <c r="G112" i="100" s="1"/>
  <c r="V109" i="101"/>
  <c r="F112" i="100" s="1"/>
  <c r="F111" i="101"/>
  <c r="E114" i="100" s="1"/>
  <c r="V111" i="101"/>
  <c r="F114" i="100" s="1"/>
  <c r="Z111" i="101"/>
  <c r="G114" i="100" s="1"/>
  <c r="B4" i="85"/>
  <c r="B111" i="85" s="1"/>
  <c r="G111" i="100" l="1"/>
  <c r="D111" i="100"/>
  <c r="F111" i="100"/>
  <c r="F4" i="85"/>
  <c r="F111" i="85" s="1"/>
  <c r="D4" i="85"/>
  <c r="D111" i="85" s="1"/>
  <c r="G83" i="85" l="1"/>
  <c r="F86" i="91" s="1"/>
  <c r="C84" i="101" s="1"/>
  <c r="D84" i="101" s="1"/>
  <c r="G79" i="85"/>
  <c r="F82" i="91" s="1"/>
  <c r="C80" i="101" s="1"/>
  <c r="D80" i="101" s="1"/>
  <c r="G84" i="85"/>
  <c r="F87" i="91" s="1"/>
  <c r="C85" i="101" s="1"/>
  <c r="D85" i="101" s="1"/>
  <c r="G82" i="85"/>
  <c r="F85" i="91" s="1"/>
  <c r="C83" i="101" s="1"/>
  <c r="D83" i="101" s="1"/>
  <c r="G81" i="85"/>
  <c r="F84" i="91" s="1"/>
  <c r="C82" i="101" s="1"/>
  <c r="D82" i="101" s="1"/>
  <c r="G78" i="85"/>
  <c r="F81" i="91" s="1"/>
  <c r="C79" i="101" s="1"/>
  <c r="D79" i="101" s="1"/>
  <c r="F74" i="91"/>
  <c r="C72" i="101" s="1"/>
  <c r="D72" i="101" s="1"/>
  <c r="E72" i="101" s="1"/>
  <c r="D75" i="100" s="1"/>
  <c r="G73" i="85"/>
  <c r="F76" i="91" s="1"/>
  <c r="C74" i="101" s="1"/>
  <c r="D74" i="101" s="1"/>
  <c r="F79" i="91"/>
  <c r="C77" i="101" s="1"/>
  <c r="D77" i="101" s="1"/>
  <c r="F80" i="91"/>
  <c r="C78" i="101" s="1"/>
  <c r="D78" i="101" s="1"/>
  <c r="F83" i="91"/>
  <c r="C81" i="101" s="1"/>
  <c r="D81" i="101" s="1"/>
  <c r="F26" i="91"/>
  <c r="C24" i="101" s="1"/>
  <c r="D24" i="101" s="1"/>
  <c r="F25" i="91"/>
  <c r="C23" i="101" s="1"/>
  <c r="D23" i="101" s="1"/>
  <c r="F8" i="91"/>
  <c r="C6" i="101" s="1"/>
  <c r="D6" i="101" s="1"/>
  <c r="F9" i="91"/>
  <c r="C7" i="101" s="1"/>
  <c r="D7" i="101" s="1"/>
  <c r="F10" i="91"/>
  <c r="C8" i="101" s="1"/>
  <c r="D8" i="101" s="1"/>
  <c r="F11" i="91"/>
  <c r="C9" i="101" s="1"/>
  <c r="D9" i="101" s="1"/>
  <c r="F12" i="91"/>
  <c r="C10" i="101" s="1"/>
  <c r="D10" i="101" s="1"/>
  <c r="F13" i="91"/>
  <c r="C11" i="101" s="1"/>
  <c r="D11" i="101" s="1"/>
  <c r="F14" i="91"/>
  <c r="C12" i="101" s="1"/>
  <c r="D12" i="101" s="1"/>
  <c r="F15" i="91"/>
  <c r="C13" i="101" s="1"/>
  <c r="D13" i="101" s="1"/>
  <c r="F16" i="91"/>
  <c r="C14" i="101" s="1"/>
  <c r="D14" i="101" s="1"/>
  <c r="F17" i="91"/>
  <c r="C15" i="101" s="1"/>
  <c r="D15" i="101" s="1"/>
  <c r="F18" i="91"/>
  <c r="C16" i="101" s="1"/>
  <c r="D16" i="101" s="1"/>
  <c r="F19" i="91"/>
  <c r="C17" i="101" s="1"/>
  <c r="D17" i="101" s="1"/>
  <c r="F20" i="91"/>
  <c r="C18" i="101" s="1"/>
  <c r="D18" i="101" s="1"/>
  <c r="F21" i="91"/>
  <c r="C19" i="101" s="1"/>
  <c r="D19" i="101" s="1"/>
  <c r="F22" i="91"/>
  <c r="C20" i="101" s="1"/>
  <c r="D20" i="101" s="1"/>
  <c r="F23" i="91"/>
  <c r="C21" i="101" s="1"/>
  <c r="D21" i="101" s="1"/>
  <c r="F24" i="91"/>
  <c r="C22" i="101" s="1"/>
  <c r="D22" i="101" s="1"/>
  <c r="F72" i="101" l="1"/>
  <c r="E75" i="100" s="1"/>
  <c r="V72" i="101"/>
  <c r="F75" i="100" s="1"/>
  <c r="C75" i="100"/>
  <c r="Z72" i="101"/>
  <c r="G75" i="100" s="1"/>
  <c r="F74" i="101"/>
  <c r="E77" i="100" s="1"/>
  <c r="C77" i="100"/>
  <c r="V74" i="101"/>
  <c r="F77" i="100" s="1"/>
  <c r="E74" i="101"/>
  <c r="D77" i="100" s="1"/>
  <c r="Z74" i="101"/>
  <c r="G77" i="100" s="1"/>
  <c r="C88" i="100"/>
  <c r="F85" i="101"/>
  <c r="E88" i="100" s="1"/>
  <c r="E85" i="101"/>
  <c r="D88" i="100" s="1"/>
  <c r="Z85" i="101"/>
  <c r="G88" i="100" s="1"/>
  <c r="V85" i="101"/>
  <c r="F88" i="100" s="1"/>
  <c r="E79" i="101"/>
  <c r="D82" i="100" s="1"/>
  <c r="Z79" i="101"/>
  <c r="G82" i="100" s="1"/>
  <c r="V79" i="101"/>
  <c r="F82" i="100" s="1"/>
  <c r="C82" i="100"/>
  <c r="F79" i="101"/>
  <c r="E82" i="100" s="1"/>
  <c r="C87" i="100"/>
  <c r="Z84" i="101"/>
  <c r="G87" i="100" s="1"/>
  <c r="E84" i="101"/>
  <c r="D87" i="100" s="1"/>
  <c r="V84" i="101"/>
  <c r="F87" i="100" s="1"/>
  <c r="F84" i="101"/>
  <c r="E87" i="100" s="1"/>
  <c r="C25" i="100"/>
  <c r="F22" i="101"/>
  <c r="E25" i="100" s="1"/>
  <c r="V22" i="101"/>
  <c r="F25" i="100" s="1"/>
  <c r="Z22" i="101"/>
  <c r="G25" i="100" s="1"/>
  <c r="E22" i="101"/>
  <c r="D25" i="100" s="1"/>
  <c r="C17" i="100"/>
  <c r="F14" i="101"/>
  <c r="E17" i="100" s="1"/>
  <c r="V14" i="101"/>
  <c r="F17" i="100" s="1"/>
  <c r="Z14" i="101"/>
  <c r="G17" i="100" s="1"/>
  <c r="E14" i="101"/>
  <c r="D17" i="100" s="1"/>
  <c r="C13" i="100"/>
  <c r="F10" i="101"/>
  <c r="E13" i="100" s="1"/>
  <c r="V10" i="101"/>
  <c r="F13" i="100" s="1"/>
  <c r="E10" i="101"/>
  <c r="D13" i="100" s="1"/>
  <c r="Z10" i="101"/>
  <c r="G13" i="100" s="1"/>
  <c r="C9" i="100"/>
  <c r="Z6" i="101"/>
  <c r="G9" i="100" s="1"/>
  <c r="V6" i="101"/>
  <c r="F9" i="100" s="1"/>
  <c r="E6" i="101"/>
  <c r="D9" i="100" s="1"/>
  <c r="F6" i="101"/>
  <c r="E9" i="100" s="1"/>
  <c r="C85" i="100"/>
  <c r="E82" i="101"/>
  <c r="D85" i="100" s="1"/>
  <c r="F82" i="101"/>
  <c r="E85" i="100" s="1"/>
  <c r="Z82" i="101"/>
  <c r="G85" i="100" s="1"/>
  <c r="V82" i="101"/>
  <c r="F85" i="100" s="1"/>
  <c r="C83" i="100"/>
  <c r="Z80" i="101"/>
  <c r="G83" i="100" s="1"/>
  <c r="V80" i="101"/>
  <c r="F83" i="100" s="1"/>
  <c r="F80" i="101"/>
  <c r="E83" i="100" s="1"/>
  <c r="E80" i="101"/>
  <c r="D83" i="100" s="1"/>
  <c r="C24" i="100"/>
  <c r="E21" i="101"/>
  <c r="D24" i="100" s="1"/>
  <c r="Z21" i="101"/>
  <c r="G24" i="100" s="1"/>
  <c r="V21" i="101"/>
  <c r="F24" i="100" s="1"/>
  <c r="F21" i="101"/>
  <c r="E24" i="100" s="1"/>
  <c r="C20" i="100"/>
  <c r="E17" i="101"/>
  <c r="D20" i="100" s="1"/>
  <c r="Z17" i="101"/>
  <c r="G20" i="100" s="1"/>
  <c r="V17" i="101"/>
  <c r="F20" i="100" s="1"/>
  <c r="F17" i="101"/>
  <c r="E20" i="100" s="1"/>
  <c r="C16" i="100"/>
  <c r="E13" i="101"/>
  <c r="D16" i="100" s="1"/>
  <c r="Z13" i="101"/>
  <c r="G16" i="100" s="1"/>
  <c r="V13" i="101"/>
  <c r="F16" i="100" s="1"/>
  <c r="F13" i="101"/>
  <c r="E16" i="100" s="1"/>
  <c r="C12" i="100"/>
  <c r="E9" i="101"/>
  <c r="D12" i="100" s="1"/>
  <c r="Z9" i="101"/>
  <c r="G12" i="100" s="1"/>
  <c r="V9" i="101"/>
  <c r="F12" i="100" s="1"/>
  <c r="F9" i="101"/>
  <c r="E12" i="100" s="1"/>
  <c r="C26" i="100"/>
  <c r="E23" i="101"/>
  <c r="D26" i="100" s="1"/>
  <c r="Z23" i="101"/>
  <c r="G26" i="100" s="1"/>
  <c r="V23" i="101"/>
  <c r="F26" i="100" s="1"/>
  <c r="F23" i="101"/>
  <c r="E26" i="100" s="1"/>
  <c r="C81" i="100"/>
  <c r="E78" i="101"/>
  <c r="D81" i="100" s="1"/>
  <c r="V78" i="101"/>
  <c r="F81" i="100" s="1"/>
  <c r="Z78" i="101"/>
  <c r="G81" i="100" s="1"/>
  <c r="F78" i="101"/>
  <c r="E81" i="100" s="1"/>
  <c r="C21" i="100"/>
  <c r="F18" i="101"/>
  <c r="E21" i="100" s="1"/>
  <c r="Z18" i="101"/>
  <c r="G21" i="100" s="1"/>
  <c r="E18" i="101"/>
  <c r="D21" i="100" s="1"/>
  <c r="V18" i="101"/>
  <c r="F21" i="100" s="1"/>
  <c r="C23" i="100"/>
  <c r="F20" i="101"/>
  <c r="E23" i="100" s="1"/>
  <c r="Z20" i="101"/>
  <c r="G23" i="100" s="1"/>
  <c r="V20" i="101"/>
  <c r="F23" i="100" s="1"/>
  <c r="E20" i="101"/>
  <c r="D23" i="100" s="1"/>
  <c r="C19" i="100"/>
  <c r="F16" i="101"/>
  <c r="E19" i="100" s="1"/>
  <c r="E16" i="101"/>
  <c r="D19" i="100" s="1"/>
  <c r="Z16" i="101"/>
  <c r="G19" i="100" s="1"/>
  <c r="V16" i="101"/>
  <c r="F19" i="100" s="1"/>
  <c r="C15" i="100"/>
  <c r="F12" i="101"/>
  <c r="E15" i="100" s="1"/>
  <c r="Z12" i="101"/>
  <c r="G15" i="100" s="1"/>
  <c r="V12" i="101"/>
  <c r="F15" i="100" s="1"/>
  <c r="E12" i="101"/>
  <c r="D15" i="100" s="1"/>
  <c r="C11" i="100"/>
  <c r="V8" i="101"/>
  <c r="F11" i="100" s="1"/>
  <c r="Z8" i="101"/>
  <c r="G11" i="100" s="1"/>
  <c r="E8" i="101"/>
  <c r="D11" i="100" s="1"/>
  <c r="F8" i="101"/>
  <c r="E11" i="100" s="1"/>
  <c r="C27" i="100"/>
  <c r="F24" i="101"/>
  <c r="E27" i="100" s="1"/>
  <c r="E24" i="101"/>
  <c r="D27" i="100" s="1"/>
  <c r="Z24" i="101"/>
  <c r="G27" i="100" s="1"/>
  <c r="V24" i="101"/>
  <c r="F27" i="100" s="1"/>
  <c r="C86" i="100"/>
  <c r="E83" i="101"/>
  <c r="D86" i="100" s="1"/>
  <c r="Z83" i="101"/>
  <c r="G86" i="100" s="1"/>
  <c r="F83" i="101"/>
  <c r="E86" i="100" s="1"/>
  <c r="V83" i="101"/>
  <c r="F86" i="100" s="1"/>
  <c r="C22" i="100"/>
  <c r="E19" i="101"/>
  <c r="D22" i="100" s="1"/>
  <c r="Z19" i="101"/>
  <c r="G22" i="100" s="1"/>
  <c r="V19" i="101"/>
  <c r="F22" i="100" s="1"/>
  <c r="F19" i="101"/>
  <c r="E22" i="100" s="1"/>
  <c r="C18" i="100"/>
  <c r="E15" i="101"/>
  <c r="D18" i="100" s="1"/>
  <c r="Z15" i="101"/>
  <c r="G18" i="100" s="1"/>
  <c r="V15" i="101"/>
  <c r="F18" i="100" s="1"/>
  <c r="F15" i="101"/>
  <c r="E18" i="100" s="1"/>
  <c r="C14" i="100"/>
  <c r="E11" i="101"/>
  <c r="D14" i="100" s="1"/>
  <c r="Z11" i="101"/>
  <c r="G14" i="100" s="1"/>
  <c r="V11" i="101"/>
  <c r="F14" i="100" s="1"/>
  <c r="F11" i="101"/>
  <c r="E14" i="100" s="1"/>
  <c r="C10" i="100"/>
  <c r="Z7" i="101"/>
  <c r="G10" i="100" s="1"/>
  <c r="V7" i="101"/>
  <c r="F10" i="100" s="1"/>
  <c r="F7" i="101"/>
  <c r="E10" i="100" s="1"/>
  <c r="E7" i="101"/>
  <c r="D10" i="100" s="1"/>
  <c r="C84" i="100"/>
  <c r="E81" i="101"/>
  <c r="D84" i="100" s="1"/>
  <c r="F81" i="101"/>
  <c r="E84" i="100" s="1"/>
  <c r="Z81" i="101"/>
  <c r="G84" i="100" s="1"/>
  <c r="V81" i="101"/>
  <c r="F84" i="100" s="1"/>
  <c r="C80" i="100"/>
  <c r="E77" i="101"/>
  <c r="D80" i="100" s="1"/>
  <c r="Z77" i="101"/>
  <c r="G80" i="100" s="1"/>
  <c r="V77" i="101"/>
  <c r="F80" i="100" s="1"/>
  <c r="F77" i="101"/>
  <c r="E80" i="100" s="1"/>
  <c r="G4" i="85"/>
  <c r="G111" i="85" s="1"/>
  <c r="C110" i="101" l="1"/>
  <c r="D110" i="101" s="1"/>
  <c r="C113" i="100" s="1"/>
  <c r="F7" i="91"/>
  <c r="C5" i="101" s="1"/>
  <c r="Z110" i="101" l="1"/>
  <c r="G113" i="100" s="1"/>
  <c r="E110" i="101"/>
  <c r="D113" i="100" s="1"/>
  <c r="V110" i="101"/>
  <c r="F113" i="100" s="1"/>
  <c r="F110" i="101"/>
  <c r="E113" i="100" s="1"/>
  <c r="D5" i="101"/>
  <c r="C112" i="101"/>
  <c r="I3" i="93" s="1"/>
  <c r="F114" i="91"/>
  <c r="G5" i="101" l="1" a="1"/>
  <c r="C8" i="100"/>
  <c r="F5" i="101"/>
  <c r="Z5" i="101"/>
  <c r="V5" i="101"/>
  <c r="E5" i="101"/>
  <c r="D112" i="101"/>
  <c r="I6" i="93" s="1"/>
  <c r="G36" i="101" l="1"/>
  <c r="H36" i="101" s="1"/>
  <c r="G108" i="101"/>
  <c r="H108" i="101" s="1"/>
  <c r="G72" i="101"/>
  <c r="H72" i="101" s="1"/>
  <c r="G56" i="101"/>
  <c r="H56" i="101" s="1"/>
  <c r="G40" i="101"/>
  <c r="H40" i="101" s="1"/>
  <c r="G20" i="101"/>
  <c r="H20" i="101" s="1"/>
  <c r="G111" i="101"/>
  <c r="H111" i="101" s="1"/>
  <c r="G95" i="101"/>
  <c r="H95" i="101" s="1"/>
  <c r="G79" i="101"/>
  <c r="H79" i="101" s="1"/>
  <c r="G59" i="101"/>
  <c r="H59" i="101" s="1"/>
  <c r="G27" i="101"/>
  <c r="H27" i="101" s="1"/>
  <c r="G106" i="101"/>
  <c r="H106" i="101" s="1"/>
  <c r="G90" i="101"/>
  <c r="H90" i="101" s="1"/>
  <c r="G74" i="101"/>
  <c r="H74" i="101" s="1"/>
  <c r="G58" i="101"/>
  <c r="H58" i="101" s="1"/>
  <c r="G42" i="101"/>
  <c r="H42" i="101" s="1"/>
  <c r="G26" i="101"/>
  <c r="H26" i="101" s="1"/>
  <c r="G10" i="101"/>
  <c r="H10" i="101" s="1"/>
  <c r="G47" i="101"/>
  <c r="H47" i="101" s="1"/>
  <c r="G15" i="101"/>
  <c r="H15" i="101" s="1"/>
  <c r="G101" i="101"/>
  <c r="H101" i="101" s="1"/>
  <c r="G85" i="101"/>
  <c r="H85" i="101" s="1"/>
  <c r="G69" i="101"/>
  <c r="H69" i="101" s="1"/>
  <c r="G53" i="101"/>
  <c r="H53" i="101" s="1"/>
  <c r="G37" i="101"/>
  <c r="H37" i="101" s="1"/>
  <c r="G21" i="101"/>
  <c r="H21" i="101" s="1"/>
  <c r="G5" i="101"/>
  <c r="H5" i="101" s="1"/>
  <c r="G88" i="101"/>
  <c r="H88" i="101" s="1"/>
  <c r="G60" i="101"/>
  <c r="H60" i="101" s="1"/>
  <c r="G41" i="101"/>
  <c r="H41" i="101" s="1"/>
  <c r="G96" i="101"/>
  <c r="H96" i="101" s="1"/>
  <c r="G68" i="101"/>
  <c r="H68" i="101" s="1"/>
  <c r="G52" i="101"/>
  <c r="H52" i="101" s="1"/>
  <c r="G32" i="101"/>
  <c r="H32" i="101" s="1"/>
  <c r="G16" i="101"/>
  <c r="H16" i="101" s="1"/>
  <c r="G107" i="101"/>
  <c r="H107" i="101" s="1"/>
  <c r="G91" i="101"/>
  <c r="H91" i="101" s="1"/>
  <c r="G75" i="101"/>
  <c r="H75" i="101" s="1"/>
  <c r="G51" i="101"/>
  <c r="H51" i="101" s="1"/>
  <c r="G19" i="101"/>
  <c r="H19" i="101" s="1"/>
  <c r="G102" i="101"/>
  <c r="H102" i="101" s="1"/>
  <c r="G86" i="101"/>
  <c r="H86" i="101" s="1"/>
  <c r="G70" i="101"/>
  <c r="H70" i="101" s="1"/>
  <c r="G54" i="101"/>
  <c r="H54" i="101" s="1"/>
  <c r="G38" i="101"/>
  <c r="H38" i="101" s="1"/>
  <c r="G22" i="101"/>
  <c r="H22" i="101" s="1"/>
  <c r="G6" i="101"/>
  <c r="H6" i="101" s="1"/>
  <c r="G39" i="101"/>
  <c r="H39" i="101" s="1"/>
  <c r="G7" i="101"/>
  <c r="H7" i="101" s="1"/>
  <c r="G97" i="101"/>
  <c r="H97" i="101" s="1"/>
  <c r="G81" i="101"/>
  <c r="H81" i="101" s="1"/>
  <c r="G65" i="101"/>
  <c r="H65" i="101" s="1"/>
  <c r="G49" i="101"/>
  <c r="H49" i="101" s="1"/>
  <c r="G33" i="101"/>
  <c r="H33" i="101" s="1"/>
  <c r="G17" i="101"/>
  <c r="H17" i="101" s="1"/>
  <c r="G104" i="101"/>
  <c r="H104" i="101" s="1"/>
  <c r="G76" i="101"/>
  <c r="H76" i="101" s="1"/>
  <c r="G44" i="101"/>
  <c r="H44" i="101" s="1"/>
  <c r="G25" i="101"/>
  <c r="H25" i="101" s="1"/>
  <c r="G84" i="101"/>
  <c r="H84" i="101" s="1"/>
  <c r="G64" i="101"/>
  <c r="H64" i="101" s="1"/>
  <c r="G48" i="101"/>
  <c r="H48" i="101" s="1"/>
  <c r="G28" i="101"/>
  <c r="H28" i="101" s="1"/>
  <c r="G12" i="101"/>
  <c r="H12" i="101" s="1"/>
  <c r="G103" i="101"/>
  <c r="H103" i="101" s="1"/>
  <c r="G87" i="101"/>
  <c r="H87" i="101" s="1"/>
  <c r="G71" i="101"/>
  <c r="H71" i="101" s="1"/>
  <c r="G43" i="101"/>
  <c r="H43" i="101" s="1"/>
  <c r="G11" i="101"/>
  <c r="H11" i="101" s="1"/>
  <c r="G98" i="101"/>
  <c r="H98" i="101" s="1"/>
  <c r="G82" i="101"/>
  <c r="H82" i="101" s="1"/>
  <c r="G66" i="101"/>
  <c r="H66" i="101" s="1"/>
  <c r="G50" i="101"/>
  <c r="H50" i="101" s="1"/>
  <c r="G34" i="101"/>
  <c r="H34" i="101" s="1"/>
  <c r="G18" i="101"/>
  <c r="H18" i="101" s="1"/>
  <c r="G63" i="101"/>
  <c r="H63" i="101" s="1"/>
  <c r="G31" i="101"/>
  <c r="H31" i="101" s="1"/>
  <c r="G109" i="101"/>
  <c r="H109" i="101" s="1"/>
  <c r="G93" i="101"/>
  <c r="H93" i="101" s="1"/>
  <c r="G77" i="101"/>
  <c r="H77" i="101" s="1"/>
  <c r="G61" i="101"/>
  <c r="H61" i="101" s="1"/>
  <c r="G45" i="101"/>
  <c r="H45" i="101" s="1"/>
  <c r="G29" i="101"/>
  <c r="H29" i="101" s="1"/>
  <c r="G13" i="101"/>
  <c r="H13" i="101" s="1"/>
  <c r="G100" i="101"/>
  <c r="H100" i="101" s="1"/>
  <c r="G80" i="101"/>
  <c r="H80" i="101" s="1"/>
  <c r="G24" i="101"/>
  <c r="H24" i="101" s="1"/>
  <c r="G8" i="101"/>
  <c r="H8" i="101" s="1"/>
  <c r="G99" i="101"/>
  <c r="H99" i="101" s="1"/>
  <c r="G83" i="101"/>
  <c r="H83" i="101" s="1"/>
  <c r="G67" i="101"/>
  <c r="H67" i="101" s="1"/>
  <c r="G35" i="101"/>
  <c r="H35" i="101" s="1"/>
  <c r="G110" i="101"/>
  <c r="H110" i="101" s="1"/>
  <c r="G94" i="101"/>
  <c r="H94" i="101" s="1"/>
  <c r="G78" i="101"/>
  <c r="H78" i="101" s="1"/>
  <c r="G62" i="101"/>
  <c r="H62" i="101" s="1"/>
  <c r="G46" i="101"/>
  <c r="H46" i="101" s="1"/>
  <c r="G30" i="101"/>
  <c r="H30" i="101" s="1"/>
  <c r="G14" i="101"/>
  <c r="H14" i="101" s="1"/>
  <c r="G55" i="101"/>
  <c r="H55" i="101" s="1"/>
  <c r="G23" i="101"/>
  <c r="H23" i="101" s="1"/>
  <c r="G105" i="101"/>
  <c r="H105" i="101" s="1"/>
  <c r="G89" i="101"/>
  <c r="H89" i="101" s="1"/>
  <c r="G73" i="101"/>
  <c r="H73" i="101" s="1"/>
  <c r="G57" i="101"/>
  <c r="H57" i="101" s="1"/>
  <c r="G9" i="101"/>
  <c r="H9" i="101" s="1"/>
  <c r="G92" i="101"/>
  <c r="H92" i="101" s="1"/>
  <c r="F8" i="100"/>
  <c r="V112" i="101"/>
  <c r="D6" i="93" s="1"/>
  <c r="G8" i="100"/>
  <c r="Z112" i="101"/>
  <c r="D8" i="93" s="1"/>
  <c r="E8" i="100"/>
  <c r="F112" i="101"/>
  <c r="D8" i="100"/>
  <c r="E112" i="101"/>
  <c r="K11" i="93" s="1"/>
  <c r="C115" i="100"/>
  <c r="L21" i="91" s="1"/>
  <c r="E115" i="100" l="1"/>
  <c r="L23" i="91" s="1"/>
  <c r="G112" i="101"/>
  <c r="I11" i="93" s="1"/>
  <c r="D115" i="100"/>
  <c r="L22" i="91" s="1"/>
  <c r="M12" i="93"/>
  <c r="G115" i="100"/>
  <c r="L25" i="91" s="1"/>
  <c r="F115" i="100"/>
  <c r="L24" i="91" s="1"/>
  <c r="I5" i="101" l="1" a="1"/>
  <c r="H112" i="101"/>
  <c r="I15" i="93" s="1"/>
  <c r="I5" i="101" l="1"/>
  <c r="H8" i="100" s="1"/>
  <c r="I108" i="101"/>
  <c r="H111" i="100" s="1"/>
  <c r="I76" i="101"/>
  <c r="AA76" i="101" s="1"/>
  <c r="I44" i="101"/>
  <c r="K44" i="101" s="1"/>
  <c r="I16" i="101"/>
  <c r="K16" i="101" s="1"/>
  <c r="I95" i="101"/>
  <c r="J95" i="101" s="1"/>
  <c r="I63" i="101"/>
  <c r="W63" i="101" s="1"/>
  <c r="I27" i="101"/>
  <c r="H30" i="100" s="1"/>
  <c r="I110" i="101"/>
  <c r="H113" i="100" s="1"/>
  <c r="I94" i="101"/>
  <c r="J94" i="101" s="1"/>
  <c r="I78" i="101"/>
  <c r="J78" i="101" s="1"/>
  <c r="I62" i="101"/>
  <c r="AA62" i="101" s="1"/>
  <c r="I46" i="101"/>
  <c r="AA46" i="101" s="1"/>
  <c r="I30" i="101"/>
  <c r="AA30" i="101" s="1"/>
  <c r="I14" i="101"/>
  <c r="H17" i="100" s="1"/>
  <c r="I96" i="101"/>
  <c r="AA96" i="101" s="1"/>
  <c r="I64" i="101"/>
  <c r="J64" i="101" s="1"/>
  <c r="I32" i="101"/>
  <c r="AA32" i="101" s="1"/>
  <c r="I99" i="101"/>
  <c r="H102" i="100" s="1"/>
  <c r="I67" i="101"/>
  <c r="W67" i="101" s="1"/>
  <c r="I39" i="101"/>
  <c r="K39" i="101" s="1"/>
  <c r="I109" i="101"/>
  <c r="I93" i="101"/>
  <c r="K93" i="101" s="1"/>
  <c r="I77" i="101"/>
  <c r="AA77" i="101" s="1"/>
  <c r="I61" i="101"/>
  <c r="H64" i="100" s="1"/>
  <c r="I45" i="101"/>
  <c r="J45" i="101" s="1"/>
  <c r="I29" i="101"/>
  <c r="J29" i="101" s="1"/>
  <c r="I13" i="101"/>
  <c r="K13" i="101" s="1"/>
  <c r="I60" i="101"/>
  <c r="W60" i="101" s="1"/>
  <c r="I111" i="101"/>
  <c r="J111" i="101" s="1"/>
  <c r="I43" i="101"/>
  <c r="H46" i="100" s="1"/>
  <c r="I102" i="101"/>
  <c r="J102" i="101" s="1"/>
  <c r="I70" i="101"/>
  <c r="J70" i="101" s="1"/>
  <c r="I38" i="101"/>
  <c r="J38" i="101" s="1"/>
  <c r="I6" i="101"/>
  <c r="H9" i="100" s="1"/>
  <c r="I48" i="101"/>
  <c r="AA48" i="101" s="1"/>
  <c r="I83" i="101"/>
  <c r="J83" i="101" s="1"/>
  <c r="I23" i="101"/>
  <c r="J23" i="101" s="1"/>
  <c r="I85" i="101"/>
  <c r="K85" i="101" s="1"/>
  <c r="I37" i="101"/>
  <c r="K37" i="101" s="1"/>
  <c r="I100" i="101"/>
  <c r="H103" i="100" s="1"/>
  <c r="I68" i="101"/>
  <c r="W68" i="101" s="1"/>
  <c r="I36" i="101"/>
  <c r="J36" i="101" s="1"/>
  <c r="I8" i="101"/>
  <c r="J8" i="101" s="1"/>
  <c r="I87" i="101"/>
  <c r="W87" i="101" s="1"/>
  <c r="I55" i="101"/>
  <c r="AA55" i="101" s="1"/>
  <c r="I19" i="101"/>
  <c r="W19" i="101" s="1"/>
  <c r="I106" i="101"/>
  <c r="AA106" i="101" s="1"/>
  <c r="I90" i="101"/>
  <c r="W90" i="101" s="1"/>
  <c r="I74" i="101"/>
  <c r="W74" i="101" s="1"/>
  <c r="I58" i="101"/>
  <c r="H61" i="100" s="1"/>
  <c r="I42" i="101"/>
  <c r="J42" i="101" s="1"/>
  <c r="I26" i="101"/>
  <c r="W26" i="101" s="1"/>
  <c r="I10" i="101"/>
  <c r="J10" i="101" s="1"/>
  <c r="I88" i="101"/>
  <c r="AA88" i="101" s="1"/>
  <c r="I56" i="101"/>
  <c r="H59" i="100" s="1"/>
  <c r="I20" i="101"/>
  <c r="J20" i="101" s="1"/>
  <c r="I91" i="101"/>
  <c r="W91" i="101" s="1"/>
  <c r="I59" i="101"/>
  <c r="AA59" i="101" s="1"/>
  <c r="I31" i="101"/>
  <c r="AA31" i="101" s="1"/>
  <c r="I105" i="101"/>
  <c r="W105" i="101" s="1"/>
  <c r="I89" i="101"/>
  <c r="AA89" i="101" s="1"/>
  <c r="I73" i="101"/>
  <c r="J73" i="101" s="1"/>
  <c r="I57" i="101"/>
  <c r="W57" i="101" s="1"/>
  <c r="I41" i="101"/>
  <c r="W41" i="101" s="1"/>
  <c r="I25" i="101"/>
  <c r="H28" i="100" s="1"/>
  <c r="I9" i="101"/>
  <c r="W9" i="101" s="1"/>
  <c r="I92" i="101"/>
  <c r="H95" i="100" s="1"/>
  <c r="I28" i="101"/>
  <c r="K28" i="101" s="1"/>
  <c r="I79" i="101"/>
  <c r="H82" i="100" s="1"/>
  <c r="I15" i="101"/>
  <c r="AA15" i="101" s="1"/>
  <c r="I86" i="101"/>
  <c r="W86" i="101" s="1"/>
  <c r="I54" i="101"/>
  <c r="H57" i="100" s="1"/>
  <c r="I22" i="101"/>
  <c r="W22" i="101" s="1"/>
  <c r="I80" i="101"/>
  <c r="J80" i="101" s="1"/>
  <c r="I12" i="101"/>
  <c r="AA12" i="101" s="1"/>
  <c r="I51" i="101"/>
  <c r="AA51" i="101" s="1"/>
  <c r="I101" i="101"/>
  <c r="H104" i="100" s="1"/>
  <c r="I69" i="101"/>
  <c r="K69" i="101" s="1"/>
  <c r="I53" i="101"/>
  <c r="K53" i="101" s="1"/>
  <c r="I21" i="101"/>
  <c r="AA21" i="101" s="1"/>
  <c r="I103" i="101"/>
  <c r="H106" i="100" s="1"/>
  <c r="I98" i="101"/>
  <c r="H101" i="100" s="1"/>
  <c r="I34" i="101"/>
  <c r="K34" i="101" s="1"/>
  <c r="I40" i="101"/>
  <c r="J40" i="101" s="1"/>
  <c r="I11" i="101"/>
  <c r="AA11" i="101" s="1"/>
  <c r="I49" i="101"/>
  <c r="J49" i="101" s="1"/>
  <c r="I104" i="101"/>
  <c r="K104" i="101" s="1"/>
  <c r="I17" i="101"/>
  <c r="H20" i="100" s="1"/>
  <c r="I24" i="101"/>
  <c r="H27" i="100" s="1"/>
  <c r="I50" i="101"/>
  <c r="J50" i="101" s="1"/>
  <c r="I65" i="101"/>
  <c r="AA65" i="101" s="1"/>
  <c r="I84" i="101"/>
  <c r="W84" i="101" s="1"/>
  <c r="I71" i="101"/>
  <c r="AA71" i="101" s="1"/>
  <c r="I82" i="101"/>
  <c r="K82" i="101" s="1"/>
  <c r="I18" i="101"/>
  <c r="H21" i="100" s="1"/>
  <c r="I107" i="101"/>
  <c r="H110" i="100" s="1"/>
  <c r="I97" i="101"/>
  <c r="AA97" i="101" s="1"/>
  <c r="I33" i="101"/>
  <c r="H36" i="100" s="1"/>
  <c r="I52" i="101"/>
  <c r="AA52" i="101" s="1"/>
  <c r="I35" i="101"/>
  <c r="H38" i="100" s="1"/>
  <c r="I66" i="101"/>
  <c r="W66" i="101" s="1"/>
  <c r="I75" i="101"/>
  <c r="AA75" i="101" s="1"/>
  <c r="I81" i="101"/>
  <c r="K81" i="101" s="1"/>
  <c r="I7" i="101"/>
  <c r="K7" i="101" s="1"/>
  <c r="I72" i="101"/>
  <c r="J72" i="101" s="1"/>
  <c r="I47" i="101"/>
  <c r="AA47" i="101" s="1"/>
  <c r="H42" i="100" l="1"/>
  <c r="K98" i="101"/>
  <c r="H96" i="100"/>
  <c r="AA73" i="101"/>
  <c r="L76" i="100" s="1"/>
  <c r="H49" i="100"/>
  <c r="H24" i="100"/>
  <c r="H58" i="100"/>
  <c r="K61" i="101"/>
  <c r="J64" i="100" s="1"/>
  <c r="J76" i="101"/>
  <c r="I79" i="100" s="1"/>
  <c r="K80" i="101"/>
  <c r="J83" i="100" s="1"/>
  <c r="H62" i="100"/>
  <c r="K63" i="101"/>
  <c r="J66" i="100" s="1"/>
  <c r="H78" i="100"/>
  <c r="AA50" i="101"/>
  <c r="L53" i="100" s="1"/>
  <c r="H81" i="100"/>
  <c r="AA6" i="101"/>
  <c r="L9" i="100" s="1"/>
  <c r="AA82" i="101"/>
  <c r="L85" i="100" s="1"/>
  <c r="J22" i="101"/>
  <c r="I25" i="100" s="1"/>
  <c r="K30" i="101"/>
  <c r="J33" i="100" s="1"/>
  <c r="AA83" i="101"/>
  <c r="L86" i="100" s="1"/>
  <c r="K20" i="101"/>
  <c r="J23" i="100" s="1"/>
  <c r="J32" i="101"/>
  <c r="I35" i="100" s="1"/>
  <c r="K94" i="101"/>
  <c r="J97" i="100" s="1"/>
  <c r="K64" i="101"/>
  <c r="J67" i="100" s="1"/>
  <c r="H98" i="100"/>
  <c r="W58" i="101"/>
  <c r="K61" i="100" s="1"/>
  <c r="H83" i="100"/>
  <c r="K33" i="101"/>
  <c r="J36" i="100" s="1"/>
  <c r="J47" i="101"/>
  <c r="I50" i="100" s="1"/>
  <c r="W69" i="101"/>
  <c r="K72" i="100" s="1"/>
  <c r="K49" i="101"/>
  <c r="J52" i="100" s="1"/>
  <c r="W93" i="101"/>
  <c r="K96" i="100" s="1"/>
  <c r="W75" i="101"/>
  <c r="K78" i="100" s="1"/>
  <c r="J9" i="101"/>
  <c r="I12" i="100" s="1"/>
  <c r="J19" i="101"/>
  <c r="I22" i="100" s="1"/>
  <c r="W85" i="101"/>
  <c r="K88" i="100" s="1"/>
  <c r="K36" i="101"/>
  <c r="J39" i="100" s="1"/>
  <c r="W88" i="101"/>
  <c r="K91" i="100" s="1"/>
  <c r="H32" i="100"/>
  <c r="AA93" i="101"/>
  <c r="L96" i="100" s="1"/>
  <c r="J58" i="101"/>
  <c r="I61" i="100" s="1"/>
  <c r="J21" i="101"/>
  <c r="I24" i="100" s="1"/>
  <c r="H79" i="100"/>
  <c r="AA85" i="101"/>
  <c r="L88" i="100" s="1"/>
  <c r="W50" i="101"/>
  <c r="K53" i="100" s="1"/>
  <c r="K70" i="101"/>
  <c r="J73" i="100" s="1"/>
  <c r="J98" i="101"/>
  <c r="I101" i="100" s="1"/>
  <c r="H50" i="100"/>
  <c r="W78" i="101"/>
  <c r="K81" i="100" s="1"/>
  <c r="AA39" i="101"/>
  <c r="L42" i="100" s="1"/>
  <c r="K43" i="101"/>
  <c r="J46" i="100" s="1"/>
  <c r="J88" i="101"/>
  <c r="I91" i="100" s="1"/>
  <c r="W6" i="101"/>
  <c r="K9" i="100" s="1"/>
  <c r="J14" i="101"/>
  <c r="I17" i="100" s="1"/>
  <c r="H76" i="100"/>
  <c r="J75" i="101"/>
  <c r="I78" i="100" s="1"/>
  <c r="AA9" i="101"/>
  <c r="L12" i="100" s="1"/>
  <c r="W76" i="101"/>
  <c r="K79" i="100" s="1"/>
  <c r="AA19" i="101"/>
  <c r="L22" i="100" s="1"/>
  <c r="W80" i="101"/>
  <c r="K83" i="100" s="1"/>
  <c r="H88" i="100"/>
  <c r="W33" i="101"/>
  <c r="K36" i="100" s="1"/>
  <c r="W36" i="101"/>
  <c r="K39" i="100" s="1"/>
  <c r="W47" i="101"/>
  <c r="K50" i="100" s="1"/>
  <c r="K59" i="101"/>
  <c r="J62" i="100" s="1"/>
  <c r="J46" i="101"/>
  <c r="I49" i="100" s="1"/>
  <c r="AA63" i="101"/>
  <c r="L66" i="100" s="1"/>
  <c r="AA69" i="101"/>
  <c r="L72" i="100" s="1"/>
  <c r="J82" i="101"/>
  <c r="I85" i="100" s="1"/>
  <c r="W49" i="101"/>
  <c r="K52" i="100" s="1"/>
  <c r="W15" i="101"/>
  <c r="K18" i="100" s="1"/>
  <c r="H100" i="100"/>
  <c r="AA67" i="101"/>
  <c r="L70" i="100" s="1"/>
  <c r="W107" i="101"/>
  <c r="K110" i="100" s="1"/>
  <c r="W20" i="101"/>
  <c r="K23" i="100" s="1"/>
  <c r="W70" i="101"/>
  <c r="K73" i="100" s="1"/>
  <c r="J51" i="101"/>
  <c r="I54" i="100" s="1"/>
  <c r="K107" i="101"/>
  <c r="J110" i="100" s="1"/>
  <c r="W61" i="101"/>
  <c r="K64" i="100" s="1"/>
  <c r="AA22" i="101"/>
  <c r="L25" i="100" s="1"/>
  <c r="AA94" i="101"/>
  <c r="L97" i="100" s="1"/>
  <c r="K101" i="101"/>
  <c r="J104" i="100" s="1"/>
  <c r="K5" i="101"/>
  <c r="J8" i="100" s="1"/>
  <c r="H25" i="100"/>
  <c r="W55" i="101"/>
  <c r="K58" i="100" s="1"/>
  <c r="K38" i="101"/>
  <c r="J41" i="100" s="1"/>
  <c r="J103" i="101"/>
  <c r="I106" i="100" s="1"/>
  <c r="J89" i="101"/>
  <c r="I92" i="100" s="1"/>
  <c r="W64" i="101"/>
  <c r="K67" i="100" s="1"/>
  <c r="K26" i="101"/>
  <c r="J29" i="100" s="1"/>
  <c r="J60" i="101"/>
  <c r="I63" i="100" s="1"/>
  <c r="K25" i="101"/>
  <c r="J28" i="100" s="1"/>
  <c r="K66" i="101"/>
  <c r="J69" i="100" s="1"/>
  <c r="H77" i="100"/>
  <c r="K84" i="101"/>
  <c r="J87" i="100" s="1"/>
  <c r="AA17" i="101"/>
  <c r="L20" i="100" s="1"/>
  <c r="H26" i="100"/>
  <c r="H33" i="100"/>
  <c r="AA10" i="101"/>
  <c r="L13" i="100" s="1"/>
  <c r="J5" i="101"/>
  <c r="I8" i="100" s="1"/>
  <c r="J55" i="101"/>
  <c r="I58" i="100" s="1"/>
  <c r="AA24" i="101"/>
  <c r="L27" i="100" s="1"/>
  <c r="W38" i="101"/>
  <c r="K41" i="100" s="1"/>
  <c r="W30" i="101"/>
  <c r="K33" i="100" s="1"/>
  <c r="W32" i="101"/>
  <c r="K35" i="100" s="1"/>
  <c r="AA100" i="101"/>
  <c r="L103" i="100" s="1"/>
  <c r="H93" i="100"/>
  <c r="J26" i="101"/>
  <c r="I29" i="100" s="1"/>
  <c r="AA68" i="101"/>
  <c r="L71" i="100" s="1"/>
  <c r="H63" i="100"/>
  <c r="K45" i="101"/>
  <c r="J48" i="100" s="1"/>
  <c r="K41" i="101"/>
  <c r="J44" i="100" s="1"/>
  <c r="K24" i="101"/>
  <c r="J27" i="100" s="1"/>
  <c r="K103" i="101"/>
  <c r="J106" i="100" s="1"/>
  <c r="H71" i="100"/>
  <c r="J11" i="101"/>
  <c r="I14" i="100" s="1"/>
  <c r="AA66" i="101"/>
  <c r="L69" i="100" s="1"/>
  <c r="H13" i="100"/>
  <c r="AA5" i="101"/>
  <c r="L8" i="100" s="1"/>
  <c r="K22" i="101"/>
  <c r="J25" i="100" s="1"/>
  <c r="K55" i="101"/>
  <c r="J58" i="100" s="1"/>
  <c r="W24" i="101"/>
  <c r="K27" i="100" s="1"/>
  <c r="AA38" i="101"/>
  <c r="L41" i="100" s="1"/>
  <c r="H41" i="100"/>
  <c r="K40" i="101"/>
  <c r="J43" i="100" s="1"/>
  <c r="J30" i="101"/>
  <c r="I33" i="100" s="1"/>
  <c r="K32" i="101"/>
  <c r="J35" i="100" s="1"/>
  <c r="H35" i="100"/>
  <c r="J100" i="101"/>
  <c r="I103" i="100" s="1"/>
  <c r="J35" i="101"/>
  <c r="I38" i="100" s="1"/>
  <c r="J79" i="101"/>
  <c r="I82" i="100" s="1"/>
  <c r="J71" i="101"/>
  <c r="I74" i="100" s="1"/>
  <c r="W16" i="101"/>
  <c r="K19" i="100" s="1"/>
  <c r="K90" i="101"/>
  <c r="AA91" i="101"/>
  <c r="L94" i="100" s="1"/>
  <c r="H73" i="100"/>
  <c r="H67" i="100"/>
  <c r="J7" i="101"/>
  <c r="I10" i="100" s="1"/>
  <c r="J97" i="101"/>
  <c r="I100" i="100" s="1"/>
  <c r="J105" i="101"/>
  <c r="I108" i="100" s="1"/>
  <c r="AA87" i="101"/>
  <c r="L90" i="100" s="1"/>
  <c r="W108" i="101"/>
  <c r="K111" i="100" s="1"/>
  <c r="K11" i="101"/>
  <c r="J14" i="100" s="1"/>
  <c r="AA28" i="101"/>
  <c r="L31" i="100" s="1"/>
  <c r="K74" i="101"/>
  <c r="J77" i="100" s="1"/>
  <c r="K95" i="101"/>
  <c r="J98" i="100" s="1"/>
  <c r="AA41" i="101"/>
  <c r="L44" i="100" s="1"/>
  <c r="K111" i="101"/>
  <c r="J114" i="100" s="1"/>
  <c r="K23" i="101"/>
  <c r="J26" i="100" s="1"/>
  <c r="AA72" i="101"/>
  <c r="L75" i="100" s="1"/>
  <c r="K79" i="101"/>
  <c r="J82" i="100" s="1"/>
  <c r="K71" i="101"/>
  <c r="J74" i="100" s="1"/>
  <c r="J91" i="101"/>
  <c r="I94" i="100" s="1"/>
  <c r="H92" i="100"/>
  <c r="AA101" i="101"/>
  <c r="L104" i="100" s="1"/>
  <c r="AA45" i="101"/>
  <c r="L48" i="100" s="1"/>
  <c r="K72" i="101"/>
  <c r="J75" i="100" s="1"/>
  <c r="W5" i="101"/>
  <c r="K8" i="100" s="1"/>
  <c r="J24" i="101"/>
  <c r="I27" i="100" s="1"/>
  <c r="W40" i="101"/>
  <c r="K43" i="100" s="1"/>
  <c r="W21" i="101"/>
  <c r="K24" i="100" s="1"/>
  <c r="W35" i="101"/>
  <c r="K38" i="100" s="1"/>
  <c r="K83" i="101"/>
  <c r="J86" i="100" s="1"/>
  <c r="H74" i="100"/>
  <c r="J16" i="101"/>
  <c r="I19" i="100" s="1"/>
  <c r="AA90" i="101"/>
  <c r="L93" i="100" s="1"/>
  <c r="H94" i="100"/>
  <c r="K89" i="101"/>
  <c r="J92" i="100" s="1"/>
  <c r="W7" i="101"/>
  <c r="K10" i="100" s="1"/>
  <c r="W97" i="101"/>
  <c r="K100" i="100" s="1"/>
  <c r="K68" i="101"/>
  <c r="J71" i="100" s="1"/>
  <c r="H108" i="100"/>
  <c r="J87" i="101"/>
  <c r="I90" i="100" s="1"/>
  <c r="J108" i="101"/>
  <c r="I111" i="100" s="1"/>
  <c r="H14" i="100"/>
  <c r="H31" i="100"/>
  <c r="AA74" i="101"/>
  <c r="L77" i="100" s="1"/>
  <c r="W95" i="101"/>
  <c r="K98" i="100" s="1"/>
  <c r="J54" i="101"/>
  <c r="I57" i="100" s="1"/>
  <c r="W51" i="101"/>
  <c r="K54" i="100" s="1"/>
  <c r="AA111" i="101"/>
  <c r="L114" i="100" s="1"/>
  <c r="K10" i="101"/>
  <c r="J13" i="100" s="1"/>
  <c r="W23" i="101"/>
  <c r="K26" i="100" s="1"/>
  <c r="AA25" i="101"/>
  <c r="L28" i="100" s="1"/>
  <c r="W102" i="101"/>
  <c r="K105" i="100" s="1"/>
  <c r="H80" i="100"/>
  <c r="K18" i="101"/>
  <c r="J21" i="100" s="1"/>
  <c r="W92" i="101"/>
  <c r="K95" i="100" s="1"/>
  <c r="H34" i="100"/>
  <c r="J93" i="101"/>
  <c r="I96" i="100" s="1"/>
  <c r="K58" i="101"/>
  <c r="J61" i="100" s="1"/>
  <c r="K75" i="101"/>
  <c r="J78" i="100" s="1"/>
  <c r="K9" i="101"/>
  <c r="J12" i="100" s="1"/>
  <c r="H12" i="100"/>
  <c r="K76" i="101"/>
  <c r="J79" i="100" s="1"/>
  <c r="K19" i="101"/>
  <c r="J22" i="100" s="1"/>
  <c r="H22" i="100"/>
  <c r="AA80" i="101"/>
  <c r="L83" i="100" s="1"/>
  <c r="J85" i="101"/>
  <c r="I88" i="100" s="1"/>
  <c r="K50" i="101"/>
  <c r="J53" i="100" s="1"/>
  <c r="H53" i="100"/>
  <c r="AA33" i="101"/>
  <c r="L36" i="100" s="1"/>
  <c r="AA36" i="101"/>
  <c r="L39" i="100" s="1"/>
  <c r="H39" i="100"/>
  <c r="AA98" i="101"/>
  <c r="L101" i="100" s="1"/>
  <c r="K47" i="101"/>
  <c r="J50" i="100" s="1"/>
  <c r="J59" i="101"/>
  <c r="I62" i="100" s="1"/>
  <c r="K78" i="101"/>
  <c r="J81" i="100" s="1"/>
  <c r="J63" i="101"/>
  <c r="I66" i="100" s="1"/>
  <c r="AA43" i="101"/>
  <c r="L46" i="100" s="1"/>
  <c r="H72" i="100"/>
  <c r="K88" i="101"/>
  <c r="J91" i="100" s="1"/>
  <c r="H52" i="100"/>
  <c r="W29" i="101"/>
  <c r="K32" i="100" s="1"/>
  <c r="K15" i="101"/>
  <c r="J18" i="100" s="1"/>
  <c r="W99" i="101"/>
  <c r="K102" i="100" s="1"/>
  <c r="J44" i="101"/>
  <c r="I47" i="100" s="1"/>
  <c r="AA58" i="101"/>
  <c r="L61" i="100" s="1"/>
  <c r="J33" i="101"/>
  <c r="I36" i="100" s="1"/>
  <c r="J62" i="101"/>
  <c r="I65" i="100" s="1"/>
  <c r="W98" i="101"/>
  <c r="K101" i="100" s="1"/>
  <c r="W59" i="101"/>
  <c r="K62" i="100" s="1"/>
  <c r="AA78" i="101"/>
  <c r="L81" i="100" s="1"/>
  <c r="W12" i="101"/>
  <c r="K15" i="100" s="1"/>
  <c r="H66" i="100"/>
  <c r="J43" i="101"/>
  <c r="I46" i="100" s="1"/>
  <c r="J69" i="101"/>
  <c r="I72" i="100" s="1"/>
  <c r="H91" i="100"/>
  <c r="AA14" i="101"/>
  <c r="L17" i="100" s="1"/>
  <c r="K29" i="101"/>
  <c r="J32" i="100" s="1"/>
  <c r="H18" i="100"/>
  <c r="K73" i="101"/>
  <c r="J76" i="100" s="1"/>
  <c r="AA99" i="101"/>
  <c r="L102" i="100" s="1"/>
  <c r="AA107" i="101"/>
  <c r="L110" i="100" s="1"/>
  <c r="AA40" i="101"/>
  <c r="L43" i="100" s="1"/>
  <c r="H43" i="100"/>
  <c r="W100" i="101"/>
  <c r="K103" i="100" s="1"/>
  <c r="K21" i="101"/>
  <c r="J24" i="100" s="1"/>
  <c r="AA35" i="101"/>
  <c r="L38" i="100" s="1"/>
  <c r="W83" i="101"/>
  <c r="K86" i="100" s="1"/>
  <c r="H86" i="100"/>
  <c r="W79" i="101"/>
  <c r="K82" i="100" s="1"/>
  <c r="W71" i="101"/>
  <c r="K74" i="100" s="1"/>
  <c r="W94" i="101"/>
  <c r="K97" i="100" s="1"/>
  <c r="H97" i="100"/>
  <c r="AA16" i="101"/>
  <c r="L19" i="100" s="1"/>
  <c r="H19" i="100"/>
  <c r="AA103" i="101"/>
  <c r="L106" i="100" s="1"/>
  <c r="J90" i="101"/>
  <c r="I93" i="100" s="1"/>
  <c r="K91" i="101"/>
  <c r="J94" i="100" s="1"/>
  <c r="AA20" i="101"/>
  <c r="L23" i="100" s="1"/>
  <c r="H23" i="100"/>
  <c r="AA70" i="101"/>
  <c r="L73" i="100" s="1"/>
  <c r="W89" i="101"/>
  <c r="K92" i="100" s="1"/>
  <c r="AA64" i="101"/>
  <c r="L67" i="100" s="1"/>
  <c r="AA61" i="101"/>
  <c r="L64" i="100" s="1"/>
  <c r="AA7" i="101"/>
  <c r="L10" i="100" s="1"/>
  <c r="AA26" i="101"/>
  <c r="L29" i="100" s="1"/>
  <c r="K97" i="101"/>
  <c r="J100" i="100" s="1"/>
  <c r="J68" i="101"/>
  <c r="I71" i="100" s="1"/>
  <c r="K60" i="101"/>
  <c r="J63" i="100" s="1"/>
  <c r="K105" i="101"/>
  <c r="J108" i="100" s="1"/>
  <c r="W46" i="101"/>
  <c r="K49" i="100" s="1"/>
  <c r="H90" i="100"/>
  <c r="J25" i="101"/>
  <c r="I28" i="100" s="1"/>
  <c r="K108" i="101"/>
  <c r="J111" i="100" s="1"/>
  <c r="W11" i="101"/>
  <c r="K14" i="100" s="1"/>
  <c r="W39" i="101"/>
  <c r="K42" i="100" s="1"/>
  <c r="J28" i="101"/>
  <c r="I31" i="100" s="1"/>
  <c r="J66" i="101"/>
  <c r="I69" i="100" s="1"/>
  <c r="H69" i="100"/>
  <c r="W101" i="101"/>
  <c r="K104" i="100" s="1"/>
  <c r="J74" i="101"/>
  <c r="I77" i="100" s="1"/>
  <c r="AA95" i="101"/>
  <c r="L98" i="100" s="1"/>
  <c r="W54" i="101"/>
  <c r="K57" i="100" s="1"/>
  <c r="W45" i="101"/>
  <c r="K48" i="100" s="1"/>
  <c r="H48" i="100"/>
  <c r="J84" i="101"/>
  <c r="I87" i="100" s="1"/>
  <c r="H44" i="100"/>
  <c r="W111" i="101"/>
  <c r="K114" i="100" s="1"/>
  <c r="H114" i="100"/>
  <c r="W10" i="101"/>
  <c r="K13" i="100" s="1"/>
  <c r="AA23" i="101"/>
  <c r="L26" i="100" s="1"/>
  <c r="W72" i="101"/>
  <c r="K75" i="100" s="1"/>
  <c r="H75" i="100"/>
  <c r="J107" i="101"/>
  <c r="I110" i="100" s="1"/>
  <c r="K100" i="101"/>
  <c r="J103" i="100" s="1"/>
  <c r="K35" i="101"/>
  <c r="J38" i="100" s="1"/>
  <c r="AA79" i="101"/>
  <c r="L82" i="100" s="1"/>
  <c r="W103" i="101"/>
  <c r="K106" i="100" s="1"/>
  <c r="J61" i="101"/>
  <c r="I64" i="100" s="1"/>
  <c r="H10" i="100"/>
  <c r="H29" i="100"/>
  <c r="AA60" i="101"/>
  <c r="L63" i="100" s="1"/>
  <c r="AA105" i="101"/>
  <c r="L108" i="100" s="1"/>
  <c r="K46" i="101"/>
  <c r="J49" i="100" s="1"/>
  <c r="K87" i="101"/>
  <c r="J90" i="100" s="1"/>
  <c r="W25" i="101"/>
  <c r="K28" i="100" s="1"/>
  <c r="AA108" i="101"/>
  <c r="L111" i="100" s="1"/>
  <c r="J39" i="101"/>
  <c r="I42" i="100" s="1"/>
  <c r="W28" i="101"/>
  <c r="K31" i="100" s="1"/>
  <c r="J101" i="101"/>
  <c r="I104" i="100" s="1"/>
  <c r="AA54" i="101"/>
  <c r="L57" i="100" s="1"/>
  <c r="H87" i="100"/>
  <c r="W104" i="101"/>
  <c r="K107" i="100" s="1"/>
  <c r="J17" i="101"/>
  <c r="I20" i="100" s="1"/>
  <c r="AA57" i="101"/>
  <c r="L60" i="100" s="1"/>
  <c r="AA42" i="101"/>
  <c r="L45" i="100" s="1"/>
  <c r="J37" i="101"/>
  <c r="I40" i="100" s="1"/>
  <c r="AA81" i="101"/>
  <c r="L84" i="100" s="1"/>
  <c r="H15" i="100"/>
  <c r="J52" i="101"/>
  <c r="I55" i="100" s="1"/>
  <c r="AA86" i="101"/>
  <c r="L89" i="100" s="1"/>
  <c r="J96" i="101"/>
  <c r="I99" i="100" s="1"/>
  <c r="AA13" i="101"/>
  <c r="L16" i="100" s="1"/>
  <c r="H55" i="100"/>
  <c r="J65" i="101"/>
  <c r="I68" i="100" s="1"/>
  <c r="J106" i="101"/>
  <c r="I109" i="100" s="1"/>
  <c r="H105" i="100"/>
  <c r="W77" i="101"/>
  <c r="K80" i="100" s="1"/>
  <c r="W56" i="101"/>
  <c r="K59" i="100" s="1"/>
  <c r="W27" i="101"/>
  <c r="K30" i="100" s="1"/>
  <c r="W48" i="101"/>
  <c r="K51" i="100" s="1"/>
  <c r="K8" i="101"/>
  <c r="J11" i="100" s="1"/>
  <c r="AA34" i="101"/>
  <c r="L37" i="100" s="1"/>
  <c r="AA53" i="101"/>
  <c r="L56" i="100" s="1"/>
  <c r="H68" i="100"/>
  <c r="W31" i="101"/>
  <c r="K34" i="100" s="1"/>
  <c r="J67" i="101"/>
  <c r="I70" i="100" s="1"/>
  <c r="AA44" i="101"/>
  <c r="L47" i="100" s="1"/>
  <c r="K102" i="101"/>
  <c r="J105" i="100" s="1"/>
  <c r="J57" i="101"/>
  <c r="I60" i="100" s="1"/>
  <c r="J77" i="101"/>
  <c r="I80" i="100" s="1"/>
  <c r="K42" i="101"/>
  <c r="J45" i="100" s="1"/>
  <c r="H45" i="100"/>
  <c r="K56" i="101"/>
  <c r="J59" i="100" s="1"/>
  <c r="W37" i="101"/>
  <c r="K40" i="100" s="1"/>
  <c r="H40" i="100"/>
  <c r="W106" i="101"/>
  <c r="K109" i="100" s="1"/>
  <c r="K62" i="101"/>
  <c r="J65" i="100" s="1"/>
  <c r="W81" i="101"/>
  <c r="K84" i="100" s="1"/>
  <c r="H84" i="100"/>
  <c r="J86" i="101"/>
  <c r="I89" i="100" s="1"/>
  <c r="AA27" i="101"/>
  <c r="L30" i="100" s="1"/>
  <c r="J12" i="101"/>
  <c r="I15" i="100" s="1"/>
  <c r="K96" i="101"/>
  <c r="J99" i="100" s="1"/>
  <c r="H99" i="100"/>
  <c r="J48" i="101"/>
  <c r="I51" i="100" s="1"/>
  <c r="W13" i="101"/>
  <c r="K16" i="100" s="1"/>
  <c r="H16" i="100"/>
  <c r="W8" i="101"/>
  <c r="K11" i="100" s="1"/>
  <c r="W34" i="101"/>
  <c r="K37" i="100" s="1"/>
  <c r="W53" i="101"/>
  <c r="K56" i="100" s="1"/>
  <c r="AA18" i="101"/>
  <c r="L21" i="100" s="1"/>
  <c r="K92" i="101"/>
  <c r="J95" i="100" s="1"/>
  <c r="W52" i="101"/>
  <c r="K55" i="100" s="1"/>
  <c r="W65" i="101"/>
  <c r="K68" i="100" s="1"/>
  <c r="AA104" i="101"/>
  <c r="L107" i="100" s="1"/>
  <c r="H107" i="100"/>
  <c r="J31" i="101"/>
  <c r="I34" i="100" s="1"/>
  <c r="K67" i="101"/>
  <c r="J70" i="100" s="1"/>
  <c r="H70" i="100"/>
  <c r="W44" i="101"/>
  <c r="K47" i="100" s="1"/>
  <c r="H47" i="100"/>
  <c r="AA102" i="101"/>
  <c r="L105" i="100" s="1"/>
  <c r="K57" i="101"/>
  <c r="J60" i="100" s="1"/>
  <c r="H60" i="100"/>
  <c r="K77" i="101"/>
  <c r="J80" i="100" s="1"/>
  <c r="W42" i="101"/>
  <c r="K45" i="100" s="1"/>
  <c r="AA56" i="101"/>
  <c r="L59" i="100" s="1"/>
  <c r="AA37" i="101"/>
  <c r="L40" i="100" s="1"/>
  <c r="K106" i="101"/>
  <c r="J109" i="100" s="1"/>
  <c r="H109" i="100"/>
  <c r="W62" i="101"/>
  <c r="K65" i="100" s="1"/>
  <c r="H65" i="100"/>
  <c r="J81" i="101"/>
  <c r="I84" i="100" s="1"/>
  <c r="K86" i="101"/>
  <c r="J89" i="100" s="1"/>
  <c r="H89" i="100"/>
  <c r="J27" i="101"/>
  <c r="I30" i="100" s="1"/>
  <c r="K12" i="101"/>
  <c r="J15" i="100" s="1"/>
  <c r="W96" i="101"/>
  <c r="K99" i="100" s="1"/>
  <c r="K48" i="101"/>
  <c r="J51" i="100" s="1"/>
  <c r="H51" i="100"/>
  <c r="J13" i="101"/>
  <c r="I16" i="100" s="1"/>
  <c r="AA8" i="101"/>
  <c r="L11" i="100" s="1"/>
  <c r="H11" i="100"/>
  <c r="J34" i="101"/>
  <c r="I37" i="100" s="1"/>
  <c r="H37" i="100"/>
  <c r="J53" i="101"/>
  <c r="I56" i="100" s="1"/>
  <c r="H56" i="100"/>
  <c r="W18" i="101"/>
  <c r="K21" i="100" s="1"/>
  <c r="AA92" i="101"/>
  <c r="L95" i="100" s="1"/>
  <c r="K52" i="101"/>
  <c r="J55" i="100" s="1"/>
  <c r="K65" i="101"/>
  <c r="J68" i="100" s="1"/>
  <c r="J104" i="101"/>
  <c r="I107" i="100" s="1"/>
  <c r="K31" i="101"/>
  <c r="J34" i="100" s="1"/>
  <c r="I112" i="101"/>
  <c r="I18" i="93" s="1"/>
  <c r="J56" i="101"/>
  <c r="I59" i="100" s="1"/>
  <c r="K27" i="101"/>
  <c r="J30" i="100" s="1"/>
  <c r="J18" i="101"/>
  <c r="I21" i="100" s="1"/>
  <c r="J92" i="101"/>
  <c r="I95" i="100" s="1"/>
  <c r="W82" i="101"/>
  <c r="K85" i="100" s="1"/>
  <c r="H85" i="100"/>
  <c r="J6" i="101"/>
  <c r="I9" i="100" s="1"/>
  <c r="AA84" i="101"/>
  <c r="L87" i="100" s="1"/>
  <c r="J41" i="101"/>
  <c r="I44" i="100" s="1"/>
  <c r="K51" i="101"/>
  <c r="J54" i="100" s="1"/>
  <c r="H54" i="100"/>
  <c r="AA49" i="101"/>
  <c r="L52" i="100" s="1"/>
  <c r="W14" i="101"/>
  <c r="K17" i="100" s="1"/>
  <c r="AA29" i="101"/>
  <c r="L32" i="100" s="1"/>
  <c r="J15" i="101"/>
  <c r="I18" i="100" s="1"/>
  <c r="K17" i="101"/>
  <c r="J20" i="100" s="1"/>
  <c r="W73" i="101"/>
  <c r="K76" i="100" s="1"/>
  <c r="K99" i="101"/>
  <c r="J102" i="100" s="1"/>
  <c r="W43" i="101"/>
  <c r="K46" i="100" s="1"/>
  <c r="K54" i="101"/>
  <c r="J57" i="100" s="1"/>
  <c r="K6" i="101"/>
  <c r="J9" i="100" s="1"/>
  <c r="K14" i="101"/>
  <c r="J17" i="100" s="1"/>
  <c r="W17" i="101"/>
  <c r="J99" i="101"/>
  <c r="I102" i="100" s="1"/>
  <c r="H112" i="100"/>
  <c r="K109" i="101"/>
  <c r="W109" i="101"/>
  <c r="J109" i="101"/>
  <c r="AA109" i="101"/>
  <c r="AA110" i="101"/>
  <c r="L113" i="100" s="1"/>
  <c r="J110" i="101"/>
  <c r="I113" i="100" s="1"/>
  <c r="W110" i="101"/>
  <c r="K113" i="100" s="1"/>
  <c r="K110" i="101"/>
  <c r="J113" i="100" s="1"/>
  <c r="I11" i="100"/>
  <c r="J37" i="100"/>
  <c r="L74" i="100"/>
  <c r="J93" i="100"/>
  <c r="K94" i="100"/>
  <c r="J40" i="100"/>
  <c r="J10" i="100"/>
  <c r="K71" i="100"/>
  <c r="J84" i="100"/>
  <c r="L99" i="100"/>
  <c r="J16" i="100"/>
  <c r="J42" i="100"/>
  <c r="J85" i="100"/>
  <c r="L54" i="100"/>
  <c r="I13" i="100"/>
  <c r="K25" i="100"/>
  <c r="L58" i="100"/>
  <c r="I105" i="100"/>
  <c r="L80" i="100"/>
  <c r="K93" i="100"/>
  <c r="I39" i="100"/>
  <c r="L62" i="100"/>
  <c r="K63" i="100"/>
  <c r="K69" i="100"/>
  <c r="J56" i="100"/>
  <c r="I114" i="100"/>
  <c r="I75" i="100"/>
  <c r="J96" i="100"/>
  <c r="I45" i="100"/>
  <c r="I41" i="100"/>
  <c r="L78" i="100"/>
  <c r="I43" i="100"/>
  <c r="L33" i="100"/>
  <c r="K70" i="100"/>
  <c r="K12" i="100"/>
  <c r="J47" i="100"/>
  <c r="K60" i="100"/>
  <c r="L79" i="100"/>
  <c r="I86" i="100"/>
  <c r="K22" i="100"/>
  <c r="I97" i="100"/>
  <c r="I83" i="100"/>
  <c r="J19" i="100"/>
  <c r="I23" i="100"/>
  <c r="L109" i="100"/>
  <c r="I73" i="100"/>
  <c r="L65" i="100"/>
  <c r="I67" i="100"/>
  <c r="L50" i="100"/>
  <c r="K29" i="100"/>
  <c r="L100" i="100"/>
  <c r="I81" i="100"/>
  <c r="K108" i="100"/>
  <c r="L15" i="100"/>
  <c r="K90" i="100"/>
  <c r="L51" i="100"/>
  <c r="J31" i="100"/>
  <c r="J72" i="100"/>
  <c r="I48" i="100"/>
  <c r="K44" i="100"/>
  <c r="I52" i="100"/>
  <c r="L55" i="100"/>
  <c r="I32" i="100"/>
  <c r="L68" i="100"/>
  <c r="L35" i="100"/>
  <c r="I53" i="100"/>
  <c r="K89" i="100"/>
  <c r="L49" i="100"/>
  <c r="K66" i="100"/>
  <c r="K77" i="100"/>
  <c r="I98" i="100"/>
  <c r="L91" i="100"/>
  <c r="K87" i="100"/>
  <c r="L18" i="100"/>
  <c r="I76" i="100"/>
  <c r="L34" i="100"/>
  <c r="L24" i="100"/>
  <c r="J88" i="100"/>
  <c r="L92" i="100"/>
  <c r="J101" i="100"/>
  <c r="L14" i="100"/>
  <c r="J107" i="100"/>
  <c r="I26" i="100"/>
  <c r="AA112" i="101" l="1"/>
  <c r="D20" i="93" s="1"/>
  <c r="W112" i="101"/>
  <c r="D18" i="93" s="1"/>
  <c r="H115" i="100"/>
  <c r="M21" i="91" s="1"/>
  <c r="K20" i="100"/>
  <c r="K112" i="101"/>
  <c r="M112" i="101" s="1"/>
  <c r="I112" i="100"/>
  <c r="I115" i="100" s="1"/>
  <c r="M22" i="91" s="1"/>
  <c r="K112" i="100"/>
  <c r="J112" i="101"/>
  <c r="M18" i="93" s="1"/>
  <c r="J112" i="100"/>
  <c r="J115" i="100" s="1"/>
  <c r="M23" i="91" s="1"/>
  <c r="L112" i="100"/>
  <c r="L115" i="100" l="1"/>
  <c r="M25" i="91" s="1"/>
  <c r="K115" i="100"/>
  <c r="M24" i="91" s="1"/>
  <c r="O19" i="93"/>
  <c r="I23" i="93" s="1"/>
  <c r="N109" i="101"/>
  <c r="O109" i="101" s="1"/>
  <c r="N110" i="101"/>
  <c r="O110" i="101" s="1"/>
  <c r="I26" i="93"/>
  <c r="N20" i="101"/>
  <c r="O20" i="101" s="1"/>
  <c r="N52" i="101"/>
  <c r="O52" i="101" s="1"/>
  <c r="N84" i="101"/>
  <c r="O84" i="101" s="1"/>
  <c r="N10" i="101"/>
  <c r="O10" i="101" s="1"/>
  <c r="N42" i="101"/>
  <c r="O42" i="101" s="1"/>
  <c r="N74" i="101"/>
  <c r="O74" i="101" s="1"/>
  <c r="N106" i="101"/>
  <c r="O106" i="101" s="1"/>
  <c r="N23" i="101"/>
  <c r="O23" i="101" s="1"/>
  <c r="N55" i="101"/>
  <c r="O55" i="101" s="1"/>
  <c r="N87" i="101"/>
  <c r="O87" i="101" s="1"/>
  <c r="N17" i="101"/>
  <c r="O17" i="101" s="1"/>
  <c r="N49" i="101"/>
  <c r="O49" i="101" s="1"/>
  <c r="N81" i="101"/>
  <c r="O81" i="101" s="1"/>
  <c r="N16" i="101"/>
  <c r="O16" i="101" s="1"/>
  <c r="N48" i="101"/>
  <c r="O48" i="101" s="1"/>
  <c r="N80" i="101"/>
  <c r="O80" i="101" s="1"/>
  <c r="N14" i="101"/>
  <c r="O14" i="101" s="1"/>
  <c r="N46" i="101"/>
  <c r="O46" i="101" s="1"/>
  <c r="N78" i="101"/>
  <c r="O78" i="101" s="1"/>
  <c r="N108" i="101"/>
  <c r="O108" i="101" s="1"/>
  <c r="N27" i="101"/>
  <c r="O27" i="101" s="1"/>
  <c r="N59" i="101"/>
  <c r="O59" i="101" s="1"/>
  <c r="N91" i="101"/>
  <c r="O91" i="101" s="1"/>
  <c r="N21" i="101"/>
  <c r="O21" i="101" s="1"/>
  <c r="N61" i="101"/>
  <c r="O61" i="101" s="1"/>
  <c r="N93" i="101"/>
  <c r="O93" i="101" s="1"/>
  <c r="N35" i="101"/>
  <c r="O35" i="101" s="1"/>
  <c r="N67" i="101"/>
  <c r="O67" i="101" s="1"/>
  <c r="N99" i="101"/>
  <c r="O99" i="101" s="1"/>
  <c r="N69" i="101"/>
  <c r="O69" i="101" s="1"/>
  <c r="N101" i="101"/>
  <c r="O101" i="101" s="1"/>
  <c r="N37" i="101"/>
  <c r="O37" i="101" s="1"/>
  <c r="N76" i="101"/>
  <c r="O76" i="101" s="1"/>
  <c r="N15" i="101"/>
  <c r="O15" i="101" s="1"/>
  <c r="N41" i="101"/>
  <c r="O41" i="101" s="1"/>
  <c r="N40" i="101"/>
  <c r="O40" i="101" s="1"/>
  <c r="N70" i="101"/>
  <c r="O70" i="101" s="1"/>
  <c r="N51" i="101"/>
  <c r="O51" i="101" s="1"/>
  <c r="N13" i="101"/>
  <c r="O13" i="101" s="1"/>
  <c r="N104" i="101"/>
  <c r="O104" i="101" s="1"/>
  <c r="N28" i="101"/>
  <c r="O28" i="101" s="1"/>
  <c r="N60" i="101"/>
  <c r="O60" i="101" s="1"/>
  <c r="N92" i="101"/>
  <c r="O92" i="101" s="1"/>
  <c r="N18" i="101"/>
  <c r="O18" i="101" s="1"/>
  <c r="N50" i="101"/>
  <c r="O50" i="101" s="1"/>
  <c r="N82" i="101"/>
  <c r="O82" i="101" s="1"/>
  <c r="N5" i="101"/>
  <c r="O5" i="101" s="1"/>
  <c r="N31" i="101"/>
  <c r="O31" i="101" s="1"/>
  <c r="N63" i="101"/>
  <c r="O63" i="101" s="1"/>
  <c r="N95" i="101"/>
  <c r="O95" i="101" s="1"/>
  <c r="N25" i="101"/>
  <c r="O25" i="101" s="1"/>
  <c r="N57" i="101"/>
  <c r="O57" i="101" s="1"/>
  <c r="N89" i="101"/>
  <c r="O89" i="101" s="1"/>
  <c r="N24" i="101"/>
  <c r="O24" i="101" s="1"/>
  <c r="N56" i="101"/>
  <c r="O56" i="101" s="1"/>
  <c r="N88" i="101"/>
  <c r="O88" i="101" s="1"/>
  <c r="N22" i="101"/>
  <c r="O22" i="101" s="1"/>
  <c r="N54" i="101"/>
  <c r="O54" i="101" s="1"/>
  <c r="N86" i="101"/>
  <c r="O86" i="101" s="1"/>
  <c r="N6" i="101"/>
  <c r="O6" i="101" s="1"/>
  <c r="N29" i="101"/>
  <c r="O29" i="101" s="1"/>
  <c r="N77" i="101"/>
  <c r="O77" i="101" s="1"/>
  <c r="N44" i="101"/>
  <c r="O44" i="101" s="1"/>
  <c r="N34" i="101"/>
  <c r="O34" i="101" s="1"/>
  <c r="N66" i="101"/>
  <c r="O66" i="101" s="1"/>
  <c r="N47" i="101"/>
  <c r="O47" i="101" s="1"/>
  <c r="N9" i="101"/>
  <c r="O9" i="101" s="1"/>
  <c r="N105" i="101"/>
  <c r="O105" i="101" s="1"/>
  <c r="N111" i="101"/>
  <c r="O111" i="101" s="1"/>
  <c r="N102" i="101"/>
  <c r="O102" i="101" s="1"/>
  <c r="N83" i="101"/>
  <c r="O83" i="101" s="1"/>
  <c r="N85" i="101"/>
  <c r="O85" i="101" s="1"/>
  <c r="N53" i="101"/>
  <c r="O53" i="101" s="1"/>
  <c r="N36" i="101"/>
  <c r="O36" i="101" s="1"/>
  <c r="N68" i="101"/>
  <c r="O68" i="101" s="1"/>
  <c r="N100" i="101"/>
  <c r="O100" i="101" s="1"/>
  <c r="N26" i="101"/>
  <c r="O26" i="101" s="1"/>
  <c r="N58" i="101"/>
  <c r="O58" i="101" s="1"/>
  <c r="N90" i="101"/>
  <c r="O90" i="101" s="1"/>
  <c r="N7" i="101"/>
  <c r="O7" i="101" s="1"/>
  <c r="N39" i="101"/>
  <c r="O39" i="101" s="1"/>
  <c r="N71" i="101"/>
  <c r="O71" i="101" s="1"/>
  <c r="N103" i="101"/>
  <c r="O103" i="101" s="1"/>
  <c r="N33" i="101"/>
  <c r="O33" i="101" s="1"/>
  <c r="N65" i="101"/>
  <c r="O65" i="101" s="1"/>
  <c r="N97" i="101"/>
  <c r="O97" i="101" s="1"/>
  <c r="N32" i="101"/>
  <c r="O32" i="101" s="1"/>
  <c r="N64" i="101"/>
  <c r="O64" i="101" s="1"/>
  <c r="N96" i="101"/>
  <c r="O96" i="101" s="1"/>
  <c r="N30" i="101"/>
  <c r="O30" i="101" s="1"/>
  <c r="N62" i="101"/>
  <c r="O62" i="101" s="1"/>
  <c r="N94" i="101"/>
  <c r="O94" i="101" s="1"/>
  <c r="N11" i="101"/>
  <c r="O11" i="101" s="1"/>
  <c r="N43" i="101"/>
  <c r="O43" i="101" s="1"/>
  <c r="N75" i="101"/>
  <c r="O75" i="101" s="1"/>
  <c r="N8" i="101"/>
  <c r="O8" i="101" s="1"/>
  <c r="N12" i="101"/>
  <c r="O12" i="101" s="1"/>
  <c r="N107" i="101"/>
  <c r="O107" i="101" s="1"/>
  <c r="N98" i="101"/>
  <c r="O98" i="101" s="1"/>
  <c r="N79" i="101"/>
  <c r="O79" i="101" s="1"/>
  <c r="N73" i="101"/>
  <c r="O73" i="101" s="1"/>
  <c r="N72" i="101"/>
  <c r="O72" i="101" s="1"/>
  <c r="N38" i="101"/>
  <c r="O38" i="101" s="1"/>
  <c r="N19" i="101"/>
  <c r="O19" i="101" s="1"/>
  <c r="N45" i="101"/>
  <c r="O45" i="101" s="1"/>
  <c r="N112" i="101" l="1"/>
  <c r="P5" i="101" l="1" a="1"/>
  <c r="O112" i="101"/>
  <c r="I29" i="93" s="1"/>
  <c r="P5" i="101" l="1"/>
  <c r="R5" i="101" s="1"/>
  <c r="P36" i="101"/>
  <c r="AB36" i="101" s="1"/>
  <c r="P52" i="101"/>
  <c r="Q52" i="101" s="1"/>
  <c r="P68" i="101"/>
  <c r="M71" i="100" s="1"/>
  <c r="R71" i="100" s="1"/>
  <c r="P84" i="101"/>
  <c r="R84" i="101" s="1"/>
  <c r="P100" i="101"/>
  <c r="R100" i="101" s="1"/>
  <c r="P24" i="101"/>
  <c r="R24" i="101" s="1"/>
  <c r="P40" i="101"/>
  <c r="Q40" i="101" s="1"/>
  <c r="P56" i="101"/>
  <c r="Q56" i="101" s="1"/>
  <c r="P72" i="101"/>
  <c r="Q72" i="101" s="1"/>
  <c r="P88" i="101"/>
  <c r="X88" i="101" s="1"/>
  <c r="P104" i="101"/>
  <c r="Q104" i="101" s="1"/>
  <c r="P28" i="101"/>
  <c r="X28" i="101" s="1"/>
  <c r="P44" i="101"/>
  <c r="X44" i="101" s="1"/>
  <c r="P60" i="101"/>
  <c r="Q60" i="101" s="1"/>
  <c r="P76" i="101"/>
  <c r="Q76" i="101" s="1"/>
  <c r="P92" i="101"/>
  <c r="R92" i="101" s="1"/>
  <c r="P108" i="101"/>
  <c r="M111" i="100" s="1"/>
  <c r="R111" i="100" s="1"/>
  <c r="P32" i="101"/>
  <c r="R32" i="101" s="1"/>
  <c r="P48" i="101"/>
  <c r="AB48" i="101" s="1"/>
  <c r="P64" i="101"/>
  <c r="X64" i="101" s="1"/>
  <c r="P80" i="101"/>
  <c r="X80" i="101" s="1"/>
  <c r="P96" i="101"/>
  <c r="X96" i="101" s="1"/>
  <c r="P20" i="101"/>
  <c r="M23" i="100" s="1"/>
  <c r="R23" i="100" s="1"/>
  <c r="P111" i="101"/>
  <c r="X111" i="101" s="1"/>
  <c r="P95" i="101"/>
  <c r="X95" i="101" s="1"/>
  <c r="P79" i="101"/>
  <c r="X79" i="101" s="1"/>
  <c r="P63" i="101"/>
  <c r="X63" i="101" s="1"/>
  <c r="P47" i="101"/>
  <c r="R47" i="101" s="1"/>
  <c r="P31" i="101"/>
  <c r="M34" i="100" s="1"/>
  <c r="R34" i="100" s="1"/>
  <c r="P15" i="101"/>
  <c r="X15" i="101" s="1"/>
  <c r="P106" i="101"/>
  <c r="X106" i="101" s="1"/>
  <c r="P90" i="101"/>
  <c r="R90" i="101" s="1"/>
  <c r="P74" i="101"/>
  <c r="X74" i="101" s="1"/>
  <c r="P58" i="101"/>
  <c r="M61" i="100" s="1"/>
  <c r="R61" i="100" s="1"/>
  <c r="P42" i="101"/>
  <c r="AB42" i="101" s="1"/>
  <c r="P26" i="101"/>
  <c r="Q26" i="101" s="1"/>
  <c r="P10" i="101"/>
  <c r="AB10" i="101" s="1"/>
  <c r="P101" i="101"/>
  <c r="AB101" i="101" s="1"/>
  <c r="P85" i="101"/>
  <c r="AB85" i="101" s="1"/>
  <c r="P69" i="101"/>
  <c r="R69" i="101" s="1"/>
  <c r="P53" i="101"/>
  <c r="M56" i="100" s="1"/>
  <c r="R56" i="100" s="1"/>
  <c r="P37" i="101"/>
  <c r="AB37" i="101" s="1"/>
  <c r="P21" i="101"/>
  <c r="AB21" i="101" s="1"/>
  <c r="P103" i="101"/>
  <c r="AB103" i="101" s="1"/>
  <c r="P23" i="101"/>
  <c r="AB23" i="101" s="1"/>
  <c r="P82" i="101"/>
  <c r="AB82" i="101" s="1"/>
  <c r="P34" i="101"/>
  <c r="Q34" i="101" s="1"/>
  <c r="P109" i="101"/>
  <c r="P77" i="101"/>
  <c r="X77" i="101" s="1"/>
  <c r="P45" i="101"/>
  <c r="M48" i="100" s="1"/>
  <c r="R48" i="100" s="1"/>
  <c r="P13" i="101"/>
  <c r="Q13" i="101" s="1"/>
  <c r="P99" i="101"/>
  <c r="M102" i="100" s="1"/>
  <c r="R102" i="100" s="1"/>
  <c r="P110" i="101"/>
  <c r="M113" i="100" s="1"/>
  <c r="R113" i="100" s="1"/>
  <c r="P62" i="101"/>
  <c r="AB62" i="101" s="1"/>
  <c r="P30" i="101"/>
  <c r="AB30" i="101" s="1"/>
  <c r="P105" i="101"/>
  <c r="X105" i="101" s="1"/>
  <c r="P73" i="101"/>
  <c r="M76" i="100" s="1"/>
  <c r="R76" i="100" s="1"/>
  <c r="P16" i="101"/>
  <c r="X16" i="101" s="1"/>
  <c r="P107" i="101"/>
  <c r="Q107" i="101" s="1"/>
  <c r="P91" i="101"/>
  <c r="Q91" i="101" s="1"/>
  <c r="P75" i="101"/>
  <c r="X75" i="101" s="1"/>
  <c r="P59" i="101"/>
  <c r="R59" i="101" s="1"/>
  <c r="P43" i="101"/>
  <c r="R43" i="101" s="1"/>
  <c r="P27" i="101"/>
  <c r="Q27" i="101" s="1"/>
  <c r="P11" i="101"/>
  <c r="Q11" i="101" s="1"/>
  <c r="P102" i="101"/>
  <c r="R102" i="101" s="1"/>
  <c r="P86" i="101"/>
  <c r="R86" i="101" s="1"/>
  <c r="P70" i="101"/>
  <c r="Q70" i="101" s="1"/>
  <c r="P54" i="101"/>
  <c r="AB54" i="101" s="1"/>
  <c r="P38" i="101"/>
  <c r="X38" i="101" s="1"/>
  <c r="P22" i="101"/>
  <c r="R22" i="101" s="1"/>
  <c r="P6" i="101"/>
  <c r="Q6" i="101" s="1"/>
  <c r="P97" i="101"/>
  <c r="M100" i="100" s="1"/>
  <c r="R100" i="100" s="1"/>
  <c r="P81" i="101"/>
  <c r="R81" i="101" s="1"/>
  <c r="P65" i="101"/>
  <c r="Q65" i="101" s="1"/>
  <c r="P49" i="101"/>
  <c r="Q49" i="101" s="1"/>
  <c r="P33" i="101"/>
  <c r="AB33" i="101" s="1"/>
  <c r="P17" i="101"/>
  <c r="Q17" i="101" s="1"/>
  <c r="P12" i="101"/>
  <c r="X12" i="101" s="1"/>
  <c r="P87" i="101"/>
  <c r="Q87" i="101" s="1"/>
  <c r="P71" i="101"/>
  <c r="R71" i="101" s="1"/>
  <c r="P55" i="101"/>
  <c r="M58" i="100" s="1"/>
  <c r="R58" i="100" s="1"/>
  <c r="P39" i="101"/>
  <c r="Q39" i="101" s="1"/>
  <c r="P7" i="101"/>
  <c r="AB7" i="101" s="1"/>
  <c r="P98" i="101"/>
  <c r="Q98" i="101" s="1"/>
  <c r="P66" i="101"/>
  <c r="Q66" i="101" s="1"/>
  <c r="P50" i="101"/>
  <c r="R50" i="101" s="1"/>
  <c r="P18" i="101"/>
  <c r="R18" i="101" s="1"/>
  <c r="P93" i="101"/>
  <c r="Q93" i="101" s="1"/>
  <c r="P61" i="101"/>
  <c r="M64" i="100" s="1"/>
  <c r="R64" i="100" s="1"/>
  <c r="P29" i="101"/>
  <c r="Q29" i="101" s="1"/>
  <c r="P8" i="101"/>
  <c r="X8" i="101" s="1"/>
  <c r="P83" i="101"/>
  <c r="Q83" i="101" s="1"/>
  <c r="P67" i="101"/>
  <c r="R67" i="101" s="1"/>
  <c r="P51" i="101"/>
  <c r="R51" i="101" s="1"/>
  <c r="P35" i="101"/>
  <c r="R35" i="101" s="1"/>
  <c r="P19" i="101"/>
  <c r="Q19" i="101" s="1"/>
  <c r="P94" i="101"/>
  <c r="R94" i="101" s="1"/>
  <c r="P78" i="101"/>
  <c r="Q78" i="101" s="1"/>
  <c r="P46" i="101"/>
  <c r="R46" i="101" s="1"/>
  <c r="P14" i="101"/>
  <c r="AB14" i="101" s="1"/>
  <c r="P89" i="101"/>
  <c r="X89" i="101" s="1"/>
  <c r="P9" i="101"/>
  <c r="R9" i="101" s="1"/>
  <c r="P41" i="101"/>
  <c r="X41" i="101" s="1"/>
  <c r="P57" i="101"/>
  <c r="AB57" i="101" s="1"/>
  <c r="P25" i="101"/>
  <c r="R25" i="101" s="1"/>
  <c r="X30" i="101"/>
  <c r="AB90" i="101"/>
  <c r="X24" i="101" l="1"/>
  <c r="Y24" i="101" s="1"/>
  <c r="S52" i="101"/>
  <c r="X37" i="101"/>
  <c r="P40" i="100" s="1"/>
  <c r="U40" i="100" s="1"/>
  <c r="Q54" i="101"/>
  <c r="N57" i="100" s="1"/>
  <c r="S57" i="100" s="1"/>
  <c r="X99" i="101"/>
  <c r="Y99" i="101" s="1"/>
  <c r="S36" i="101"/>
  <c r="S26" i="101"/>
  <c r="AB55" i="101"/>
  <c r="Q58" i="100" s="1"/>
  <c r="V58" i="100" s="1"/>
  <c r="R56" i="101"/>
  <c r="U56" i="101" s="1"/>
  <c r="X45" i="101"/>
  <c r="Y45" i="101" s="1"/>
  <c r="R96" i="101"/>
  <c r="U96" i="101" s="1"/>
  <c r="AB79" i="101"/>
  <c r="Q82" i="100" s="1"/>
  <c r="V82" i="100" s="1"/>
  <c r="Q101" i="101"/>
  <c r="T101" i="101" s="1"/>
  <c r="AB60" i="101"/>
  <c r="AC60" i="101" s="1"/>
  <c r="X94" i="101"/>
  <c r="P97" i="100" s="1"/>
  <c r="U97" i="100" s="1"/>
  <c r="S82" i="101"/>
  <c r="X84" i="101"/>
  <c r="Y84" i="101" s="1"/>
  <c r="S37" i="101"/>
  <c r="M65" i="100"/>
  <c r="R65" i="100" s="1"/>
  <c r="X58" i="101"/>
  <c r="Y58" i="101" s="1"/>
  <c r="Q67" i="101"/>
  <c r="N70" i="100" s="1"/>
  <c r="S70" i="100" s="1"/>
  <c r="X92" i="101"/>
  <c r="Y92" i="101" s="1"/>
  <c r="R17" i="101"/>
  <c r="O20" i="100" s="1"/>
  <c r="T20" i="100" s="1"/>
  <c r="AB32" i="101"/>
  <c r="Q35" i="100" s="1"/>
  <c r="V35" i="100" s="1"/>
  <c r="M94" i="100"/>
  <c r="R94" i="100" s="1"/>
  <c r="S59" i="101"/>
  <c r="M18" i="100"/>
  <c r="R18" i="100" s="1"/>
  <c r="M98" i="100"/>
  <c r="R98" i="100" s="1"/>
  <c r="AB111" i="101"/>
  <c r="AC111" i="101" s="1"/>
  <c r="M77" i="100"/>
  <c r="R77" i="100" s="1"/>
  <c r="R73" i="101"/>
  <c r="O76" i="100" s="1"/>
  <c r="T76" i="100" s="1"/>
  <c r="S75" i="101"/>
  <c r="Q100" i="101"/>
  <c r="N103" i="100" s="1"/>
  <c r="S103" i="100" s="1"/>
  <c r="X71" i="101"/>
  <c r="P74" i="100" s="1"/>
  <c r="U74" i="100" s="1"/>
  <c r="Q23" i="101"/>
  <c r="N26" i="100" s="1"/>
  <c r="S26" i="100" s="1"/>
  <c r="R27" i="101"/>
  <c r="O30" i="100" s="1"/>
  <c r="T30" i="100" s="1"/>
  <c r="Q57" i="101"/>
  <c r="N60" i="100" s="1"/>
  <c r="S60" i="100" s="1"/>
  <c r="S103" i="101"/>
  <c r="X46" i="101"/>
  <c r="P49" i="100" s="1"/>
  <c r="U49" i="100" s="1"/>
  <c r="Q53" i="101"/>
  <c r="N56" i="100" s="1"/>
  <c r="S56" i="100" s="1"/>
  <c r="R10" i="101"/>
  <c r="U10" i="101" s="1"/>
  <c r="R33" i="101"/>
  <c r="O36" i="100" s="1"/>
  <c r="T36" i="100" s="1"/>
  <c r="AB108" i="101"/>
  <c r="Q111" i="100" s="1"/>
  <c r="V111" i="100" s="1"/>
  <c r="AB100" i="101"/>
  <c r="AC100" i="101" s="1"/>
  <c r="R82" i="101"/>
  <c r="O85" i="100" s="1"/>
  <c r="T85" i="100" s="1"/>
  <c r="AB99" i="101"/>
  <c r="AC99" i="101" s="1"/>
  <c r="X52" i="101"/>
  <c r="Y52" i="101" s="1"/>
  <c r="AB56" i="101"/>
  <c r="AC56" i="101" s="1"/>
  <c r="AB66" i="101"/>
  <c r="Q69" i="100" s="1"/>
  <c r="V69" i="100" s="1"/>
  <c r="Q111" i="101"/>
  <c r="T111" i="101" s="1"/>
  <c r="R37" i="101"/>
  <c r="O40" i="100" s="1"/>
  <c r="T40" i="100" s="1"/>
  <c r="R105" i="101"/>
  <c r="U105" i="101" s="1"/>
  <c r="R62" i="101"/>
  <c r="O65" i="100" s="1"/>
  <c r="T65" i="100" s="1"/>
  <c r="S102" i="101"/>
  <c r="AB58" i="101"/>
  <c r="Q61" i="100" s="1"/>
  <c r="V61" i="100" s="1"/>
  <c r="M19" i="100"/>
  <c r="R19" i="100" s="1"/>
  <c r="R41" i="101"/>
  <c r="U41" i="101" s="1"/>
  <c r="X101" i="101"/>
  <c r="Y101" i="101" s="1"/>
  <c r="M95" i="100"/>
  <c r="R95" i="100" s="1"/>
  <c r="Q84" i="101"/>
  <c r="T84" i="101" s="1"/>
  <c r="X17" i="101"/>
  <c r="Y17" i="101" s="1"/>
  <c r="Q24" i="101"/>
  <c r="N27" i="100" s="1"/>
  <c r="S27" i="100" s="1"/>
  <c r="R79" i="101"/>
  <c r="O82" i="100" s="1"/>
  <c r="T82" i="100" s="1"/>
  <c r="AB45" i="101"/>
  <c r="AC45" i="101" s="1"/>
  <c r="S61" i="101"/>
  <c r="R88" i="101"/>
  <c r="O91" i="100" s="1"/>
  <c r="T91" i="100" s="1"/>
  <c r="X26" i="101"/>
  <c r="P29" i="100" s="1"/>
  <c r="U29" i="100" s="1"/>
  <c r="S60" i="101"/>
  <c r="Q55" i="101"/>
  <c r="N58" i="100" s="1"/>
  <c r="S58" i="100" s="1"/>
  <c r="Q96" i="101"/>
  <c r="T96" i="101" s="1"/>
  <c r="Q64" i="101"/>
  <c r="N67" i="100" s="1"/>
  <c r="S67" i="100" s="1"/>
  <c r="Q81" i="101"/>
  <c r="T81" i="101" s="1"/>
  <c r="R89" i="101"/>
  <c r="O92" i="100" s="1"/>
  <c r="T92" i="100" s="1"/>
  <c r="X66" i="101"/>
  <c r="P69" i="100" s="1"/>
  <c r="U69" i="100" s="1"/>
  <c r="Q61" i="101"/>
  <c r="T61" i="101" s="1"/>
  <c r="M97" i="100"/>
  <c r="R97" i="100" s="1"/>
  <c r="M105" i="100"/>
  <c r="R105" i="100" s="1"/>
  <c r="M92" i="100"/>
  <c r="R92" i="100" s="1"/>
  <c r="M69" i="100"/>
  <c r="R69" i="100" s="1"/>
  <c r="AB67" i="101"/>
  <c r="AC67" i="101" s="1"/>
  <c r="S38" i="101"/>
  <c r="X82" i="101"/>
  <c r="P85" i="100" s="1"/>
  <c r="U85" i="100" s="1"/>
  <c r="AB89" i="101"/>
  <c r="Q92" i="100" s="1"/>
  <c r="V92" i="100" s="1"/>
  <c r="R52" i="101"/>
  <c r="O55" i="100" s="1"/>
  <c r="T55" i="100" s="1"/>
  <c r="S17" i="101"/>
  <c r="M27" i="100"/>
  <c r="R27" i="100" s="1"/>
  <c r="M82" i="100"/>
  <c r="R82" i="100" s="1"/>
  <c r="R61" i="101"/>
  <c r="O64" i="100" s="1"/>
  <c r="T64" i="100" s="1"/>
  <c r="S88" i="101"/>
  <c r="X32" i="101"/>
  <c r="Y32" i="101" s="1"/>
  <c r="S94" i="101"/>
  <c r="AB102" i="101"/>
  <c r="Q105" i="100" s="1"/>
  <c r="V105" i="100" s="1"/>
  <c r="X60" i="101"/>
  <c r="Y60" i="101" s="1"/>
  <c r="Q25" i="101"/>
  <c r="N28" i="100" s="1"/>
  <c r="S28" i="100" s="1"/>
  <c r="R16" i="101"/>
  <c r="O19" i="100" s="1"/>
  <c r="T19" i="100" s="1"/>
  <c r="AB59" i="101"/>
  <c r="AC59" i="101" s="1"/>
  <c r="M99" i="100"/>
  <c r="R99" i="100" s="1"/>
  <c r="AB15" i="101"/>
  <c r="Q18" i="100" s="1"/>
  <c r="V18" i="100" s="1"/>
  <c r="AB81" i="101"/>
  <c r="Q84" i="100" s="1"/>
  <c r="V84" i="100" s="1"/>
  <c r="AB38" i="101"/>
  <c r="AC38" i="101" s="1"/>
  <c r="S22" i="101"/>
  <c r="X42" i="101"/>
  <c r="P45" i="100" s="1"/>
  <c r="U45" i="100" s="1"/>
  <c r="Q88" i="101"/>
  <c r="N91" i="100" s="1"/>
  <c r="S91" i="100" s="1"/>
  <c r="M35" i="100"/>
  <c r="R35" i="100" s="1"/>
  <c r="X62" i="101"/>
  <c r="Y62" i="101" s="1"/>
  <c r="AB94" i="101"/>
  <c r="Q97" i="100" s="1"/>
  <c r="V97" i="100" s="1"/>
  <c r="M63" i="100"/>
  <c r="R63" i="100" s="1"/>
  <c r="X25" i="101"/>
  <c r="Y25" i="101" s="1"/>
  <c r="AB16" i="101"/>
  <c r="Q19" i="100" s="1"/>
  <c r="V19" i="100" s="1"/>
  <c r="Q59" i="101"/>
  <c r="T59" i="101" s="1"/>
  <c r="S101" i="101"/>
  <c r="R15" i="101"/>
  <c r="O18" i="100" s="1"/>
  <c r="T18" i="100" s="1"/>
  <c r="S11" i="101"/>
  <c r="R38" i="101"/>
  <c r="U38" i="101" s="1"/>
  <c r="M30" i="100"/>
  <c r="R30" i="100" s="1"/>
  <c r="R6" i="101"/>
  <c r="O9" i="100" s="1"/>
  <c r="T9" i="100" s="1"/>
  <c r="S35" i="101"/>
  <c r="S70" i="101"/>
  <c r="M11" i="100"/>
  <c r="R11" i="100" s="1"/>
  <c r="M9" i="100"/>
  <c r="R9" i="100" s="1"/>
  <c r="M10" i="100"/>
  <c r="R10" i="100" s="1"/>
  <c r="AB86" i="101"/>
  <c r="Q89" i="100" s="1"/>
  <c r="V89" i="100" s="1"/>
  <c r="S25" i="101"/>
  <c r="S67" i="101"/>
  <c r="M28" i="100"/>
  <c r="R28" i="100" s="1"/>
  <c r="M70" i="100"/>
  <c r="R70" i="100" s="1"/>
  <c r="S81" i="101"/>
  <c r="Q38" i="101"/>
  <c r="N41" i="100" s="1"/>
  <c r="S41" i="100" s="1"/>
  <c r="S93" i="101"/>
  <c r="Q97" i="101"/>
  <c r="N100" i="100" s="1"/>
  <c r="S100" i="100" s="1"/>
  <c r="R54" i="101"/>
  <c r="O57" i="100" s="1"/>
  <c r="T57" i="100" s="1"/>
  <c r="Q73" i="101"/>
  <c r="N76" i="100" s="1"/>
  <c r="S76" i="100" s="1"/>
  <c r="X33" i="101"/>
  <c r="Y33" i="101" s="1"/>
  <c r="S57" i="101"/>
  <c r="S92" i="101"/>
  <c r="R103" i="101"/>
  <c r="O106" i="100" s="1"/>
  <c r="T106" i="100" s="1"/>
  <c r="M87" i="100"/>
  <c r="R87" i="100" s="1"/>
  <c r="AB95" i="101"/>
  <c r="Q98" i="100" s="1"/>
  <c r="V98" i="100" s="1"/>
  <c r="AB46" i="101"/>
  <c r="AC46" i="101" s="1"/>
  <c r="Q71" i="101"/>
  <c r="N74" i="100" s="1"/>
  <c r="S74" i="100" s="1"/>
  <c r="M96" i="100"/>
  <c r="R96" i="100" s="1"/>
  <c r="M114" i="100"/>
  <c r="R114" i="100" s="1"/>
  <c r="AB97" i="101"/>
  <c r="Q100" i="100" s="1"/>
  <c r="V100" i="100" s="1"/>
  <c r="M57" i="100"/>
  <c r="R57" i="100" s="1"/>
  <c r="S7" i="101"/>
  <c r="S74" i="101"/>
  <c r="X35" i="101"/>
  <c r="P38" i="100" s="1"/>
  <c r="U38" i="100" s="1"/>
  <c r="Q36" i="101"/>
  <c r="N39" i="100" s="1"/>
  <c r="S39" i="100" s="1"/>
  <c r="S69" i="101"/>
  <c r="X87" i="101"/>
  <c r="P90" i="100" s="1"/>
  <c r="U90" i="100" s="1"/>
  <c r="S47" i="101"/>
  <c r="X70" i="101"/>
  <c r="Y70" i="101" s="1"/>
  <c r="AB44" i="101"/>
  <c r="Q47" i="100" s="1"/>
  <c r="V47" i="100" s="1"/>
  <c r="M21" i="100"/>
  <c r="R21" i="100" s="1"/>
  <c r="M108" i="100"/>
  <c r="R108" i="100" s="1"/>
  <c r="R108" i="101"/>
  <c r="O111" i="100" s="1"/>
  <c r="T111" i="100" s="1"/>
  <c r="AB80" i="101"/>
  <c r="Q83" i="100" s="1"/>
  <c r="V83" i="100" s="1"/>
  <c r="AB64" i="101"/>
  <c r="Q67" i="100" s="1"/>
  <c r="V67" i="100" s="1"/>
  <c r="M13" i="100"/>
  <c r="R13" i="100" s="1"/>
  <c r="AB27" i="101"/>
  <c r="Q30" i="100" s="1"/>
  <c r="V30" i="100" s="1"/>
  <c r="R57" i="101"/>
  <c r="U57" i="101" s="1"/>
  <c r="AB92" i="101"/>
  <c r="Q95" i="100" s="1"/>
  <c r="V95" i="100" s="1"/>
  <c r="Q103" i="101"/>
  <c r="T103" i="101" s="1"/>
  <c r="S56" i="101"/>
  <c r="R95" i="101"/>
  <c r="O98" i="100" s="1"/>
  <c r="T98" i="100" s="1"/>
  <c r="M49" i="100"/>
  <c r="R49" i="100" s="1"/>
  <c r="M74" i="100"/>
  <c r="R74" i="100" s="1"/>
  <c r="X93" i="101"/>
  <c r="Y93" i="101" s="1"/>
  <c r="S6" i="101"/>
  <c r="S54" i="101"/>
  <c r="Q7" i="101"/>
  <c r="N10" i="100" s="1"/>
  <c r="S10" i="100" s="1"/>
  <c r="R74" i="101"/>
  <c r="O77" i="100" s="1"/>
  <c r="T77" i="100" s="1"/>
  <c r="Q35" i="101"/>
  <c r="T35" i="101" s="1"/>
  <c r="X36" i="101"/>
  <c r="Y36" i="101" s="1"/>
  <c r="AB69" i="101"/>
  <c r="Q72" i="100" s="1"/>
  <c r="V72" i="100" s="1"/>
  <c r="M90" i="100"/>
  <c r="R90" i="100" s="1"/>
  <c r="AB47" i="101"/>
  <c r="Q50" i="100" s="1"/>
  <c r="V50" i="100" s="1"/>
  <c r="AB5" i="101"/>
  <c r="Q8" i="100" s="1"/>
  <c r="R8" i="101"/>
  <c r="U8" i="101" s="1"/>
  <c r="Q44" i="101"/>
  <c r="N47" i="100" s="1"/>
  <c r="S47" i="100" s="1"/>
  <c r="Q28" i="101"/>
  <c r="T28" i="101" s="1"/>
  <c r="S23" i="101"/>
  <c r="X49" i="101"/>
  <c r="P52" i="100" s="1"/>
  <c r="U52" i="100" s="1"/>
  <c r="AB83" i="101"/>
  <c r="Q86" i="100" s="1"/>
  <c r="V86" i="100" s="1"/>
  <c r="AB72" i="101"/>
  <c r="Q75" i="100" s="1"/>
  <c r="V75" i="100" s="1"/>
  <c r="Q85" i="101"/>
  <c r="N88" i="100" s="1"/>
  <c r="S88" i="100" s="1"/>
  <c r="M53" i="100"/>
  <c r="R53" i="100" s="1"/>
  <c r="M66" i="100"/>
  <c r="R66" i="100" s="1"/>
  <c r="AB106" i="101"/>
  <c r="Q109" i="100" s="1"/>
  <c r="V109" i="100" s="1"/>
  <c r="R68" i="101"/>
  <c r="U68" i="101" s="1"/>
  <c r="M86" i="100"/>
  <c r="R86" i="100" s="1"/>
  <c r="X27" i="101"/>
  <c r="P30" i="100" s="1"/>
  <c r="U30" i="100" s="1"/>
  <c r="X57" i="101"/>
  <c r="P60" i="100" s="1"/>
  <c r="U60" i="100" s="1"/>
  <c r="M60" i="100"/>
  <c r="R60" i="100" s="1"/>
  <c r="S99" i="101"/>
  <c r="Q99" i="101"/>
  <c r="T99" i="101" s="1"/>
  <c r="Q92" i="101"/>
  <c r="N95" i="100" s="1"/>
  <c r="S95" i="100" s="1"/>
  <c r="M106" i="100"/>
  <c r="R106" i="100" s="1"/>
  <c r="X103" i="101"/>
  <c r="Y103" i="101" s="1"/>
  <c r="AB84" i="101"/>
  <c r="Q87" i="100" s="1"/>
  <c r="V87" i="100" s="1"/>
  <c r="X56" i="101"/>
  <c r="Y56" i="101" s="1"/>
  <c r="M59" i="100"/>
  <c r="R59" i="100" s="1"/>
  <c r="Q95" i="101"/>
  <c r="N98" i="100" s="1"/>
  <c r="S98" i="100" s="1"/>
  <c r="Q46" i="101"/>
  <c r="N49" i="100" s="1"/>
  <c r="S49" i="100" s="1"/>
  <c r="AB71" i="101"/>
  <c r="AC71" i="101" s="1"/>
  <c r="AB93" i="101"/>
  <c r="Q96" i="100" s="1"/>
  <c r="V96" i="100" s="1"/>
  <c r="R93" i="101"/>
  <c r="O96" i="100" s="1"/>
  <c r="T96" i="100" s="1"/>
  <c r="R111" i="101"/>
  <c r="O114" i="100" s="1"/>
  <c r="T114" i="100" s="1"/>
  <c r="AB6" i="101"/>
  <c r="AC6" i="101" s="1"/>
  <c r="X6" i="101"/>
  <c r="P9" i="100" s="1"/>
  <c r="U9" i="100" s="1"/>
  <c r="S97" i="101"/>
  <c r="X97" i="101"/>
  <c r="Y97" i="101" s="1"/>
  <c r="X54" i="101"/>
  <c r="P57" i="100" s="1"/>
  <c r="U57" i="100" s="1"/>
  <c r="R7" i="101"/>
  <c r="U7" i="101" s="1"/>
  <c r="X7" i="101"/>
  <c r="P10" i="100" s="1"/>
  <c r="U10" i="100" s="1"/>
  <c r="Q74" i="101"/>
  <c r="N77" i="100" s="1"/>
  <c r="S77" i="100" s="1"/>
  <c r="AB35" i="101"/>
  <c r="AC35" i="101" s="1"/>
  <c r="M38" i="100"/>
  <c r="R38" i="100" s="1"/>
  <c r="R36" i="101"/>
  <c r="O39" i="100" s="1"/>
  <c r="T39" i="100" s="1"/>
  <c r="M39" i="100"/>
  <c r="R39" i="100" s="1"/>
  <c r="R31" i="101"/>
  <c r="O34" i="100" s="1"/>
  <c r="T34" i="100" s="1"/>
  <c r="Q69" i="101"/>
  <c r="T69" i="101" s="1"/>
  <c r="S87" i="101"/>
  <c r="S10" i="101"/>
  <c r="R77" i="101"/>
  <c r="U77" i="101" s="1"/>
  <c r="X47" i="101"/>
  <c r="P50" i="100" s="1"/>
  <c r="U50" i="100" s="1"/>
  <c r="M73" i="100"/>
  <c r="R73" i="100" s="1"/>
  <c r="X5" i="101"/>
  <c r="Y5" i="101" s="1"/>
  <c r="R14" i="101"/>
  <c r="U14" i="101" s="1"/>
  <c r="M47" i="100"/>
  <c r="R47" i="100" s="1"/>
  <c r="AB18" i="101"/>
  <c r="AC18" i="101" s="1"/>
  <c r="R28" i="101"/>
  <c r="O31" i="100" s="1"/>
  <c r="T31" i="100" s="1"/>
  <c r="R26" i="101"/>
  <c r="U26" i="101" s="1"/>
  <c r="X23" i="101"/>
  <c r="Y23" i="101" s="1"/>
  <c r="S49" i="101"/>
  <c r="Q75" i="101"/>
  <c r="N78" i="100" s="1"/>
  <c r="S78" i="100" s="1"/>
  <c r="X72" i="101"/>
  <c r="P75" i="100" s="1"/>
  <c r="U75" i="100" s="1"/>
  <c r="M103" i="100"/>
  <c r="R103" i="100" s="1"/>
  <c r="R91" i="101"/>
  <c r="U91" i="101" s="1"/>
  <c r="R80" i="101"/>
  <c r="O83" i="100" s="1"/>
  <c r="T83" i="100" s="1"/>
  <c r="Q41" i="101"/>
  <c r="N44" i="100" s="1"/>
  <c r="S44" i="100" s="1"/>
  <c r="M67" i="100"/>
  <c r="R67" i="100" s="1"/>
  <c r="S90" i="101"/>
  <c r="S14" i="101"/>
  <c r="R11" i="101"/>
  <c r="O14" i="100" s="1"/>
  <c r="T14" i="100" s="1"/>
  <c r="S27" i="101"/>
  <c r="R99" i="101"/>
  <c r="O102" i="100" s="1"/>
  <c r="T102" i="100" s="1"/>
  <c r="S84" i="101"/>
  <c r="S95" i="101"/>
  <c r="S46" i="101"/>
  <c r="S71" i="101"/>
  <c r="S111" i="101"/>
  <c r="R97" i="101"/>
  <c r="O100" i="100" s="1"/>
  <c r="T100" i="100" s="1"/>
  <c r="AB74" i="101"/>
  <c r="Q77" i="100" s="1"/>
  <c r="V77" i="100" s="1"/>
  <c r="R53" i="101"/>
  <c r="O56" i="100" s="1"/>
  <c r="T56" i="100" s="1"/>
  <c r="Q31" i="101"/>
  <c r="T31" i="101" s="1"/>
  <c r="M72" i="100"/>
  <c r="R72" i="100" s="1"/>
  <c r="AB87" i="101"/>
  <c r="AC87" i="101" s="1"/>
  <c r="Q10" i="101"/>
  <c r="T10" i="101" s="1"/>
  <c r="Q77" i="101"/>
  <c r="T77" i="101" s="1"/>
  <c r="M50" i="100"/>
  <c r="R50" i="100" s="1"/>
  <c r="R70" i="101"/>
  <c r="O73" i="100" s="1"/>
  <c r="T73" i="100" s="1"/>
  <c r="M8" i="100"/>
  <c r="R8" i="100" s="1"/>
  <c r="AB8" i="101"/>
  <c r="AC8" i="101" s="1"/>
  <c r="X14" i="101"/>
  <c r="P17" i="100" s="1"/>
  <c r="U17" i="100" s="1"/>
  <c r="S33" i="101"/>
  <c r="X18" i="101"/>
  <c r="Y18" i="101" s="1"/>
  <c r="M31" i="100"/>
  <c r="R31" i="100" s="1"/>
  <c r="AB105" i="101"/>
  <c r="Q108" i="100" s="1"/>
  <c r="V108" i="100" s="1"/>
  <c r="R49" i="101"/>
  <c r="O52" i="100" s="1"/>
  <c r="T52" i="100" s="1"/>
  <c r="R75" i="101"/>
  <c r="U75" i="101" s="1"/>
  <c r="R83" i="101"/>
  <c r="O86" i="100" s="1"/>
  <c r="T86" i="100" s="1"/>
  <c r="M75" i="100"/>
  <c r="R75" i="100" s="1"/>
  <c r="AB91" i="101"/>
  <c r="AC91" i="101" s="1"/>
  <c r="M83" i="100"/>
  <c r="R83" i="100" s="1"/>
  <c r="M44" i="100"/>
  <c r="R44" i="100" s="1"/>
  <c r="Q90" i="101"/>
  <c r="T90" i="101" s="1"/>
  <c r="M22" i="100"/>
  <c r="R22" i="100" s="1"/>
  <c r="R106" i="101"/>
  <c r="U106" i="101" s="1"/>
  <c r="S51" i="101"/>
  <c r="S104" i="101"/>
  <c r="X22" i="101"/>
  <c r="P25" i="100" s="1"/>
  <c r="U25" i="100" s="1"/>
  <c r="AB34" i="101"/>
  <c r="Q37" i="100" s="1"/>
  <c r="V37" i="100" s="1"/>
  <c r="R78" i="101"/>
  <c r="U78" i="101" s="1"/>
  <c r="AB39" i="101"/>
  <c r="AC39" i="101" s="1"/>
  <c r="Q82" i="101"/>
  <c r="N85" i="100" s="1"/>
  <c r="S85" i="100" s="1"/>
  <c r="M85" i="100"/>
  <c r="R85" i="100" s="1"/>
  <c r="Q89" i="101"/>
  <c r="N92" i="100" s="1"/>
  <c r="S92" i="100" s="1"/>
  <c r="AB52" i="101"/>
  <c r="AC52" i="101" s="1"/>
  <c r="M55" i="100"/>
  <c r="R55" i="100" s="1"/>
  <c r="S68" i="101"/>
  <c r="R66" i="101"/>
  <c r="U66" i="101" s="1"/>
  <c r="AB17" i="101"/>
  <c r="AC17" i="101" s="1"/>
  <c r="M20" i="100"/>
  <c r="R20" i="100" s="1"/>
  <c r="AB24" i="101"/>
  <c r="Q27" i="100" s="1"/>
  <c r="V27" i="100" s="1"/>
  <c r="Q43" i="101"/>
  <c r="N46" i="100" s="1"/>
  <c r="S46" i="100" s="1"/>
  <c r="Q79" i="101"/>
  <c r="T79" i="101" s="1"/>
  <c r="Q51" i="101"/>
  <c r="N54" i="100" s="1"/>
  <c r="S54" i="100" s="1"/>
  <c r="R104" i="101"/>
  <c r="O107" i="100" s="1"/>
  <c r="T107" i="100" s="1"/>
  <c r="S45" i="101"/>
  <c r="Q45" i="101"/>
  <c r="T45" i="101" s="1"/>
  <c r="M43" i="100"/>
  <c r="R43" i="100" s="1"/>
  <c r="M37" i="100"/>
  <c r="R37" i="100" s="1"/>
  <c r="AB61" i="101"/>
  <c r="Q64" i="100" s="1"/>
  <c r="V64" i="100" s="1"/>
  <c r="X61" i="101"/>
  <c r="P64" i="100" s="1"/>
  <c r="U64" i="100" s="1"/>
  <c r="X48" i="101"/>
  <c r="Y48" i="101" s="1"/>
  <c r="Q37" i="101"/>
  <c r="T37" i="101" s="1"/>
  <c r="M40" i="100"/>
  <c r="R40" i="100" s="1"/>
  <c r="AB88" i="101"/>
  <c r="Q91" i="100" s="1"/>
  <c r="V91" i="100" s="1"/>
  <c r="M91" i="100"/>
  <c r="R91" i="100" s="1"/>
  <c r="Q32" i="101"/>
  <c r="T32" i="101" s="1"/>
  <c r="S12" i="101"/>
  <c r="S65" i="101"/>
  <c r="Q62" i="101"/>
  <c r="N65" i="100" s="1"/>
  <c r="S65" i="100" s="1"/>
  <c r="Q94" i="101"/>
  <c r="T94" i="101" s="1"/>
  <c r="Q102" i="101"/>
  <c r="T102" i="101" s="1"/>
  <c r="X102" i="101"/>
  <c r="P105" i="100" s="1"/>
  <c r="U105" i="100" s="1"/>
  <c r="S76" i="101"/>
  <c r="R60" i="101"/>
  <c r="O63" i="100" s="1"/>
  <c r="T63" i="100" s="1"/>
  <c r="S58" i="101"/>
  <c r="R58" i="101"/>
  <c r="U58" i="101" s="1"/>
  <c r="AB25" i="101"/>
  <c r="Q28" i="100" s="1"/>
  <c r="V28" i="100" s="1"/>
  <c r="S55" i="101"/>
  <c r="X55" i="101"/>
  <c r="P58" i="100" s="1"/>
  <c r="U58" i="100" s="1"/>
  <c r="Q16" i="101"/>
  <c r="T16" i="101" s="1"/>
  <c r="X59" i="101"/>
  <c r="Y59" i="101" s="1"/>
  <c r="M62" i="100"/>
  <c r="R62" i="100" s="1"/>
  <c r="AB96" i="101"/>
  <c r="AC96" i="101" s="1"/>
  <c r="X67" i="101"/>
  <c r="Y67" i="101" s="1"/>
  <c r="R101" i="101"/>
  <c r="U101" i="101" s="1"/>
  <c r="M104" i="100"/>
  <c r="R104" i="100" s="1"/>
  <c r="Q15" i="101"/>
  <c r="T15" i="101" s="1"/>
  <c r="X81" i="101"/>
  <c r="P84" i="100" s="1"/>
  <c r="U84" i="100" s="1"/>
  <c r="M84" i="100"/>
  <c r="R84" i="100" s="1"/>
  <c r="X9" i="101"/>
  <c r="P12" i="100" s="1"/>
  <c r="U12" i="100" s="1"/>
  <c r="X39" i="101"/>
  <c r="Y39" i="101" s="1"/>
  <c r="M41" i="100"/>
  <c r="R41" i="100" s="1"/>
  <c r="X21" i="101"/>
  <c r="Y21" i="101" s="1"/>
  <c r="S43" i="101"/>
  <c r="X29" i="101"/>
  <c r="Y29" i="101" s="1"/>
  <c r="AB40" i="101"/>
  <c r="Q43" i="100" s="1"/>
  <c r="V43" i="100" s="1"/>
  <c r="M45" i="100"/>
  <c r="R45" i="100" s="1"/>
  <c r="S89" i="101"/>
  <c r="S106" i="101"/>
  <c r="AB68" i="101"/>
  <c r="Q71" i="100" s="1"/>
  <c r="V71" i="100" s="1"/>
  <c r="S66" i="101"/>
  <c r="S24" i="101"/>
  <c r="S79" i="101"/>
  <c r="AB20" i="101"/>
  <c r="Q23" i="100" s="1"/>
  <c r="V23" i="100" s="1"/>
  <c r="R45" i="101"/>
  <c r="U45" i="101" s="1"/>
  <c r="R13" i="101"/>
  <c r="O16" i="100" s="1"/>
  <c r="T16" i="100" s="1"/>
  <c r="Q50" i="101"/>
  <c r="T50" i="101" s="1"/>
  <c r="Q63" i="101"/>
  <c r="T63" i="101" s="1"/>
  <c r="S32" i="101"/>
  <c r="AB12" i="101"/>
  <c r="AC12" i="101" s="1"/>
  <c r="X65" i="101"/>
  <c r="Y65" i="101" s="1"/>
  <c r="S62" i="101"/>
  <c r="X76" i="101"/>
  <c r="Y76" i="101" s="1"/>
  <c r="Q58" i="101"/>
  <c r="T58" i="101" s="1"/>
  <c r="R55" i="101"/>
  <c r="U55" i="101" s="1"/>
  <c r="S16" i="101"/>
  <c r="S96" i="101"/>
  <c r="S15" i="101"/>
  <c r="X98" i="101"/>
  <c r="P101" i="100" s="1"/>
  <c r="U101" i="100" s="1"/>
  <c r="M12" i="100"/>
  <c r="R12" i="100" s="1"/>
  <c r="R19" i="101"/>
  <c r="O22" i="100" s="1"/>
  <c r="T22" i="100" s="1"/>
  <c r="X107" i="101"/>
  <c r="Y107" i="101" s="1"/>
  <c r="Q30" i="101"/>
  <c r="T30" i="101" s="1"/>
  <c r="Q106" i="101"/>
  <c r="T106" i="101" s="1"/>
  <c r="M109" i="100"/>
  <c r="R109" i="100" s="1"/>
  <c r="X68" i="101"/>
  <c r="Y68" i="101" s="1"/>
  <c r="X43" i="101"/>
  <c r="M46" i="100"/>
  <c r="R46" i="100" s="1"/>
  <c r="AB51" i="101"/>
  <c r="AC51" i="101" s="1"/>
  <c r="M54" i="100"/>
  <c r="R54" i="100" s="1"/>
  <c r="AB104" i="101"/>
  <c r="Q107" i="100" s="1"/>
  <c r="V107" i="100" s="1"/>
  <c r="M107" i="100"/>
  <c r="R107" i="100" s="1"/>
  <c r="X20" i="101"/>
  <c r="Y20" i="101" s="1"/>
  <c r="Q22" i="101"/>
  <c r="N25" i="100" s="1"/>
  <c r="S25" i="100" s="1"/>
  <c r="M25" i="100"/>
  <c r="R25" i="100" s="1"/>
  <c r="S29" i="101"/>
  <c r="R29" i="101"/>
  <c r="O32" i="100" s="1"/>
  <c r="T32" i="100" s="1"/>
  <c r="S85" i="101"/>
  <c r="X85" i="101"/>
  <c r="P88" i="100" s="1"/>
  <c r="U88" i="100" s="1"/>
  <c r="X40" i="101"/>
  <c r="P43" i="100" s="1"/>
  <c r="U43" i="100" s="1"/>
  <c r="X34" i="101"/>
  <c r="Y34" i="101" s="1"/>
  <c r="S13" i="101"/>
  <c r="M16" i="100"/>
  <c r="R16" i="100" s="1"/>
  <c r="R42" i="101"/>
  <c r="O45" i="100" s="1"/>
  <c r="T45" i="100" s="1"/>
  <c r="S48" i="101"/>
  <c r="R48" i="101"/>
  <c r="O51" i="100" s="1"/>
  <c r="T51" i="100" s="1"/>
  <c r="X50" i="101"/>
  <c r="P53" i="100" s="1"/>
  <c r="U53" i="100" s="1"/>
  <c r="AB63" i="101"/>
  <c r="Q66" i="100" s="1"/>
  <c r="V66" i="100" s="1"/>
  <c r="S78" i="101"/>
  <c r="X78" i="101"/>
  <c r="Y78" i="101" s="1"/>
  <c r="S86" i="101"/>
  <c r="X86" i="101"/>
  <c r="Y86" i="101" s="1"/>
  <c r="R12" i="101"/>
  <c r="O15" i="100" s="1"/>
  <c r="T15" i="100" s="1"/>
  <c r="M15" i="100"/>
  <c r="R15" i="100" s="1"/>
  <c r="AB65" i="101"/>
  <c r="Q68" i="100" s="1"/>
  <c r="V68" i="100" s="1"/>
  <c r="M68" i="100"/>
  <c r="R68" i="100" s="1"/>
  <c r="AB76" i="101"/>
  <c r="AC76" i="101" s="1"/>
  <c r="M79" i="100"/>
  <c r="R79" i="100" s="1"/>
  <c r="AB98" i="101"/>
  <c r="AC98" i="101" s="1"/>
  <c r="X11" i="101"/>
  <c r="P14" i="100" s="1"/>
  <c r="U14" i="100" s="1"/>
  <c r="AB9" i="101"/>
  <c r="Q12" i="100" s="1"/>
  <c r="V12" i="100" s="1"/>
  <c r="X19" i="101"/>
  <c r="Y19" i="101" s="1"/>
  <c r="M42" i="100"/>
  <c r="R42" i="100" s="1"/>
  <c r="S107" i="101"/>
  <c r="R107" i="101"/>
  <c r="U107" i="101" s="1"/>
  <c r="S21" i="101"/>
  <c r="R21" i="101"/>
  <c r="O24" i="100" s="1"/>
  <c r="T24" i="100" s="1"/>
  <c r="R30" i="101"/>
  <c r="O33" i="100" s="1"/>
  <c r="T33" i="100" s="1"/>
  <c r="X51" i="101"/>
  <c r="P54" i="100" s="1"/>
  <c r="U54" i="100" s="1"/>
  <c r="S20" i="101"/>
  <c r="R20" i="101"/>
  <c r="O23" i="100" s="1"/>
  <c r="T23" i="100" s="1"/>
  <c r="AB22" i="101"/>
  <c r="AC22" i="101" s="1"/>
  <c r="AB29" i="101"/>
  <c r="AC29" i="101" s="1"/>
  <c r="M32" i="100"/>
  <c r="R32" i="100" s="1"/>
  <c r="R85" i="101"/>
  <c r="O88" i="100" s="1"/>
  <c r="T88" i="100" s="1"/>
  <c r="M88" i="100"/>
  <c r="R88" i="100" s="1"/>
  <c r="R40" i="101"/>
  <c r="U40" i="101" s="1"/>
  <c r="R34" i="101"/>
  <c r="O37" i="100" s="1"/>
  <c r="T37" i="100" s="1"/>
  <c r="AB13" i="101"/>
  <c r="AC13" i="101" s="1"/>
  <c r="X13" i="101"/>
  <c r="P16" i="100" s="1"/>
  <c r="U16" i="100" s="1"/>
  <c r="Q42" i="101"/>
  <c r="T42" i="101" s="1"/>
  <c r="Q48" i="101"/>
  <c r="N51" i="100" s="1"/>
  <c r="S51" i="100" s="1"/>
  <c r="M51" i="100"/>
  <c r="R51" i="100" s="1"/>
  <c r="AB50" i="101"/>
  <c r="AC50" i="101" s="1"/>
  <c r="R63" i="101"/>
  <c r="O66" i="100" s="1"/>
  <c r="T66" i="100" s="1"/>
  <c r="AB78" i="101"/>
  <c r="AC78" i="101" s="1"/>
  <c r="M81" i="100"/>
  <c r="R81" i="100" s="1"/>
  <c r="Q86" i="101"/>
  <c r="T86" i="101" s="1"/>
  <c r="M89" i="100"/>
  <c r="R89" i="100" s="1"/>
  <c r="Q12" i="101"/>
  <c r="T12" i="101" s="1"/>
  <c r="R65" i="101"/>
  <c r="O68" i="100" s="1"/>
  <c r="T68" i="100" s="1"/>
  <c r="R76" i="101"/>
  <c r="U76" i="101" s="1"/>
  <c r="Q9" i="101"/>
  <c r="T9" i="101" s="1"/>
  <c r="R39" i="101"/>
  <c r="O42" i="100" s="1"/>
  <c r="T42" i="100" s="1"/>
  <c r="AB107" i="101"/>
  <c r="AC107" i="101" s="1"/>
  <c r="M110" i="100"/>
  <c r="R110" i="100" s="1"/>
  <c r="Q21" i="101"/>
  <c r="N24" i="100" s="1"/>
  <c r="S24" i="100" s="1"/>
  <c r="M24" i="100"/>
  <c r="R24" i="100" s="1"/>
  <c r="M33" i="100"/>
  <c r="R33" i="100" s="1"/>
  <c r="AB43" i="101"/>
  <c r="AC43" i="101" s="1"/>
  <c r="X104" i="101"/>
  <c r="P107" i="100" s="1"/>
  <c r="U107" i="100" s="1"/>
  <c r="Q68" i="101"/>
  <c r="N71" i="100" s="1"/>
  <c r="S71" i="100" s="1"/>
  <c r="Q20" i="101"/>
  <c r="N23" i="100" s="1"/>
  <c r="S23" i="100" s="1"/>
  <c r="S40" i="101"/>
  <c r="S34" i="101"/>
  <c r="S42" i="101"/>
  <c r="S50" i="101"/>
  <c r="S63" i="101"/>
  <c r="M101" i="100"/>
  <c r="R101" i="100" s="1"/>
  <c r="S9" i="101"/>
  <c r="S39" i="101"/>
  <c r="S30" i="101"/>
  <c r="S53" i="101"/>
  <c r="X53" i="101"/>
  <c r="Y53" i="101" s="1"/>
  <c r="S31" i="101"/>
  <c r="X31" i="101"/>
  <c r="Y31" i="101" s="1"/>
  <c r="X69" i="101"/>
  <c r="P72" i="100" s="1"/>
  <c r="U72" i="100" s="1"/>
  <c r="S73" i="101"/>
  <c r="X73" i="101"/>
  <c r="P76" i="100" s="1"/>
  <c r="U76" i="100" s="1"/>
  <c r="R87" i="101"/>
  <c r="U87" i="101" s="1"/>
  <c r="X10" i="101"/>
  <c r="Y10" i="101" s="1"/>
  <c r="S77" i="101"/>
  <c r="M80" i="100"/>
  <c r="R80" i="100" s="1"/>
  <c r="Q47" i="101"/>
  <c r="N50" i="100" s="1"/>
  <c r="S50" i="100" s="1"/>
  <c r="AB70" i="101"/>
  <c r="AC70" i="101" s="1"/>
  <c r="S5" i="101"/>
  <c r="Q5" i="101"/>
  <c r="N8" i="100" s="1"/>
  <c r="Q8" i="101"/>
  <c r="T8" i="101" s="1"/>
  <c r="Q14" i="101"/>
  <c r="N17" i="100" s="1"/>
  <c r="S17" i="100" s="1"/>
  <c r="M17" i="100"/>
  <c r="R17" i="100" s="1"/>
  <c r="R44" i="101"/>
  <c r="O47" i="100" s="1"/>
  <c r="T47" i="100" s="1"/>
  <c r="Q33" i="101"/>
  <c r="T33" i="101" s="1"/>
  <c r="M36" i="100"/>
  <c r="R36" i="100" s="1"/>
  <c r="Q18" i="101"/>
  <c r="N21" i="100" s="1"/>
  <c r="S21" i="100" s="1"/>
  <c r="AB28" i="101"/>
  <c r="Q31" i="100" s="1"/>
  <c r="V31" i="100" s="1"/>
  <c r="AB26" i="101"/>
  <c r="AC26" i="101" s="1"/>
  <c r="M29" i="100"/>
  <c r="R29" i="100" s="1"/>
  <c r="R23" i="101"/>
  <c r="O26" i="100" s="1"/>
  <c r="T26" i="100" s="1"/>
  <c r="M26" i="100"/>
  <c r="R26" i="100" s="1"/>
  <c r="Q105" i="101"/>
  <c r="N108" i="100" s="1"/>
  <c r="S108" i="100" s="1"/>
  <c r="AB49" i="101"/>
  <c r="AC49" i="101" s="1"/>
  <c r="M52" i="100"/>
  <c r="R52" i="100" s="1"/>
  <c r="AB75" i="101"/>
  <c r="Q78" i="100" s="1"/>
  <c r="V78" i="100" s="1"/>
  <c r="M78" i="100"/>
  <c r="R78" i="100" s="1"/>
  <c r="Q108" i="101"/>
  <c r="N111" i="100" s="1"/>
  <c r="S111" i="100" s="1"/>
  <c r="X83" i="101"/>
  <c r="P86" i="100" s="1"/>
  <c r="U86" i="100" s="1"/>
  <c r="R72" i="101"/>
  <c r="O75" i="100" s="1"/>
  <c r="T75" i="100" s="1"/>
  <c r="X100" i="101"/>
  <c r="Y100" i="101" s="1"/>
  <c r="X91" i="101"/>
  <c r="Y91" i="101" s="1"/>
  <c r="Q80" i="101"/>
  <c r="T80" i="101" s="1"/>
  <c r="AB41" i="101"/>
  <c r="Q44" i="100" s="1"/>
  <c r="V44" i="100" s="1"/>
  <c r="R64" i="101"/>
  <c r="O67" i="100" s="1"/>
  <c r="T67" i="100" s="1"/>
  <c r="R98" i="101"/>
  <c r="U98" i="101" s="1"/>
  <c r="AB11" i="101"/>
  <c r="AC11" i="101" s="1"/>
  <c r="M14" i="100"/>
  <c r="R14" i="100" s="1"/>
  <c r="X90" i="101"/>
  <c r="P93" i="100" s="1"/>
  <c r="U93" i="100" s="1"/>
  <c r="M93" i="100"/>
  <c r="R93" i="100" s="1"/>
  <c r="AB19" i="101"/>
  <c r="Q22" i="100" s="1"/>
  <c r="V22" i="100" s="1"/>
  <c r="AB53" i="101"/>
  <c r="Q56" i="100" s="1"/>
  <c r="V56" i="100" s="1"/>
  <c r="AB31" i="101"/>
  <c r="Q34" i="100" s="1"/>
  <c r="V34" i="100" s="1"/>
  <c r="AB73" i="101"/>
  <c r="Q76" i="100" s="1"/>
  <c r="V76" i="100" s="1"/>
  <c r="AB77" i="101"/>
  <c r="Q80" i="100" s="1"/>
  <c r="V80" i="100" s="1"/>
  <c r="P112" i="101"/>
  <c r="I32" i="93" s="1"/>
  <c r="S8" i="101"/>
  <c r="S44" i="101"/>
  <c r="S18" i="101"/>
  <c r="S28" i="101"/>
  <c r="S105" i="101"/>
  <c r="S108" i="101"/>
  <c r="X108" i="101"/>
  <c r="P111" i="100" s="1"/>
  <c r="U111" i="100" s="1"/>
  <c r="S83" i="101"/>
  <c r="S72" i="101"/>
  <c r="S100" i="101"/>
  <c r="S91" i="101"/>
  <c r="S80" i="101"/>
  <c r="S41" i="101"/>
  <c r="S64" i="101"/>
  <c r="S98" i="101"/>
  <c r="S19" i="101"/>
  <c r="AB110" i="101"/>
  <c r="Q110" i="101"/>
  <c r="X110" i="101"/>
  <c r="R110" i="101"/>
  <c r="S110" i="101"/>
  <c r="X109" i="101"/>
  <c r="AB109" i="101"/>
  <c r="Q109" i="101"/>
  <c r="R109" i="101"/>
  <c r="M112" i="100"/>
  <c r="R112" i="100" s="1"/>
  <c r="S109" i="101"/>
  <c r="Q57" i="100"/>
  <c r="V57" i="100" s="1"/>
  <c r="AC54" i="101"/>
  <c r="O72" i="100"/>
  <c r="T72" i="100" s="1"/>
  <c r="U69" i="101"/>
  <c r="N90" i="100"/>
  <c r="S90" i="100" s="1"/>
  <c r="T87" i="101"/>
  <c r="Q13" i="100"/>
  <c r="V13" i="100" s="1"/>
  <c r="AC10" i="101"/>
  <c r="P80" i="100"/>
  <c r="U80" i="100" s="1"/>
  <c r="Y77" i="101"/>
  <c r="O50" i="100"/>
  <c r="T50" i="100" s="1"/>
  <c r="U47" i="101"/>
  <c r="N73" i="100"/>
  <c r="S73" i="100" s="1"/>
  <c r="T70" i="101"/>
  <c r="O8" i="100"/>
  <c r="U5" i="101"/>
  <c r="P11" i="100"/>
  <c r="U11" i="100" s="1"/>
  <c r="Y8" i="101"/>
  <c r="Q51" i="100"/>
  <c r="V51" i="100" s="1"/>
  <c r="AC48" i="101"/>
  <c r="O53" i="100"/>
  <c r="T53" i="100" s="1"/>
  <c r="U50" i="101"/>
  <c r="Q40" i="100"/>
  <c r="V40" i="100" s="1"/>
  <c r="AC37" i="101"/>
  <c r="P66" i="100"/>
  <c r="U66" i="100" s="1"/>
  <c r="Y63" i="101"/>
  <c r="P91" i="100"/>
  <c r="U91" i="100" s="1"/>
  <c r="Y88" i="101"/>
  <c r="O35" i="100"/>
  <c r="T35" i="100" s="1"/>
  <c r="U32" i="101"/>
  <c r="Q17" i="100"/>
  <c r="V17" i="100" s="1"/>
  <c r="AC14" i="101"/>
  <c r="P47" i="100"/>
  <c r="U47" i="100" s="1"/>
  <c r="Y44" i="101"/>
  <c r="Q36" i="100"/>
  <c r="V36" i="100" s="1"/>
  <c r="AC33" i="101"/>
  <c r="O21" i="100"/>
  <c r="T21" i="100" s="1"/>
  <c r="U18" i="101"/>
  <c r="N81" i="100"/>
  <c r="S81" i="100" s="1"/>
  <c r="T78" i="101"/>
  <c r="P31" i="100"/>
  <c r="U31" i="100" s="1"/>
  <c r="Y28" i="101"/>
  <c r="N29" i="100"/>
  <c r="S29" i="100" s="1"/>
  <c r="T26" i="101"/>
  <c r="Q26" i="100"/>
  <c r="V26" i="100" s="1"/>
  <c r="AC23" i="101"/>
  <c r="P108" i="100"/>
  <c r="U108" i="100" s="1"/>
  <c r="Y105" i="101"/>
  <c r="N52" i="100"/>
  <c r="S52" i="100" s="1"/>
  <c r="T49" i="101"/>
  <c r="P78" i="100"/>
  <c r="U78" i="100" s="1"/>
  <c r="Y75" i="101"/>
  <c r="N86" i="100"/>
  <c r="S86" i="100" s="1"/>
  <c r="T83" i="101"/>
  <c r="N75" i="100"/>
  <c r="S75" i="100" s="1"/>
  <c r="T72" i="101"/>
  <c r="O103" i="100"/>
  <c r="T103" i="100" s="1"/>
  <c r="U100" i="101"/>
  <c r="O105" i="100"/>
  <c r="T105" i="100" s="1"/>
  <c r="U102" i="101"/>
  <c r="N94" i="100"/>
  <c r="S94" i="100" s="1"/>
  <c r="T91" i="101"/>
  <c r="P83" i="100"/>
  <c r="U83" i="100" s="1"/>
  <c r="Y80" i="101"/>
  <c r="P44" i="100"/>
  <c r="U44" i="100" s="1"/>
  <c r="Y41" i="101"/>
  <c r="P67" i="100"/>
  <c r="U67" i="100" s="1"/>
  <c r="Y64" i="101"/>
  <c r="Q104" i="100"/>
  <c r="V104" i="100" s="1"/>
  <c r="AC101" i="101"/>
  <c r="P18" i="100"/>
  <c r="U18" i="100" s="1"/>
  <c r="Y15" i="101"/>
  <c r="O84" i="100"/>
  <c r="T84" i="100" s="1"/>
  <c r="U81" i="101"/>
  <c r="N101" i="100"/>
  <c r="S101" i="100" s="1"/>
  <c r="T98" i="101"/>
  <c r="N14" i="100"/>
  <c r="S14" i="100" s="1"/>
  <c r="T11" i="101"/>
  <c r="O12" i="100"/>
  <c r="T12" i="100" s="1"/>
  <c r="U9" i="101"/>
  <c r="O93" i="100"/>
  <c r="T93" i="100" s="1"/>
  <c r="U90" i="101"/>
  <c r="N22" i="100"/>
  <c r="S22" i="100" s="1"/>
  <c r="T19" i="101"/>
  <c r="Q106" i="100"/>
  <c r="V106" i="100" s="1"/>
  <c r="AC103" i="101"/>
  <c r="O87" i="100"/>
  <c r="T87" i="100" s="1"/>
  <c r="U84" i="101"/>
  <c r="N59" i="100"/>
  <c r="S59" i="100" s="1"/>
  <c r="T56" i="101"/>
  <c r="P98" i="100"/>
  <c r="U98" i="100" s="1"/>
  <c r="Y95" i="101"/>
  <c r="N69" i="100"/>
  <c r="S69" i="100" s="1"/>
  <c r="T66" i="101"/>
  <c r="N20" i="100"/>
  <c r="S20" i="100" s="1"/>
  <c r="T17" i="101"/>
  <c r="O74" i="100"/>
  <c r="T74" i="100" s="1"/>
  <c r="U71" i="101"/>
  <c r="N96" i="100"/>
  <c r="S96" i="100" s="1"/>
  <c r="T93" i="101"/>
  <c r="P114" i="100"/>
  <c r="U114" i="100" s="1"/>
  <c r="Y111" i="101"/>
  <c r="N9" i="100"/>
  <c r="S9" i="100" s="1"/>
  <c r="T6" i="101"/>
  <c r="O27" i="100"/>
  <c r="T27" i="100" s="1"/>
  <c r="U24" i="101"/>
  <c r="P82" i="100"/>
  <c r="U82" i="100" s="1"/>
  <c r="Y79" i="101"/>
  <c r="O38" i="100"/>
  <c r="T38" i="100" s="1"/>
  <c r="U35" i="101"/>
  <c r="N37" i="100"/>
  <c r="S37" i="100" s="1"/>
  <c r="T34" i="101"/>
  <c r="N16" i="100"/>
  <c r="S16" i="100" s="1"/>
  <c r="T13" i="101"/>
  <c r="N68" i="100"/>
  <c r="S68" i="100" s="1"/>
  <c r="T65" i="101"/>
  <c r="O97" i="100"/>
  <c r="T97" i="100" s="1"/>
  <c r="U94" i="101"/>
  <c r="N79" i="100"/>
  <c r="S79" i="100" s="1"/>
  <c r="T76" i="101"/>
  <c r="Q63" i="100"/>
  <c r="V63" i="100" s="1"/>
  <c r="O70" i="100"/>
  <c r="T70" i="100" s="1"/>
  <c r="U67" i="101"/>
  <c r="N104" i="100"/>
  <c r="S104" i="100" s="1"/>
  <c r="P41" i="100"/>
  <c r="U41" i="100" s="1"/>
  <c r="Y38" i="101"/>
  <c r="O95" i="100"/>
  <c r="T95" i="100" s="1"/>
  <c r="U92" i="101"/>
  <c r="P109" i="100"/>
  <c r="U109" i="100" s="1"/>
  <c r="Y106" i="101"/>
  <c r="Y71" i="101"/>
  <c r="O46" i="100"/>
  <c r="T46" i="100" s="1"/>
  <c r="U43" i="101"/>
  <c r="O54" i="100"/>
  <c r="T54" i="100" s="1"/>
  <c r="U51" i="101"/>
  <c r="N107" i="100"/>
  <c r="S107" i="100" s="1"/>
  <c r="T104" i="101"/>
  <c r="O25" i="100"/>
  <c r="T25" i="100" s="1"/>
  <c r="U22" i="101"/>
  <c r="P48" i="100"/>
  <c r="U48" i="100" s="1"/>
  <c r="O89" i="100"/>
  <c r="T89" i="100" s="1"/>
  <c r="U86" i="101"/>
  <c r="Q65" i="100"/>
  <c r="V65" i="100" s="1"/>
  <c r="AC62" i="101"/>
  <c r="P19" i="100"/>
  <c r="U19" i="100" s="1"/>
  <c r="Y16" i="101"/>
  <c r="O62" i="100"/>
  <c r="T62" i="100" s="1"/>
  <c r="U59" i="101"/>
  <c r="P99" i="100"/>
  <c r="U99" i="100" s="1"/>
  <c r="Y96" i="101"/>
  <c r="Q93" i="100"/>
  <c r="V93" i="100" s="1"/>
  <c r="AC90" i="101"/>
  <c r="N42" i="100"/>
  <c r="S42" i="100" s="1"/>
  <c r="T39" i="101"/>
  <c r="N110" i="100"/>
  <c r="S110" i="100" s="1"/>
  <c r="T107" i="101"/>
  <c r="Q24" i="100"/>
  <c r="V24" i="100" s="1"/>
  <c r="AC21" i="101"/>
  <c r="Q33" i="100"/>
  <c r="V33" i="100" s="1"/>
  <c r="AC30" i="101"/>
  <c r="Q85" i="100"/>
  <c r="V85" i="100" s="1"/>
  <c r="AC82" i="101"/>
  <c r="N30" i="100"/>
  <c r="S30" i="100" s="1"/>
  <c r="T27" i="101"/>
  <c r="Q60" i="100"/>
  <c r="V60" i="100" s="1"/>
  <c r="AC57" i="101"/>
  <c r="P92" i="100"/>
  <c r="U92" i="100" s="1"/>
  <c r="Y89" i="101"/>
  <c r="N55" i="100"/>
  <c r="S55" i="100" s="1"/>
  <c r="T52" i="101"/>
  <c r="P87" i="100"/>
  <c r="U87" i="100" s="1"/>
  <c r="O49" i="100"/>
  <c r="T49" i="100" s="1"/>
  <c r="U46" i="101"/>
  <c r="Y66" i="101"/>
  <c r="P27" i="100"/>
  <c r="U27" i="100" s="1"/>
  <c r="Q10" i="100"/>
  <c r="V10" i="100" s="1"/>
  <c r="AC7" i="101"/>
  <c r="P77" i="100"/>
  <c r="U77" i="100" s="1"/>
  <c r="Y74" i="101"/>
  <c r="N32" i="100"/>
  <c r="S32" i="100" s="1"/>
  <c r="T29" i="101"/>
  <c r="Q39" i="100"/>
  <c r="V39" i="100" s="1"/>
  <c r="AC36" i="101"/>
  <c r="Q88" i="100"/>
  <c r="V88" i="100" s="1"/>
  <c r="AC85" i="101"/>
  <c r="N43" i="100"/>
  <c r="S43" i="100" s="1"/>
  <c r="T40" i="101"/>
  <c r="Q45" i="100"/>
  <c r="V45" i="100" s="1"/>
  <c r="AC42" i="101"/>
  <c r="P15" i="100"/>
  <c r="U15" i="100" s="1"/>
  <c r="Y12" i="101"/>
  <c r="N63" i="100"/>
  <c r="S63" i="100" s="1"/>
  <c r="T60" i="101"/>
  <c r="O28" i="100"/>
  <c r="T28" i="100" s="1"/>
  <c r="U25" i="101"/>
  <c r="P33" i="100"/>
  <c r="U33" i="100" s="1"/>
  <c r="Y30" i="101"/>
  <c r="U33" i="101" l="1"/>
  <c r="Y42" i="101"/>
  <c r="P35" i="100"/>
  <c r="U35" i="100" s="1"/>
  <c r="N62" i="100"/>
  <c r="S62" i="100" s="1"/>
  <c r="Q114" i="100"/>
  <c r="V114" i="100" s="1"/>
  <c r="O59" i="100"/>
  <c r="T59" i="100" s="1"/>
  <c r="P102" i="100"/>
  <c r="U102" i="100" s="1"/>
  <c r="T100" i="101"/>
  <c r="U89" i="101"/>
  <c r="O13" i="100"/>
  <c r="T13" i="100" s="1"/>
  <c r="U62" i="101"/>
  <c r="AC66" i="101"/>
  <c r="U82" i="101"/>
  <c r="P63" i="100"/>
  <c r="U63" i="100" s="1"/>
  <c r="P65" i="100"/>
  <c r="U65" i="100" s="1"/>
  <c r="P20" i="100"/>
  <c r="U20" i="100" s="1"/>
  <c r="O44" i="100"/>
  <c r="T44" i="100" s="1"/>
  <c r="AC106" i="101"/>
  <c r="T55" i="101"/>
  <c r="T67" i="101"/>
  <c r="O60" i="100"/>
  <c r="T60" i="100" s="1"/>
  <c r="T57" i="101"/>
  <c r="O99" i="100"/>
  <c r="T99" i="100" s="1"/>
  <c r="Q74" i="100"/>
  <c r="V74" i="100" s="1"/>
  <c r="U110" i="101"/>
  <c r="O113" i="100"/>
  <c r="T113" i="100" s="1"/>
  <c r="T110" i="101"/>
  <c r="N113" i="100"/>
  <c r="S113" i="100" s="1"/>
  <c r="Y110" i="101"/>
  <c r="P113" i="100"/>
  <c r="U113" i="100" s="1"/>
  <c r="AC110" i="101"/>
  <c r="Q113" i="100"/>
  <c r="V113" i="100" s="1"/>
  <c r="P104" i="100"/>
  <c r="U104" i="100" s="1"/>
  <c r="T24" i="101"/>
  <c r="AC94" i="101"/>
  <c r="N99" i="100"/>
  <c r="S99" i="100" s="1"/>
  <c r="U88" i="101"/>
  <c r="Y82" i="101"/>
  <c r="N38" i="100"/>
  <c r="S38" i="100" s="1"/>
  <c r="U80" i="101"/>
  <c r="AC47" i="101"/>
  <c r="N31" i="100"/>
  <c r="S31" i="100" s="1"/>
  <c r="Y54" i="101"/>
  <c r="P36" i="100"/>
  <c r="U36" i="100" s="1"/>
  <c r="AC80" i="101"/>
  <c r="Q103" i="100"/>
  <c r="V103" i="100" s="1"/>
  <c r="Y37" i="101"/>
  <c r="N84" i="100"/>
  <c r="S84" i="100" s="1"/>
  <c r="AC55" i="101"/>
  <c r="T54" i="101"/>
  <c r="N87" i="100"/>
  <c r="S87" i="100" s="1"/>
  <c r="Q48" i="100"/>
  <c r="V48" i="100" s="1"/>
  <c r="U27" i="101"/>
  <c r="AC79" i="101"/>
  <c r="P61" i="100"/>
  <c r="U61" i="100" s="1"/>
  <c r="O41" i="100"/>
  <c r="T41" i="100" s="1"/>
  <c r="Y94" i="101"/>
  <c r="Q102" i="100"/>
  <c r="V102" i="100" s="1"/>
  <c r="P95" i="100"/>
  <c r="U95" i="100" s="1"/>
  <c r="N114" i="100"/>
  <c r="S114" i="100" s="1"/>
  <c r="T25" i="101"/>
  <c r="AC61" i="101"/>
  <c r="Q11" i="100"/>
  <c r="V11" i="100" s="1"/>
  <c r="P42" i="100"/>
  <c r="U42" i="100" s="1"/>
  <c r="AC28" i="101"/>
  <c r="Y98" i="101"/>
  <c r="N66" i="100"/>
  <c r="S66" i="100" s="1"/>
  <c r="T85" i="101"/>
  <c r="O94" i="100"/>
  <c r="T94" i="100" s="1"/>
  <c r="N15" i="100"/>
  <c r="S15" i="100" s="1"/>
  <c r="O108" i="100"/>
  <c r="T108" i="100" s="1"/>
  <c r="T53" i="101"/>
  <c r="AC32" i="101"/>
  <c r="Q70" i="100"/>
  <c r="V70" i="100" s="1"/>
  <c r="O109" i="100"/>
  <c r="T109" i="100" s="1"/>
  <c r="U13" i="101"/>
  <c r="Q59" i="100"/>
  <c r="V59" i="100" s="1"/>
  <c r="T74" i="101"/>
  <c r="P71" i="100"/>
  <c r="U71" i="100" s="1"/>
  <c r="O11" i="100"/>
  <c r="T11" i="100" s="1"/>
  <c r="U37" i="101"/>
  <c r="AC15" i="101"/>
  <c r="N72" i="100"/>
  <c r="S72" i="100" s="1"/>
  <c r="O71" i="100"/>
  <c r="T71" i="100" s="1"/>
  <c r="T41" i="101"/>
  <c r="O10" i="100"/>
  <c r="T10" i="100" s="1"/>
  <c r="N93" i="100"/>
  <c r="S93" i="100" s="1"/>
  <c r="O104" i="100"/>
  <c r="T104" i="100" s="1"/>
  <c r="U16" i="101"/>
  <c r="N106" i="100"/>
  <c r="S106" i="100" s="1"/>
  <c r="AC81" i="101"/>
  <c r="Q21" i="100"/>
  <c r="V21" i="100" s="1"/>
  <c r="N64" i="100"/>
  <c r="S64" i="100" s="1"/>
  <c r="U17" i="101"/>
  <c r="T82" i="101"/>
  <c r="P55" i="100"/>
  <c r="U55" i="100" s="1"/>
  <c r="Q49" i="100"/>
  <c r="V49" i="100" s="1"/>
  <c r="T7" i="101"/>
  <c r="Q73" i="100"/>
  <c r="V73" i="100" s="1"/>
  <c r="U29" i="101"/>
  <c r="P106" i="100"/>
  <c r="U106" i="100" s="1"/>
  <c r="U12" i="101"/>
  <c r="U73" i="101"/>
  <c r="O110" i="100"/>
  <c r="T110" i="100" s="1"/>
  <c r="N89" i="100"/>
  <c r="S89" i="100" s="1"/>
  <c r="Q52" i="100"/>
  <c r="V52" i="100" s="1"/>
  <c r="T51" i="101"/>
  <c r="Y35" i="101"/>
  <c r="T64" i="101"/>
  <c r="U49" i="101"/>
  <c r="Y26" i="101"/>
  <c r="T88" i="101"/>
  <c r="U70" i="101"/>
  <c r="U54" i="101"/>
  <c r="T95" i="101"/>
  <c r="AC58" i="101"/>
  <c r="Y46" i="101"/>
  <c r="AC89" i="101"/>
  <c r="U79" i="101"/>
  <c r="Q94" i="100"/>
  <c r="V94" i="100" s="1"/>
  <c r="AC108" i="101"/>
  <c r="T23" i="101"/>
  <c r="N12" i="100"/>
  <c r="S12" i="100" s="1"/>
  <c r="U36" i="101"/>
  <c r="Y7" i="101"/>
  <c r="U19" i="101"/>
  <c r="O101" i="100"/>
  <c r="T101" i="100" s="1"/>
  <c r="P13" i="100"/>
  <c r="U13" i="100" s="1"/>
  <c r="O43" i="100"/>
  <c r="T43" i="100" s="1"/>
  <c r="T62" i="101"/>
  <c r="U93" i="101"/>
  <c r="N61" i="100"/>
  <c r="S61" i="100" s="1"/>
  <c r="Q81" i="100"/>
  <c r="V81" i="100" s="1"/>
  <c r="P96" i="100"/>
  <c r="U96" i="100" s="1"/>
  <c r="P21" i="100"/>
  <c r="U21" i="100" s="1"/>
  <c r="N13" i="100"/>
  <c r="S13" i="100" s="1"/>
  <c r="U6" i="101"/>
  <c r="AC84" i="101"/>
  <c r="P8" i="100"/>
  <c r="U8" i="100" s="1"/>
  <c r="U39" i="101"/>
  <c r="N83" i="100"/>
  <c r="S83" i="100" s="1"/>
  <c r="N35" i="100"/>
  <c r="S35" i="100" s="1"/>
  <c r="T46" i="101"/>
  <c r="N97" i="100"/>
  <c r="S97" i="100" s="1"/>
  <c r="Q41" i="100"/>
  <c r="V41" i="100" s="1"/>
  <c r="Q62" i="100"/>
  <c r="V62" i="100" s="1"/>
  <c r="U15" i="101"/>
  <c r="Y27" i="101"/>
  <c r="U28" i="101"/>
  <c r="T38" i="101"/>
  <c r="U104" i="101"/>
  <c r="AC102" i="101"/>
  <c r="AC83" i="101"/>
  <c r="U61" i="101"/>
  <c r="U23" i="101"/>
  <c r="T14" i="101"/>
  <c r="N40" i="100"/>
  <c r="S40" i="100" s="1"/>
  <c r="P100" i="100"/>
  <c r="U100" i="100" s="1"/>
  <c r="P22" i="100"/>
  <c r="U22" i="100" s="1"/>
  <c r="U60" i="101"/>
  <c r="O78" i="100"/>
  <c r="T78" i="100" s="1"/>
  <c r="T44" i="101"/>
  <c r="U48" i="101"/>
  <c r="P73" i="100"/>
  <c r="U73" i="100" s="1"/>
  <c r="AC34" i="101"/>
  <c r="T73" i="101"/>
  <c r="U74" i="101"/>
  <c r="T71" i="101"/>
  <c r="T68" i="101"/>
  <c r="U103" i="101"/>
  <c r="U99" i="101"/>
  <c r="T75" i="101"/>
  <c r="U53" i="101"/>
  <c r="N102" i="100"/>
  <c r="S102" i="100" s="1"/>
  <c r="P28" i="100"/>
  <c r="U28" i="100" s="1"/>
  <c r="T36" i="101"/>
  <c r="U111" i="101"/>
  <c r="U52" i="101"/>
  <c r="AC27" i="101"/>
  <c r="P110" i="100"/>
  <c r="U110" i="100" s="1"/>
  <c r="Y83" i="101"/>
  <c r="T18" i="101"/>
  <c r="AC24" i="101"/>
  <c r="AC19" i="101"/>
  <c r="P94" i="100"/>
  <c r="U94" i="100" s="1"/>
  <c r="T48" i="101"/>
  <c r="P56" i="100"/>
  <c r="U56" i="100" s="1"/>
  <c r="U108" i="101"/>
  <c r="P81" i="100"/>
  <c r="U81" i="100" s="1"/>
  <c r="Y9" i="101"/>
  <c r="O81" i="100"/>
  <c r="T81" i="100" s="1"/>
  <c r="AC44" i="101"/>
  <c r="O80" i="100"/>
  <c r="T80" i="100" s="1"/>
  <c r="AC16" i="101"/>
  <c r="O69" i="100"/>
  <c r="T69" i="100" s="1"/>
  <c r="P59" i="100"/>
  <c r="U59" i="100" s="1"/>
  <c r="Y55" i="101"/>
  <c r="N80" i="100"/>
  <c r="S80" i="100" s="1"/>
  <c r="U83" i="101"/>
  <c r="N33" i="100"/>
  <c r="S33" i="100" s="1"/>
  <c r="O58" i="100"/>
  <c r="T58" i="100" s="1"/>
  <c r="N105" i="100"/>
  <c r="S105" i="100" s="1"/>
  <c r="O29" i="100"/>
  <c r="T29" i="100" s="1"/>
  <c r="N18" i="100"/>
  <c r="S18" i="100" s="1"/>
  <c r="AC41" i="101"/>
  <c r="U95" i="101"/>
  <c r="T89" i="101"/>
  <c r="AC72" i="101"/>
  <c r="P32" i="100"/>
  <c r="U32" i="100" s="1"/>
  <c r="Q14" i="100"/>
  <c r="V14" i="100" s="1"/>
  <c r="U63" i="101"/>
  <c r="Y22" i="101"/>
  <c r="T43" i="101"/>
  <c r="P68" i="100"/>
  <c r="U68" i="100" s="1"/>
  <c r="N45" i="100"/>
  <c r="S45" i="100" s="1"/>
  <c r="N34" i="100"/>
  <c r="S34" i="100" s="1"/>
  <c r="AC97" i="101"/>
  <c r="Y57" i="101"/>
  <c r="T21" i="101"/>
  <c r="Q99" i="100"/>
  <c r="V99" i="100" s="1"/>
  <c r="O17" i="100"/>
  <c r="T17" i="100" s="1"/>
  <c r="N53" i="100"/>
  <c r="S53" i="100" s="1"/>
  <c r="U31" i="101"/>
  <c r="AC74" i="101"/>
  <c r="T92" i="101"/>
  <c r="Q15" i="100"/>
  <c r="V15" i="100" s="1"/>
  <c r="O48" i="100"/>
  <c r="T48" i="100" s="1"/>
  <c r="Q38" i="100"/>
  <c r="V38" i="100" s="1"/>
  <c r="Q9" i="100"/>
  <c r="V9" i="100" s="1"/>
  <c r="U97" i="101"/>
  <c r="AC86" i="101"/>
  <c r="U11" i="101"/>
  <c r="U42" i="101"/>
  <c r="U30" i="101"/>
  <c r="N48" i="100"/>
  <c r="S48" i="100" s="1"/>
  <c r="O61" i="100"/>
  <c r="T61" i="100" s="1"/>
  <c r="T97" i="101"/>
  <c r="U64" i="101"/>
  <c r="N11" i="100"/>
  <c r="S11" i="100" s="1"/>
  <c r="N19" i="100"/>
  <c r="S19" i="100" s="1"/>
  <c r="Y49" i="101"/>
  <c r="AC69" i="101"/>
  <c r="P51" i="100"/>
  <c r="U51" i="100" s="1"/>
  <c r="Y51" i="101"/>
  <c r="Q54" i="100"/>
  <c r="V54" i="100" s="1"/>
  <c r="AC9" i="101"/>
  <c r="Y104" i="101"/>
  <c r="P24" i="100"/>
  <c r="U24" i="100" s="1"/>
  <c r="Q79" i="100"/>
  <c r="V79" i="100" s="1"/>
  <c r="P37" i="100"/>
  <c r="U37" i="100" s="1"/>
  <c r="Y69" i="101"/>
  <c r="AC25" i="101"/>
  <c r="P79" i="100"/>
  <c r="U79" i="100" s="1"/>
  <c r="Q90" i="100"/>
  <c r="V90" i="100" s="1"/>
  <c r="Q32" i="100"/>
  <c r="V32" i="100" s="1"/>
  <c r="P62" i="100"/>
  <c r="U62" i="100" s="1"/>
  <c r="P23" i="100"/>
  <c r="U23" i="100" s="1"/>
  <c r="AC64" i="101"/>
  <c r="P26" i="100"/>
  <c r="U26" i="100" s="1"/>
  <c r="AC5" i="101"/>
  <c r="Y11" i="101"/>
  <c r="P39" i="100"/>
  <c r="U39" i="100" s="1"/>
  <c r="Q29" i="100"/>
  <c r="V29" i="100" s="1"/>
  <c r="Q53" i="100"/>
  <c r="V53" i="100" s="1"/>
  <c r="AC92" i="101"/>
  <c r="Y47" i="101"/>
  <c r="Y40" i="101"/>
  <c r="P89" i="100"/>
  <c r="U89" i="100" s="1"/>
  <c r="AC93" i="101"/>
  <c r="P34" i="100"/>
  <c r="U34" i="100" s="1"/>
  <c r="Y72" i="101"/>
  <c r="Y14" i="101"/>
  <c r="AC95" i="101"/>
  <c r="Q55" i="100"/>
  <c r="V55" i="100" s="1"/>
  <c r="AC105" i="101"/>
  <c r="Y87" i="101"/>
  <c r="AC40" i="101"/>
  <c r="Y6" i="101"/>
  <c r="AC31" i="101"/>
  <c r="T108" i="101"/>
  <c r="U44" i="101"/>
  <c r="AC73" i="101"/>
  <c r="Y73" i="101"/>
  <c r="Y108" i="101"/>
  <c r="U34" i="101"/>
  <c r="AC77" i="101"/>
  <c r="T22" i="101"/>
  <c r="Y102" i="101"/>
  <c r="T105" i="101"/>
  <c r="AC88" i="101"/>
  <c r="AC63" i="101"/>
  <c r="Y90" i="101"/>
  <c r="Y81" i="101"/>
  <c r="P103" i="100"/>
  <c r="U103" i="100" s="1"/>
  <c r="T47" i="101"/>
  <c r="Q42" i="100"/>
  <c r="V42" i="100" s="1"/>
  <c r="N36" i="100"/>
  <c r="S36" i="100" s="1"/>
  <c r="O90" i="100"/>
  <c r="T90" i="100" s="1"/>
  <c r="Q110" i="100"/>
  <c r="V110" i="100" s="1"/>
  <c r="Q25" i="100"/>
  <c r="V25" i="100" s="1"/>
  <c r="Q46" i="100"/>
  <c r="V46" i="100" s="1"/>
  <c r="P70" i="100"/>
  <c r="U70" i="100" s="1"/>
  <c r="O79" i="100"/>
  <c r="T79" i="100" s="1"/>
  <c r="Q16" i="100"/>
  <c r="V16" i="100" s="1"/>
  <c r="N82" i="100"/>
  <c r="S82" i="100" s="1"/>
  <c r="Q20" i="100"/>
  <c r="V20" i="100" s="1"/>
  <c r="N109" i="100"/>
  <c r="S109" i="100" s="1"/>
  <c r="AC68" i="101"/>
  <c r="Y13" i="101"/>
  <c r="S112" i="101"/>
  <c r="Q112" i="101"/>
  <c r="M32" i="93" s="1"/>
  <c r="X112" i="101"/>
  <c r="D32" i="93" s="1"/>
  <c r="Y61" i="101"/>
  <c r="AC20" i="101"/>
  <c r="Q101" i="100"/>
  <c r="V101" i="100" s="1"/>
  <c r="U85" i="101"/>
  <c r="T20" i="101"/>
  <c r="Y85" i="101"/>
  <c r="U20" i="101"/>
  <c r="U21" i="101"/>
  <c r="U65" i="101"/>
  <c r="R112" i="101"/>
  <c r="O33" i="93" s="1"/>
  <c r="AC53" i="101"/>
  <c r="AC104" i="101"/>
  <c r="Y43" i="101"/>
  <c r="U72" i="101"/>
  <c r="AC65" i="101"/>
  <c r="AC75" i="101"/>
  <c r="T5" i="101"/>
  <c r="Y50" i="101"/>
  <c r="P46" i="100"/>
  <c r="U46" i="100" s="1"/>
  <c r="AB112" i="101"/>
  <c r="D34" i="93" s="1"/>
  <c r="R115" i="100"/>
  <c r="O112" i="100"/>
  <c r="T112" i="100" s="1"/>
  <c r="U109" i="101"/>
  <c r="M115" i="100"/>
  <c r="N21" i="91" s="1"/>
  <c r="O21" i="91" s="1"/>
  <c r="N112" i="100"/>
  <c r="S112" i="100" s="1"/>
  <c r="T109" i="101"/>
  <c r="Q112" i="100"/>
  <c r="V112" i="100" s="1"/>
  <c r="AC109" i="101"/>
  <c r="P112" i="100"/>
  <c r="U112" i="100" s="1"/>
  <c r="Y109" i="101"/>
  <c r="S8" i="100"/>
  <c r="T8" i="100"/>
  <c r="V8" i="100"/>
  <c r="Y112" i="101" l="1"/>
  <c r="T112" i="101"/>
  <c r="O115" i="100"/>
  <c r="N23" i="91" s="1"/>
  <c r="O23" i="91" s="1"/>
  <c r="U112" i="101"/>
  <c r="V115" i="100"/>
  <c r="Q115" i="100"/>
  <c r="N25" i="91" s="1"/>
  <c r="O25" i="91" s="1"/>
  <c r="S115" i="100"/>
  <c r="N115" i="100"/>
  <c r="N22" i="91" s="1"/>
  <c r="O22" i="91" s="1"/>
  <c r="U115" i="100"/>
  <c r="AC112" i="101"/>
  <c r="T115" i="100"/>
  <c r="P115" i="100"/>
  <c r="N24" i="91" s="1"/>
  <c r="O24" i="91" s="1"/>
</calcChain>
</file>

<file path=xl/sharedStrings.xml><?xml version="1.0" encoding="utf-8"?>
<sst xmlns="http://schemas.openxmlformats.org/spreadsheetml/2006/main" count="2602" uniqueCount="480">
  <si>
    <t>部門（産業）名</t>
    <rPh sb="0" eb="2">
      <t>ブモン</t>
    </rPh>
    <rPh sb="3" eb="5">
      <t>サンギョウ</t>
    </rPh>
    <rPh sb="6" eb="7">
      <t>メイ</t>
    </rPh>
    <phoneticPr fontId="4"/>
  </si>
  <si>
    <t>合計</t>
    <rPh sb="0" eb="2">
      <t>ゴウケイ</t>
    </rPh>
    <phoneticPr fontId="4"/>
  </si>
  <si>
    <t>需要額</t>
    <rPh sb="0" eb="3">
      <t>ジュヨウガク</t>
    </rPh>
    <phoneticPr fontId="4"/>
  </si>
  <si>
    <t>直接県内需要額</t>
    <rPh sb="0" eb="2">
      <t>チョクセツ</t>
    </rPh>
    <rPh sb="2" eb="4">
      <t>ケンナイ</t>
    </rPh>
    <rPh sb="4" eb="7">
      <t>ジュヨウガク</t>
    </rPh>
    <phoneticPr fontId="4"/>
  </si>
  <si>
    <t>直接粗付加価値額</t>
    <rPh sb="0" eb="2">
      <t>チョクセツ</t>
    </rPh>
    <rPh sb="2" eb="5">
      <t>ソフカ</t>
    </rPh>
    <rPh sb="5" eb="7">
      <t>カチ</t>
    </rPh>
    <rPh sb="7" eb="8">
      <t>ガク</t>
    </rPh>
    <phoneticPr fontId="4"/>
  </si>
  <si>
    <t>原材料投入額</t>
    <rPh sb="0" eb="3">
      <t>ゲンザイリョウ</t>
    </rPh>
    <rPh sb="3" eb="5">
      <t>トウニュウ</t>
    </rPh>
    <rPh sb="5" eb="6">
      <t>ガク</t>
    </rPh>
    <phoneticPr fontId="4"/>
  </si>
  <si>
    <t>その他の製造工業製品</t>
  </si>
  <si>
    <t>商業</t>
  </si>
  <si>
    <t>金融・保険</t>
  </si>
  <si>
    <t>公務</t>
  </si>
  <si>
    <t>事務用品</t>
  </si>
  <si>
    <t>分類不明</t>
  </si>
  <si>
    <t>計</t>
    <rPh sb="0" eb="1">
      <t>ケイ</t>
    </rPh>
    <phoneticPr fontId="4"/>
  </si>
  <si>
    <t>家計消費支出額</t>
    <rPh sb="0" eb="2">
      <t>カケイ</t>
    </rPh>
    <rPh sb="2" eb="4">
      <t>ショウヒ</t>
    </rPh>
    <rPh sb="4" eb="7">
      <t>シシュツガク</t>
    </rPh>
    <phoneticPr fontId="4"/>
  </si>
  <si>
    <t>生産誘発額</t>
    <rPh sb="0" eb="2">
      <t>セイサン</t>
    </rPh>
    <rPh sb="2" eb="5">
      <t>ユウハツガク</t>
    </rPh>
    <phoneticPr fontId="4"/>
  </si>
  <si>
    <t>直接効果</t>
    <rPh sb="0" eb="2">
      <t>チョクセツ</t>
    </rPh>
    <rPh sb="2" eb="4">
      <t>コウカ</t>
    </rPh>
    <phoneticPr fontId="4"/>
  </si>
  <si>
    <t>一次波及効果</t>
    <rPh sb="0" eb="2">
      <t>イチジ</t>
    </rPh>
    <rPh sb="2" eb="4">
      <t>ハキュウ</t>
    </rPh>
    <rPh sb="4" eb="6">
      <t>コウカ</t>
    </rPh>
    <phoneticPr fontId="4"/>
  </si>
  <si>
    <t>新たに発生する需要額を入力してください。</t>
    <rPh sb="0" eb="1">
      <t>アラ</t>
    </rPh>
    <rPh sb="3" eb="5">
      <t>ハッセイ</t>
    </rPh>
    <rPh sb="7" eb="10">
      <t>ジュヨウガク</t>
    </rPh>
    <rPh sb="11" eb="13">
      <t>ニュウリョク</t>
    </rPh>
    <phoneticPr fontId="4"/>
  </si>
  <si>
    <t>〈自給率〉</t>
    <rPh sb="1" eb="4">
      <t>ジキュウリツ</t>
    </rPh>
    <phoneticPr fontId="4"/>
  </si>
  <si>
    <t>〈投入係数〉</t>
    <rPh sb="1" eb="3">
      <t>トウニュウ</t>
    </rPh>
    <rPh sb="3" eb="5">
      <t>ケイスウ</t>
    </rPh>
    <phoneticPr fontId="4"/>
  </si>
  <si>
    <t>県内需要額</t>
    <rPh sb="0" eb="2">
      <t>ケンナイ</t>
    </rPh>
    <rPh sb="2" eb="5">
      <t>ジュヨウガク</t>
    </rPh>
    <phoneticPr fontId="4"/>
  </si>
  <si>
    <t>〈逆行列係数〉</t>
    <rPh sb="1" eb="4">
      <t>ギャクギョウレツ</t>
    </rPh>
    <rPh sb="4" eb="6">
      <t>ケイスウ</t>
    </rPh>
    <phoneticPr fontId="4"/>
  </si>
  <si>
    <t>二次波及効果</t>
    <rPh sb="0" eb="2">
      <t>ニジ</t>
    </rPh>
    <rPh sb="2" eb="6">
      <t>ハキュウコウカ</t>
    </rPh>
    <phoneticPr fontId="4"/>
  </si>
  <si>
    <t>雇用者所得額小計</t>
    <rPh sb="0" eb="3">
      <t>コヨウシャ</t>
    </rPh>
    <rPh sb="3" eb="5">
      <t>ショトク</t>
    </rPh>
    <rPh sb="5" eb="6">
      <t>ガク</t>
    </rPh>
    <rPh sb="6" eb="8">
      <t>ショウケイ</t>
    </rPh>
    <phoneticPr fontId="4"/>
  </si>
  <si>
    <t>〈平均消費性向〉</t>
    <rPh sb="1" eb="3">
      <t>ヘイキン</t>
    </rPh>
    <rPh sb="3" eb="5">
      <t>ショウヒ</t>
    </rPh>
    <rPh sb="5" eb="7">
      <t>セイコウ</t>
    </rPh>
    <phoneticPr fontId="4"/>
  </si>
  <si>
    <t>単位を選択してください。</t>
    <rPh sb="0" eb="2">
      <t>タンイ</t>
    </rPh>
    <rPh sb="3" eb="5">
      <t>センタク</t>
    </rPh>
    <phoneticPr fontId="4"/>
  </si>
  <si>
    <t>直接就業誘発者数</t>
    <rPh sb="0" eb="2">
      <t>チョクセツ</t>
    </rPh>
    <rPh sb="2" eb="4">
      <t>シュウギョウ</t>
    </rPh>
    <rPh sb="4" eb="6">
      <t>ユウハツ</t>
    </rPh>
    <rPh sb="6" eb="7">
      <t>シャ</t>
    </rPh>
    <rPh sb="7" eb="8">
      <t>スウ</t>
    </rPh>
    <phoneticPr fontId="4"/>
  </si>
  <si>
    <t>〈就業係数〉</t>
    <rPh sb="1" eb="3">
      <t>シュウギョウ</t>
    </rPh>
    <rPh sb="3" eb="5">
      <t>ケイスウ</t>
    </rPh>
    <phoneticPr fontId="4"/>
  </si>
  <si>
    <t>〈雇用係数〉</t>
    <rPh sb="1" eb="3">
      <t>コヨウ</t>
    </rPh>
    <rPh sb="3" eb="5">
      <t>ケイスウ</t>
    </rPh>
    <phoneticPr fontId="4"/>
  </si>
  <si>
    <t>人</t>
    <rPh sb="0" eb="1">
      <t>ニン</t>
    </rPh>
    <phoneticPr fontId="4"/>
  </si>
  <si>
    <t>１．「経済波及効果測定システム」の構成</t>
    <rPh sb="3" eb="5">
      <t>ケイザイ</t>
    </rPh>
    <rPh sb="5" eb="7">
      <t>ハキュウ</t>
    </rPh>
    <rPh sb="7" eb="9">
      <t>コウカ</t>
    </rPh>
    <rPh sb="9" eb="11">
      <t>ソクテイ</t>
    </rPh>
    <rPh sb="17" eb="19">
      <t>コウセイ</t>
    </rPh>
    <phoneticPr fontId="4"/>
  </si>
  <si>
    <t>このシステムには、</t>
    <phoneticPr fontId="4"/>
  </si>
  <si>
    <t>＊　入力表</t>
    <rPh sb="2" eb="4">
      <t>ニュウリョク</t>
    </rPh>
    <rPh sb="4" eb="5">
      <t>ヒョウ</t>
    </rPh>
    <phoneticPr fontId="4"/>
  </si>
  <si>
    <t>＊　フローチャート</t>
    <phoneticPr fontId="4"/>
  </si>
  <si>
    <t>部門（産業）の決定と需要額の入力を行うシート</t>
    <rPh sb="0" eb="2">
      <t>ブモン</t>
    </rPh>
    <rPh sb="3" eb="5">
      <t>サンギョウ</t>
    </rPh>
    <rPh sb="7" eb="9">
      <t>ケッテイ</t>
    </rPh>
    <rPh sb="10" eb="12">
      <t>ジュヨウ</t>
    </rPh>
    <rPh sb="12" eb="13">
      <t>ガク</t>
    </rPh>
    <rPh sb="14" eb="16">
      <t>ニュウリョク</t>
    </rPh>
    <rPh sb="17" eb="18">
      <t>オコナ</t>
    </rPh>
    <phoneticPr fontId="4"/>
  </si>
  <si>
    <t>経済波及の流れを確認できるシート</t>
    <rPh sb="0" eb="2">
      <t>ケイザイ</t>
    </rPh>
    <rPh sb="2" eb="4">
      <t>ハキュウ</t>
    </rPh>
    <rPh sb="5" eb="6">
      <t>ナガ</t>
    </rPh>
    <rPh sb="8" eb="10">
      <t>カクニン</t>
    </rPh>
    <phoneticPr fontId="4"/>
  </si>
  <si>
    <t>測定に必要な各種数値を収録したシート</t>
    <rPh sb="0" eb="2">
      <t>ソクテイ</t>
    </rPh>
    <rPh sb="3" eb="5">
      <t>ヒツヨウ</t>
    </rPh>
    <rPh sb="6" eb="8">
      <t>カクシュ</t>
    </rPh>
    <rPh sb="8" eb="10">
      <t>スウチ</t>
    </rPh>
    <rPh sb="11" eb="13">
      <t>シュウロク</t>
    </rPh>
    <phoneticPr fontId="4"/>
  </si>
  <si>
    <t>測定結果を集計するシート</t>
    <rPh sb="0" eb="2">
      <t>ソクテイ</t>
    </rPh>
    <rPh sb="2" eb="4">
      <t>ケッカ</t>
    </rPh>
    <rPh sb="5" eb="7">
      <t>シュウケイ</t>
    </rPh>
    <phoneticPr fontId="4"/>
  </si>
  <si>
    <t>２．システムの操作手順</t>
    <rPh sb="7" eb="9">
      <t>ソウサ</t>
    </rPh>
    <rPh sb="9" eb="11">
      <t>テジュン</t>
    </rPh>
    <phoneticPr fontId="4"/>
  </si>
  <si>
    <t>システムの操作手順は次のようになっています。</t>
    <rPh sb="5" eb="7">
      <t>ソウサ</t>
    </rPh>
    <rPh sb="7" eb="9">
      <t>テジュン</t>
    </rPh>
    <rPh sb="10" eb="11">
      <t>ツギ</t>
    </rPh>
    <phoneticPr fontId="4"/>
  </si>
  <si>
    <t>以上の操作で経済波及効果の測定ができ、その結果が、グラフと表で表示されます。</t>
    <rPh sb="0" eb="2">
      <t>イジョウ</t>
    </rPh>
    <rPh sb="3" eb="5">
      <t>ソウサ</t>
    </rPh>
    <rPh sb="6" eb="8">
      <t>ケイザイ</t>
    </rPh>
    <rPh sb="8" eb="10">
      <t>ハキュウ</t>
    </rPh>
    <rPh sb="10" eb="12">
      <t>コウカ</t>
    </rPh>
    <rPh sb="13" eb="15">
      <t>ソクテイ</t>
    </rPh>
    <rPh sb="21" eb="23">
      <t>ケッカ</t>
    </rPh>
    <rPh sb="29" eb="30">
      <t>ヒョウ</t>
    </rPh>
    <rPh sb="31" eb="33">
      <t>ヒョウジ</t>
    </rPh>
    <phoneticPr fontId="4"/>
  </si>
  <si>
    <t>表示される内容は、</t>
    <rPh sb="0" eb="2">
      <t>ヒョウジ</t>
    </rPh>
    <rPh sb="5" eb="7">
      <t>ナイヨウ</t>
    </rPh>
    <phoneticPr fontId="4"/>
  </si>
  <si>
    <t>＊　生産誘発額</t>
    <rPh sb="2" eb="4">
      <t>セイサン</t>
    </rPh>
    <rPh sb="4" eb="6">
      <t>ユウハツ</t>
    </rPh>
    <rPh sb="6" eb="7">
      <t>ガク</t>
    </rPh>
    <phoneticPr fontId="4"/>
  </si>
  <si>
    <t>＊　粗付加価値誘発額</t>
    <rPh sb="2" eb="3">
      <t>ソ</t>
    </rPh>
    <rPh sb="3" eb="5">
      <t>フカ</t>
    </rPh>
    <rPh sb="5" eb="7">
      <t>カチ</t>
    </rPh>
    <rPh sb="7" eb="9">
      <t>ユウハツ</t>
    </rPh>
    <rPh sb="9" eb="10">
      <t>ガク</t>
    </rPh>
    <phoneticPr fontId="4"/>
  </si>
  <si>
    <t>＊　雇用者所得誘発額</t>
    <rPh sb="2" eb="5">
      <t>コヨウシャ</t>
    </rPh>
    <rPh sb="5" eb="7">
      <t>ショトク</t>
    </rPh>
    <rPh sb="7" eb="9">
      <t>ユウハツ</t>
    </rPh>
    <rPh sb="9" eb="10">
      <t>ガク</t>
    </rPh>
    <phoneticPr fontId="4"/>
  </si>
  <si>
    <t>＊　就業誘発者数</t>
    <rPh sb="2" eb="4">
      <t>シュウギョウ</t>
    </rPh>
    <rPh sb="4" eb="6">
      <t>ユウハツ</t>
    </rPh>
    <rPh sb="6" eb="7">
      <t>シャ</t>
    </rPh>
    <rPh sb="7" eb="8">
      <t>スウ</t>
    </rPh>
    <phoneticPr fontId="4"/>
  </si>
  <si>
    <t>＊　雇用誘発者数</t>
    <rPh sb="2" eb="4">
      <t>コヨウ</t>
    </rPh>
    <rPh sb="4" eb="6">
      <t>ユウハツ</t>
    </rPh>
    <rPh sb="6" eb="7">
      <t>シャ</t>
    </rPh>
    <rPh sb="7" eb="8">
      <t>スウ</t>
    </rPh>
    <phoneticPr fontId="4"/>
  </si>
  <si>
    <t>の直接効果、一次効果、二次効果、合計です。</t>
    <rPh sb="1" eb="3">
      <t>チョクセツ</t>
    </rPh>
    <rPh sb="3" eb="5">
      <t>コウカ</t>
    </rPh>
    <rPh sb="6" eb="8">
      <t>イチジ</t>
    </rPh>
    <rPh sb="8" eb="10">
      <t>コウカ</t>
    </rPh>
    <rPh sb="11" eb="13">
      <t>ニジ</t>
    </rPh>
    <rPh sb="13" eb="15">
      <t>コウカ</t>
    </rPh>
    <rPh sb="16" eb="18">
      <t>ゴウケイ</t>
    </rPh>
    <phoneticPr fontId="4"/>
  </si>
  <si>
    <t xml:space="preserve">就業誘発者数           </t>
  </si>
  <si>
    <t>直接効果 A</t>
    <rPh sb="0" eb="2">
      <t>チョクセツ</t>
    </rPh>
    <rPh sb="2" eb="4">
      <t>コウカ</t>
    </rPh>
    <phoneticPr fontId="4"/>
  </si>
  <si>
    <t>合計(A～Cの計)</t>
    <rPh sb="0" eb="2">
      <t>ゴウケイ</t>
    </rPh>
    <rPh sb="7" eb="8">
      <t>ケイ</t>
    </rPh>
    <phoneticPr fontId="4"/>
  </si>
  <si>
    <t>うち雇用誘発者数</t>
    <rPh sb="2" eb="4">
      <t>コヨウ</t>
    </rPh>
    <rPh sb="4" eb="6">
      <t>ユウハツ</t>
    </rPh>
    <rPh sb="6" eb="7">
      <t>シャ</t>
    </rPh>
    <rPh sb="7" eb="8">
      <t>スウ</t>
    </rPh>
    <phoneticPr fontId="4"/>
  </si>
  <si>
    <t>うち雇用者所得額</t>
    <rPh sb="2" eb="5">
      <t>コヨウシャ</t>
    </rPh>
    <rPh sb="5" eb="8">
      <t>ショトクガク</t>
    </rPh>
    <phoneticPr fontId="4"/>
  </si>
  <si>
    <t>うち雇用者所得誘発額</t>
    <rPh sb="2" eb="5">
      <t>コヨウシャ</t>
    </rPh>
    <rPh sb="5" eb="7">
      <t>ショトク</t>
    </rPh>
    <rPh sb="7" eb="10">
      <t>ユウハツガク</t>
    </rPh>
    <phoneticPr fontId="4"/>
  </si>
  <si>
    <t>購入者価格</t>
  </si>
  <si>
    <t>商業マージン率</t>
  </si>
  <si>
    <t>貨物運賃率</t>
  </si>
  <si>
    <t>貨物運賃額</t>
  </si>
  <si>
    <t>生産者価格</t>
  </si>
  <si>
    <t>商業マージン額</t>
  </si>
  <si>
    <t>生産者価格</t>
    <rPh sb="0" eb="3">
      <t>セイサンシャ</t>
    </rPh>
    <rPh sb="3" eb="5">
      <t>カカク</t>
    </rPh>
    <phoneticPr fontId="4"/>
  </si>
  <si>
    <t>購入者価格</t>
    <rPh sb="0" eb="3">
      <t>コウニュウシャ</t>
    </rPh>
    <rPh sb="3" eb="5">
      <t>カカク</t>
    </rPh>
    <phoneticPr fontId="4"/>
  </si>
  <si>
    <t>↓</t>
    <phoneticPr fontId="4"/>
  </si>
  <si>
    <t>需要額(生産者価格）</t>
    <rPh sb="0" eb="3">
      <t>ジュヨウガク</t>
    </rPh>
    <rPh sb="4" eb="7">
      <t>セイサンシャ</t>
    </rPh>
    <rPh sb="7" eb="9">
      <t>カカク</t>
    </rPh>
    <phoneticPr fontId="4"/>
  </si>
  <si>
    <t>直接効果（マージン調整）</t>
    <rPh sb="0" eb="2">
      <t>チョクセツ</t>
    </rPh>
    <rPh sb="2" eb="4">
      <t>コウカ</t>
    </rPh>
    <rPh sb="9" eb="11">
      <t>チョウセイ</t>
    </rPh>
    <phoneticPr fontId="4"/>
  </si>
  <si>
    <t>生産者価格：出荷価格</t>
    <rPh sb="0" eb="3">
      <t>セイサンシャ</t>
    </rPh>
    <rPh sb="3" eb="5">
      <t>カカク</t>
    </rPh>
    <rPh sb="6" eb="8">
      <t>シュッカ</t>
    </rPh>
    <rPh sb="8" eb="10">
      <t>カカク</t>
    </rPh>
    <phoneticPr fontId="4"/>
  </si>
  <si>
    <t>購入者価格：出荷価格+商業マージン+貨物運賃</t>
    <rPh sb="0" eb="3">
      <t>コウニュウシャ</t>
    </rPh>
    <rPh sb="3" eb="5">
      <t>カカク</t>
    </rPh>
    <rPh sb="6" eb="8">
      <t>シュッカ</t>
    </rPh>
    <rPh sb="8" eb="10">
      <t>カカク</t>
    </rPh>
    <rPh sb="11" eb="13">
      <t>ショウギョウ</t>
    </rPh>
    <rPh sb="18" eb="20">
      <t>カモツ</t>
    </rPh>
    <rPh sb="20" eb="22">
      <t>ウンチン</t>
    </rPh>
    <phoneticPr fontId="4"/>
  </si>
  <si>
    <t>＊　マージン調整</t>
    <rPh sb="6" eb="8">
      <t>チョウセイ</t>
    </rPh>
    <phoneticPr fontId="4"/>
  </si>
  <si>
    <t>新規需要の価格（購入者価格）を生産者価格に変換するシート</t>
    <rPh sb="0" eb="2">
      <t>シンキ</t>
    </rPh>
    <rPh sb="2" eb="4">
      <t>ジュヨウ</t>
    </rPh>
    <rPh sb="5" eb="7">
      <t>カカク</t>
    </rPh>
    <rPh sb="8" eb="11">
      <t>コウニュウシャ</t>
    </rPh>
    <rPh sb="11" eb="13">
      <t>カカク</t>
    </rPh>
    <rPh sb="15" eb="18">
      <t>セイサンシャ</t>
    </rPh>
    <rPh sb="18" eb="20">
      <t>カカク</t>
    </rPh>
    <rPh sb="21" eb="23">
      <t>ヘンカン</t>
    </rPh>
    <phoneticPr fontId="4"/>
  </si>
  <si>
    <t>測定結果（直接・１次･２次）をまとめたシート</t>
    <rPh sb="0" eb="2">
      <t>ソクテイ</t>
    </rPh>
    <rPh sb="2" eb="4">
      <t>ケッカ</t>
    </rPh>
    <rPh sb="5" eb="7">
      <t>チョクセツ</t>
    </rPh>
    <rPh sb="9" eb="10">
      <t>ジ</t>
    </rPh>
    <rPh sb="12" eb="13">
      <t>ジ</t>
    </rPh>
    <phoneticPr fontId="4"/>
  </si>
  <si>
    <t>（１）　「入力表」を表示させる。（下段のタブをクリックする。）</t>
    <rPh sb="5" eb="7">
      <t>ニュウリョク</t>
    </rPh>
    <rPh sb="7" eb="8">
      <t>ヒョウ</t>
    </rPh>
    <rPh sb="10" eb="12">
      <t>ヒョウジ</t>
    </rPh>
    <rPh sb="17" eb="18">
      <t>シタ</t>
    </rPh>
    <rPh sb="18" eb="19">
      <t>ダン</t>
    </rPh>
    <phoneticPr fontId="4"/>
  </si>
  <si>
    <t>（３）　単位を選択する。</t>
    <rPh sb="4" eb="6">
      <t>タンイ</t>
    </rPh>
    <rPh sb="7" eb="9">
      <t>センタク</t>
    </rPh>
    <phoneticPr fontId="4"/>
  </si>
  <si>
    <t>ユーザーが操作するのは、原則的に「入力表」のみです。</t>
    <rPh sb="5" eb="7">
      <t>ソウサ</t>
    </rPh>
    <rPh sb="12" eb="15">
      <t>ゲンソクテキ</t>
    </rPh>
    <rPh sb="17" eb="19">
      <t>ニュウリョク</t>
    </rPh>
    <rPh sb="19" eb="20">
      <t>ヒョウ</t>
    </rPh>
    <phoneticPr fontId="4"/>
  </si>
  <si>
    <t>　の7種類のシートが含まれています。</t>
    <rPh sb="3" eb="5">
      <t>シュルイ</t>
    </rPh>
    <rPh sb="10" eb="11">
      <t>フク</t>
    </rPh>
    <phoneticPr fontId="4"/>
  </si>
  <si>
    <t>１　分析にあたっての前提条件及び注意点</t>
    <rPh sb="2" eb="4">
      <t>ブンセキ</t>
    </rPh>
    <rPh sb="10" eb="12">
      <t>ゼンテイ</t>
    </rPh>
    <rPh sb="12" eb="14">
      <t>ジョウケン</t>
    </rPh>
    <rPh sb="14" eb="15">
      <t>オヨ</t>
    </rPh>
    <rPh sb="16" eb="19">
      <t>チュウイテン</t>
    </rPh>
    <phoneticPr fontId="4"/>
  </si>
  <si>
    <t>２　著作権及び免責事項</t>
    <rPh sb="2" eb="5">
      <t>チョサクケン</t>
    </rPh>
    <rPh sb="5" eb="6">
      <t>オヨ</t>
    </rPh>
    <rPh sb="7" eb="9">
      <t>メンセキ</t>
    </rPh>
    <rPh sb="9" eb="11">
      <t>ジコウ</t>
    </rPh>
    <phoneticPr fontId="4"/>
  </si>
  <si>
    <t>　（１）　この分析ツールの著作権は愛媛県にあります。</t>
    <rPh sb="7" eb="9">
      <t>ブンセキ</t>
    </rPh>
    <rPh sb="13" eb="16">
      <t>チョサクケン</t>
    </rPh>
    <rPh sb="17" eb="20">
      <t>エヒメケン</t>
    </rPh>
    <phoneticPr fontId="4"/>
  </si>
  <si>
    <t>　　　　 分析の一例としてご活用ください。しかし、このツールより算出された結果について、愛媛県が</t>
    <rPh sb="5" eb="7">
      <t>ブンセキ</t>
    </rPh>
    <rPh sb="8" eb="10">
      <t>イチレイ</t>
    </rPh>
    <rPh sb="14" eb="16">
      <t>カツヨウ</t>
    </rPh>
    <rPh sb="32" eb="34">
      <t>サンシュツ</t>
    </rPh>
    <rPh sb="37" eb="39">
      <t>ケッカ</t>
    </rPh>
    <rPh sb="44" eb="47">
      <t>エヒメケン</t>
    </rPh>
    <phoneticPr fontId="4"/>
  </si>
  <si>
    <t>　　　　 責任を負うものではありません。</t>
    <rPh sb="5" eb="7">
      <t>セキニン</t>
    </rPh>
    <rPh sb="8" eb="9">
      <t>オ</t>
    </rPh>
    <phoneticPr fontId="4"/>
  </si>
  <si>
    <t>　　　　 統計課までご一報いただければ幸いです。</t>
    <rPh sb="5" eb="7">
      <t>トウケイ</t>
    </rPh>
    <rPh sb="7" eb="8">
      <t>カ</t>
    </rPh>
    <rPh sb="11" eb="13">
      <t>イッポウ</t>
    </rPh>
    <rPh sb="19" eb="20">
      <t>サイワ</t>
    </rPh>
    <phoneticPr fontId="4"/>
  </si>
  <si>
    <t>　（３）　分析方法の変更等により、予告無しに分析ツールの変更を行うことがあります。</t>
    <rPh sb="5" eb="7">
      <t>ブンセキ</t>
    </rPh>
    <rPh sb="7" eb="9">
      <t>ホウホウ</t>
    </rPh>
    <rPh sb="10" eb="12">
      <t>ヘンコウ</t>
    </rPh>
    <rPh sb="12" eb="13">
      <t>トウ</t>
    </rPh>
    <rPh sb="17" eb="19">
      <t>ヨコク</t>
    </rPh>
    <rPh sb="19" eb="20">
      <t>ナ</t>
    </rPh>
    <rPh sb="22" eb="24">
      <t>ブンセキ</t>
    </rPh>
    <rPh sb="28" eb="30">
      <t>ヘンコウ</t>
    </rPh>
    <rPh sb="31" eb="32">
      <t>オコナ</t>
    </rPh>
    <phoneticPr fontId="4"/>
  </si>
  <si>
    <t>うち粗付加価値誘発額</t>
    <rPh sb="2" eb="5">
      <t>ソフカ</t>
    </rPh>
    <rPh sb="5" eb="7">
      <t>カチ</t>
    </rPh>
    <rPh sb="7" eb="10">
      <t>ユウハツガク</t>
    </rPh>
    <phoneticPr fontId="4"/>
  </si>
  <si>
    <t>　　　 　連関表作成時より変化していないものと仮定します。</t>
    <rPh sb="5" eb="7">
      <t>レンカン</t>
    </rPh>
    <rPh sb="7" eb="8">
      <t>ヒョウ</t>
    </rPh>
    <rPh sb="8" eb="10">
      <t>サクセイ</t>
    </rPh>
    <rPh sb="10" eb="11">
      <t>ジ</t>
    </rPh>
    <rPh sb="13" eb="15">
      <t>ヘンカ</t>
    </rPh>
    <rPh sb="23" eb="25">
      <t>カテイ</t>
    </rPh>
    <phoneticPr fontId="4"/>
  </si>
  <si>
    <t>　（２）　全ての生産は最終需要を満たす為に行われ、かつ、制約条件は無いものと仮定します。</t>
    <rPh sb="5" eb="6">
      <t>スベ</t>
    </rPh>
    <rPh sb="8" eb="10">
      <t>セイサン</t>
    </rPh>
    <rPh sb="11" eb="13">
      <t>サイシュウ</t>
    </rPh>
    <rPh sb="13" eb="15">
      <t>ジュヨウ</t>
    </rPh>
    <rPh sb="16" eb="17">
      <t>ミ</t>
    </rPh>
    <rPh sb="19" eb="20">
      <t>タメ</t>
    </rPh>
    <rPh sb="21" eb="22">
      <t>オコナ</t>
    </rPh>
    <rPh sb="28" eb="30">
      <t>セイヤク</t>
    </rPh>
    <rPh sb="30" eb="32">
      <t>ジョウケン</t>
    </rPh>
    <rPh sb="33" eb="34">
      <t>ナ</t>
    </rPh>
    <rPh sb="38" eb="40">
      <t>カテイ</t>
    </rPh>
    <phoneticPr fontId="4"/>
  </si>
  <si>
    <t>　（３）　波及効果は途中で中断することなく、最後まで波及するものと仮定します。しかし達成時期は</t>
    <rPh sb="5" eb="7">
      <t>ハキュウ</t>
    </rPh>
    <rPh sb="7" eb="9">
      <t>コウカ</t>
    </rPh>
    <rPh sb="10" eb="12">
      <t>トチュウ</t>
    </rPh>
    <rPh sb="13" eb="15">
      <t>チュウダン</t>
    </rPh>
    <rPh sb="22" eb="24">
      <t>サイゴ</t>
    </rPh>
    <rPh sb="26" eb="28">
      <t>ハキュウ</t>
    </rPh>
    <rPh sb="33" eb="35">
      <t>カテイ</t>
    </rPh>
    <rPh sb="42" eb="44">
      <t>タッセイ</t>
    </rPh>
    <rPh sb="44" eb="46">
      <t>ジキ</t>
    </rPh>
    <phoneticPr fontId="4"/>
  </si>
  <si>
    <t>　（４）　各部門が使用する投入量は、その部門の生産水準に比例し、生産量が２倍になれば投入量</t>
    <rPh sb="5" eb="8">
      <t>カクブモン</t>
    </rPh>
    <rPh sb="9" eb="11">
      <t>シヨウ</t>
    </rPh>
    <rPh sb="13" eb="15">
      <t>トウニュウ</t>
    </rPh>
    <rPh sb="15" eb="16">
      <t>リョウ</t>
    </rPh>
    <rPh sb="20" eb="22">
      <t>ブモン</t>
    </rPh>
    <rPh sb="23" eb="25">
      <t>セイサン</t>
    </rPh>
    <rPh sb="25" eb="27">
      <t>スイジュン</t>
    </rPh>
    <rPh sb="28" eb="30">
      <t>ヒレイ</t>
    </rPh>
    <rPh sb="32" eb="34">
      <t>セイサン</t>
    </rPh>
    <rPh sb="34" eb="35">
      <t>リョウ</t>
    </rPh>
    <rPh sb="37" eb="38">
      <t>バイ</t>
    </rPh>
    <rPh sb="42" eb="44">
      <t>トウニュウ</t>
    </rPh>
    <rPh sb="44" eb="45">
      <t>リョウ</t>
    </rPh>
    <phoneticPr fontId="4"/>
  </si>
  <si>
    <t>　　　　 も２倍になるという「線形的な比例関係」とします。</t>
    <rPh sb="7" eb="8">
      <t>バイ</t>
    </rPh>
    <rPh sb="15" eb="18">
      <t>センケイテキ</t>
    </rPh>
    <rPh sb="19" eb="21">
      <t>ヒレイ</t>
    </rPh>
    <rPh sb="21" eb="23">
      <t>カンケイ</t>
    </rPh>
    <phoneticPr fontId="4"/>
  </si>
  <si>
    <t>　（５）　外部経済も外部不経済も存在しません。</t>
    <rPh sb="5" eb="7">
      <t>ガイブ</t>
    </rPh>
    <rPh sb="7" eb="9">
      <t>ケイザイ</t>
    </rPh>
    <rPh sb="10" eb="12">
      <t>ガイブ</t>
    </rPh>
    <rPh sb="12" eb="15">
      <t>フケイザイ</t>
    </rPh>
    <rPh sb="16" eb="18">
      <t>ソンザイ</t>
    </rPh>
    <phoneticPr fontId="4"/>
  </si>
  <si>
    <r>
      <t>　（６）　この分析ツールには、　　　　　</t>
    </r>
    <r>
      <rPr>
        <vertAlign val="superscript"/>
        <sz val="11"/>
        <rFont val="ＭＳ Ｐゴシック"/>
        <family val="3"/>
        <charset val="128"/>
      </rPr>
      <t>　　　　　　　　　　　</t>
    </r>
    <r>
      <rPr>
        <sz val="11"/>
        <rFont val="ＭＳ Ｐゴシック"/>
        <family val="3"/>
        <charset val="128"/>
      </rPr>
      <t>の輸入内生型の逆行列係数を用いてます。</t>
    </r>
    <rPh sb="7" eb="9">
      <t>ブンセキ</t>
    </rPh>
    <rPh sb="32" eb="34">
      <t>ユニュウ</t>
    </rPh>
    <rPh sb="34" eb="35">
      <t>ナイ</t>
    </rPh>
    <rPh sb="35" eb="36">
      <t>セイ</t>
    </rPh>
    <rPh sb="36" eb="37">
      <t>ガタ</t>
    </rPh>
    <rPh sb="38" eb="39">
      <t>ギャク</t>
    </rPh>
    <rPh sb="39" eb="41">
      <t>ギョウレツ</t>
    </rPh>
    <rPh sb="41" eb="43">
      <t>ケイスウ</t>
    </rPh>
    <rPh sb="44" eb="45">
      <t>モチ</t>
    </rPh>
    <phoneticPr fontId="4"/>
  </si>
  <si>
    <t>内生部門計</t>
  </si>
  <si>
    <t>（２）　新たに生じる需要額を入力する。</t>
    <rPh sb="4" eb="5">
      <t>アラ</t>
    </rPh>
    <rPh sb="7" eb="8">
      <t>ショウ</t>
    </rPh>
    <rPh sb="10" eb="12">
      <t>ジュヨウ</t>
    </rPh>
    <rPh sb="12" eb="13">
      <t>ガク</t>
    </rPh>
    <rPh sb="14" eb="16">
      <t>ニュウリョク</t>
    </rPh>
    <phoneticPr fontId="4"/>
  </si>
  <si>
    <t>百万円</t>
  </si>
  <si>
    <t>　　このように産業連関分析には、限界や問題点がありますので、分析結果の取扱には注意が必要です。</t>
    <rPh sb="7" eb="9">
      <t>サンギョウ</t>
    </rPh>
    <rPh sb="9" eb="11">
      <t>レンカン</t>
    </rPh>
    <rPh sb="11" eb="13">
      <t>ブンセキ</t>
    </rPh>
    <rPh sb="16" eb="18">
      <t>ゲンカイ</t>
    </rPh>
    <rPh sb="19" eb="22">
      <t>モンダイテン</t>
    </rPh>
    <rPh sb="30" eb="32">
      <t>ブンセキ</t>
    </rPh>
    <rPh sb="32" eb="34">
      <t>ケッカ</t>
    </rPh>
    <rPh sb="35" eb="37">
      <t>トリアツカイ</t>
    </rPh>
    <rPh sb="39" eb="41">
      <t>チュウイ</t>
    </rPh>
    <rPh sb="42" eb="44">
      <t>ヒツヨウ</t>
    </rPh>
    <phoneticPr fontId="4"/>
  </si>
  <si>
    <t>(単位 : 百万円)</t>
    <rPh sb="6" eb="7">
      <t>ヒャク</t>
    </rPh>
    <phoneticPr fontId="23"/>
  </si>
  <si>
    <t>はん用機械</t>
  </si>
  <si>
    <t>生産用機械</t>
  </si>
  <si>
    <t>業務用機械</t>
  </si>
  <si>
    <t>水道</t>
  </si>
  <si>
    <t>廃棄物処理</t>
  </si>
  <si>
    <t>家計外消費支出（列）</t>
  </si>
  <si>
    <t>民間消費支出</t>
  </si>
  <si>
    <t>一般政府消費支出</t>
  </si>
  <si>
    <t>在庫純増</t>
  </si>
  <si>
    <t>輸出</t>
  </si>
  <si>
    <t>最終需要計</t>
  </si>
  <si>
    <t>需要合計</t>
  </si>
  <si>
    <t>（控除）輸入</t>
  </si>
  <si>
    <t>最終需要部門計</t>
  </si>
  <si>
    <t>家計外消費支出（行）</t>
  </si>
  <si>
    <t>営業余剰</t>
  </si>
  <si>
    <t>資本減耗引当</t>
  </si>
  <si>
    <t>間接税（関税・輸入品商品税を除く。）</t>
  </si>
  <si>
    <t>（控除）経常補助金</t>
  </si>
  <si>
    <t>粗付加価値部門計</t>
  </si>
  <si>
    <t>平均</t>
    <rPh sb="0" eb="2">
      <t>ヘイキン</t>
    </rPh>
    <phoneticPr fontId="23"/>
  </si>
  <si>
    <t>　（４）　この分析ツールを用いた分析結果を、論文等に発表された場合は、愛媛県企画振興部政策企画局</t>
    <rPh sb="7" eb="9">
      <t>ブンセキ</t>
    </rPh>
    <rPh sb="13" eb="14">
      <t>モチ</t>
    </rPh>
    <rPh sb="16" eb="18">
      <t>ブンセキ</t>
    </rPh>
    <rPh sb="18" eb="20">
      <t>ケッカ</t>
    </rPh>
    <rPh sb="22" eb="24">
      <t>ロンブン</t>
    </rPh>
    <rPh sb="24" eb="25">
      <t>トウ</t>
    </rPh>
    <rPh sb="26" eb="28">
      <t>ハッピョウ</t>
    </rPh>
    <rPh sb="31" eb="33">
      <t>バアイ</t>
    </rPh>
    <rPh sb="35" eb="38">
      <t>エヒメケン</t>
    </rPh>
    <rPh sb="38" eb="40">
      <t>キカク</t>
    </rPh>
    <rPh sb="40" eb="42">
      <t>シンコウ</t>
    </rPh>
    <rPh sb="42" eb="43">
      <t>ブ</t>
    </rPh>
    <rPh sb="43" eb="45">
      <t>セイサク</t>
    </rPh>
    <rPh sb="45" eb="47">
      <t>キカク</t>
    </rPh>
    <rPh sb="47" eb="48">
      <t>キョク</t>
    </rPh>
    <phoneticPr fontId="4"/>
  </si>
  <si>
    <t>　　　　 不明です。なお、分析結果は県全体への波及効果として推計されます。</t>
    <rPh sb="5" eb="7">
      <t>フメイ</t>
    </rPh>
    <rPh sb="13" eb="15">
      <t>ブンセキ</t>
    </rPh>
    <rPh sb="15" eb="17">
      <t>ケッカ</t>
    </rPh>
    <rPh sb="18" eb="19">
      <t>ケン</t>
    </rPh>
    <rPh sb="19" eb="21">
      <t>ゼンタイ</t>
    </rPh>
    <rPh sb="23" eb="25">
      <t>ハキュウ</t>
    </rPh>
    <rPh sb="25" eb="27">
      <t>コウカ</t>
    </rPh>
    <rPh sb="30" eb="32">
      <t>スイケイ</t>
    </rPh>
    <phoneticPr fontId="4"/>
  </si>
  <si>
    <t>耕種農業</t>
  </si>
  <si>
    <t>畜産</t>
  </si>
  <si>
    <t>農業サービス</t>
  </si>
  <si>
    <t>林業</t>
  </si>
  <si>
    <t>漁業</t>
  </si>
  <si>
    <t>石炭・原油・天然ガス</t>
  </si>
  <si>
    <t>食料品</t>
  </si>
  <si>
    <t>飲料</t>
  </si>
  <si>
    <t>飼料・有機質肥料（別掲を除く。）</t>
  </si>
  <si>
    <t>たばこ</t>
  </si>
  <si>
    <t>繊維工業製品</t>
  </si>
  <si>
    <t>衣服・その他の繊維既製品</t>
  </si>
  <si>
    <t>木材・木製品</t>
  </si>
  <si>
    <t>家具・装備品</t>
  </si>
  <si>
    <t>パルプ・紙・板紙・加工紙</t>
  </si>
  <si>
    <t>紙加工品</t>
  </si>
  <si>
    <t>印刷・製版・製本</t>
  </si>
  <si>
    <t>合成樹脂</t>
  </si>
  <si>
    <t>化学繊維</t>
  </si>
  <si>
    <t>医薬品</t>
  </si>
  <si>
    <t>化学最終製品（医薬品を除く。）</t>
  </si>
  <si>
    <t>プラスチック製品</t>
  </si>
  <si>
    <t>ゴム製品</t>
  </si>
  <si>
    <t>ガラス・ガラス製品</t>
  </si>
  <si>
    <t>セメント・セメント製品</t>
  </si>
  <si>
    <t>陶磁器</t>
  </si>
  <si>
    <t>その他の窯業・土石製品</t>
  </si>
  <si>
    <t>銑鉄・粗鋼</t>
  </si>
  <si>
    <t>鋼材</t>
  </si>
  <si>
    <t>その他の鉄鋼製品</t>
  </si>
  <si>
    <t>非鉄金属製錬・精製</t>
  </si>
  <si>
    <t>非鉄金属加工製品</t>
  </si>
  <si>
    <t>その他の金属製品</t>
  </si>
  <si>
    <t>電子デバイス</t>
  </si>
  <si>
    <t>その他の電子部品</t>
  </si>
  <si>
    <t>産業用電気機器</t>
  </si>
  <si>
    <t>民生用電気機器</t>
  </si>
  <si>
    <t>電子応用装置・電気計測器</t>
  </si>
  <si>
    <t>その他の電気機械</t>
  </si>
  <si>
    <t>電子計算機・同附属装置</t>
  </si>
  <si>
    <t>乗用車</t>
  </si>
  <si>
    <t>その他の自動車</t>
  </si>
  <si>
    <t>自動車部品・同附属品</t>
  </si>
  <si>
    <t>船舶・同修理</t>
  </si>
  <si>
    <t>その他の輸送機械・同修理</t>
  </si>
  <si>
    <t>再生資源回収・加工処理</t>
  </si>
  <si>
    <t>建築</t>
  </si>
  <si>
    <t>建設補修</t>
  </si>
  <si>
    <t>公共事業</t>
  </si>
  <si>
    <t>その他の土木建設</t>
  </si>
  <si>
    <t>不動産仲介及び賃貸</t>
  </si>
  <si>
    <t>住宅賃貸料</t>
  </si>
  <si>
    <t>住宅賃貸料（帰属家賃）</t>
  </si>
  <si>
    <t>鉄道輸送</t>
  </si>
  <si>
    <t>道路輸送（自家輸送を除く。）</t>
  </si>
  <si>
    <t>自家輸送</t>
  </si>
  <si>
    <t>水運</t>
  </si>
  <si>
    <t>航空輸送</t>
  </si>
  <si>
    <t>貨物利用運送</t>
  </si>
  <si>
    <t>倉庫</t>
  </si>
  <si>
    <t>運輸附帯サービス</t>
  </si>
  <si>
    <t>郵便・信書便</t>
  </si>
  <si>
    <t>通信</t>
  </si>
  <si>
    <t>放送</t>
  </si>
  <si>
    <t>情報サービス</t>
  </si>
  <si>
    <t>インターネット附随サービス</t>
  </si>
  <si>
    <t>映像・音声・文字情報制作</t>
  </si>
  <si>
    <t>教育</t>
  </si>
  <si>
    <t>研究</t>
  </si>
  <si>
    <t>医療</t>
  </si>
  <si>
    <t>保健衛生</t>
  </si>
  <si>
    <t>社会保険・社会福祉</t>
  </si>
  <si>
    <t>介護</t>
  </si>
  <si>
    <t>物品賃貸サービス</t>
  </si>
  <si>
    <t>広告</t>
  </si>
  <si>
    <t>自動車整備・機械修理</t>
  </si>
  <si>
    <t>その他の対事業所サービス</t>
  </si>
  <si>
    <t>宿泊業</t>
  </si>
  <si>
    <t>飲食サービス</t>
  </si>
  <si>
    <t>洗濯・理容・美容・浴場業</t>
  </si>
  <si>
    <t>娯楽サービス</t>
  </si>
  <si>
    <t>その他の対個人サービス</t>
  </si>
  <si>
    <t>011</t>
  </si>
  <si>
    <t>012</t>
  </si>
  <si>
    <t>013</t>
  </si>
  <si>
    <t>015</t>
  </si>
  <si>
    <t>017</t>
  </si>
  <si>
    <t>061</t>
  </si>
  <si>
    <t>062</t>
  </si>
  <si>
    <t>111</t>
  </si>
  <si>
    <t>112</t>
  </si>
  <si>
    <t>113</t>
  </si>
  <si>
    <t>114</t>
  </si>
  <si>
    <t>151</t>
  </si>
  <si>
    <t>152</t>
  </si>
  <si>
    <t>161</t>
  </si>
  <si>
    <t>162</t>
  </si>
  <si>
    <t>163</t>
  </si>
  <si>
    <t>164</t>
  </si>
  <si>
    <t>191</t>
  </si>
  <si>
    <t>203</t>
  </si>
  <si>
    <t>204</t>
  </si>
  <si>
    <t>205</t>
  </si>
  <si>
    <t>206</t>
  </si>
  <si>
    <t>207</t>
  </si>
  <si>
    <t>208</t>
  </si>
  <si>
    <t>211</t>
  </si>
  <si>
    <t>221</t>
  </si>
  <si>
    <t>222</t>
  </si>
  <si>
    <t>231</t>
  </si>
  <si>
    <t>251</t>
  </si>
  <si>
    <t>252</t>
  </si>
  <si>
    <t>253</t>
  </si>
  <si>
    <t>259</t>
  </si>
  <si>
    <t>261</t>
  </si>
  <si>
    <t>262</t>
  </si>
  <si>
    <t>263</t>
  </si>
  <si>
    <t>269</t>
  </si>
  <si>
    <t>271</t>
  </si>
  <si>
    <t>272</t>
  </si>
  <si>
    <t>281</t>
  </si>
  <si>
    <t>289</t>
  </si>
  <si>
    <t>291</t>
  </si>
  <si>
    <t>301</t>
  </si>
  <si>
    <t>311</t>
  </si>
  <si>
    <t>321</t>
  </si>
  <si>
    <t>329</t>
  </si>
  <si>
    <t>331</t>
  </si>
  <si>
    <t>332</t>
  </si>
  <si>
    <t>333</t>
  </si>
  <si>
    <t>339</t>
  </si>
  <si>
    <t>341</t>
  </si>
  <si>
    <t>342</t>
  </si>
  <si>
    <t>351</t>
  </si>
  <si>
    <t>352</t>
  </si>
  <si>
    <t>353</t>
  </si>
  <si>
    <t>354</t>
  </si>
  <si>
    <t>359</t>
  </si>
  <si>
    <t>391</t>
  </si>
  <si>
    <t>392</t>
  </si>
  <si>
    <t>411</t>
  </si>
  <si>
    <t>412</t>
  </si>
  <si>
    <t>413</t>
  </si>
  <si>
    <t>419</t>
  </si>
  <si>
    <t>461</t>
  </si>
  <si>
    <t>471</t>
  </si>
  <si>
    <t>481</t>
  </si>
  <si>
    <t>511</t>
  </si>
  <si>
    <t>531</t>
  </si>
  <si>
    <t>551</t>
  </si>
  <si>
    <t>552</t>
  </si>
  <si>
    <t>553</t>
  </si>
  <si>
    <t>571</t>
  </si>
  <si>
    <t>572</t>
  </si>
  <si>
    <t>573</t>
  </si>
  <si>
    <t>574</t>
  </si>
  <si>
    <t>575</t>
  </si>
  <si>
    <t>576</t>
  </si>
  <si>
    <t>577</t>
  </si>
  <si>
    <t>578</t>
  </si>
  <si>
    <t>579</t>
  </si>
  <si>
    <t>591</t>
  </si>
  <si>
    <t>592</t>
  </si>
  <si>
    <t>593</t>
  </si>
  <si>
    <t>594</t>
  </si>
  <si>
    <t>595</t>
  </si>
  <si>
    <t>611</t>
  </si>
  <si>
    <t>631</t>
  </si>
  <si>
    <t>632</t>
  </si>
  <si>
    <t>641</t>
  </si>
  <si>
    <t>642</t>
  </si>
  <si>
    <t>643</t>
  </si>
  <si>
    <t>644</t>
  </si>
  <si>
    <t>659</t>
  </si>
  <si>
    <t>661</t>
  </si>
  <si>
    <t>662</t>
  </si>
  <si>
    <t>663</t>
  </si>
  <si>
    <t>669</t>
  </si>
  <si>
    <t>671</t>
  </si>
  <si>
    <t>672</t>
  </si>
  <si>
    <t>673</t>
  </si>
  <si>
    <t>674</t>
  </si>
  <si>
    <t>679</t>
  </si>
  <si>
    <t>681</t>
  </si>
  <si>
    <t>691</t>
  </si>
  <si>
    <t>※按分指標</t>
    <rPh sb="1" eb="3">
      <t>アンブン</t>
    </rPh>
    <rPh sb="3" eb="5">
      <t>シヒョウ</t>
    </rPh>
    <phoneticPr fontId="4"/>
  </si>
  <si>
    <t>貨物運賃按分</t>
    <rPh sb="0" eb="2">
      <t>カモツ</t>
    </rPh>
    <rPh sb="2" eb="4">
      <t>ウンチン</t>
    </rPh>
    <rPh sb="4" eb="6">
      <t>アンブン</t>
    </rPh>
    <phoneticPr fontId="4"/>
  </si>
  <si>
    <t>粗付加価値誘発額</t>
    <rPh sb="0" eb="3">
      <t>ソフカ</t>
    </rPh>
    <rPh sb="3" eb="5">
      <t>カチ</t>
    </rPh>
    <rPh sb="5" eb="8">
      <t>ユウハツガク</t>
    </rPh>
    <phoneticPr fontId="4"/>
  </si>
  <si>
    <t>就業誘発者数</t>
    <rPh sb="2" eb="4">
      <t>ユウハツ</t>
    </rPh>
    <phoneticPr fontId="4"/>
  </si>
  <si>
    <t>雇用誘発者数</t>
    <rPh sb="0" eb="2">
      <t>コヨウ</t>
    </rPh>
    <rPh sb="2" eb="4">
      <t>ユウハツ</t>
    </rPh>
    <phoneticPr fontId="4"/>
  </si>
  <si>
    <t>雇用者所得誘発額</t>
    <rPh sb="0" eb="3">
      <t>コヨウシャ</t>
    </rPh>
    <rPh sb="3" eb="4">
      <t>ショ</t>
    </rPh>
    <phoneticPr fontId="4"/>
  </si>
  <si>
    <t>経済波及効果一覧表</t>
    <rPh sb="0" eb="2">
      <t>ケイザイ</t>
    </rPh>
    <rPh sb="2" eb="6">
      <t>ハキュウコウカ</t>
    </rPh>
    <rPh sb="6" eb="8">
      <t>イチラン</t>
    </rPh>
    <rPh sb="8" eb="9">
      <t>ヒョウ</t>
    </rPh>
    <phoneticPr fontId="4"/>
  </si>
  <si>
    <t>合　　　　　計</t>
    <rPh sb="0" eb="1">
      <t>ア</t>
    </rPh>
    <rPh sb="6" eb="7">
      <t>ケイ</t>
    </rPh>
    <phoneticPr fontId="4"/>
  </si>
  <si>
    <t>※四捨五入の関係で、内訳と合計が一致しない場合があります。</t>
    <rPh sb="1" eb="5">
      <t>シシャゴニュウ</t>
    </rPh>
    <rPh sb="6" eb="8">
      <t>カンケイ</t>
    </rPh>
    <rPh sb="13" eb="15">
      <t>ゴウケイ</t>
    </rPh>
    <rPh sb="16" eb="18">
      <t>イッチ</t>
    </rPh>
    <rPh sb="21" eb="23">
      <t>バアイ</t>
    </rPh>
    <phoneticPr fontId="4"/>
  </si>
  <si>
    <t>合計 (A+B+C)</t>
    <rPh sb="0" eb="2">
      <t>ゴウケイ</t>
    </rPh>
    <phoneticPr fontId="4"/>
  </si>
  <si>
    <t>２次波及効果（C)</t>
    <rPh sb="1" eb="2">
      <t>ジ</t>
    </rPh>
    <rPh sb="2" eb="4">
      <t>ハキュウ</t>
    </rPh>
    <rPh sb="4" eb="6">
      <t>コウカ</t>
    </rPh>
    <phoneticPr fontId="4"/>
  </si>
  <si>
    <t>１次波及効果（B)</t>
    <rPh sb="1" eb="2">
      <t>ジ</t>
    </rPh>
    <rPh sb="2" eb="4">
      <t>ハキュウ</t>
    </rPh>
    <rPh sb="4" eb="6">
      <t>コウカ</t>
    </rPh>
    <phoneticPr fontId="4"/>
  </si>
  <si>
    <t>直接効果（A)</t>
    <rPh sb="0" eb="2">
      <t>チョクセツ</t>
    </rPh>
    <rPh sb="2" eb="4">
      <t>コウカ</t>
    </rPh>
    <phoneticPr fontId="4"/>
  </si>
  <si>
    <t>万円</t>
  </si>
  <si>
    <t>部門（産業）名</t>
    <rPh sb="0" eb="2">
      <t>ブモン</t>
    </rPh>
    <rPh sb="3" eb="5">
      <t>サンギョウ</t>
    </rPh>
    <rPh sb="6" eb="7">
      <t>ナ</t>
    </rPh>
    <phoneticPr fontId="4"/>
  </si>
  <si>
    <t>最終需要額(生産者価格)</t>
    <rPh sb="0" eb="2">
      <t>サイシュウ</t>
    </rPh>
    <rPh sb="2" eb="4">
      <t>ジュヨウ</t>
    </rPh>
    <rPh sb="4" eb="5">
      <t>ガク</t>
    </rPh>
    <rPh sb="6" eb="9">
      <t>セイサンシャ</t>
    </rPh>
    <rPh sb="9" eb="11">
      <t>カカク</t>
    </rPh>
    <phoneticPr fontId="5"/>
  </si>
  <si>
    <t>直　接　効　果</t>
    <rPh sb="0" eb="1">
      <t>チョク</t>
    </rPh>
    <rPh sb="2" eb="3">
      <t>セツ</t>
    </rPh>
    <rPh sb="4" eb="5">
      <t>コウ</t>
    </rPh>
    <rPh sb="6" eb="7">
      <t>カ</t>
    </rPh>
    <phoneticPr fontId="5"/>
  </si>
  <si>
    <t>(直接)</t>
    <rPh sb="1" eb="3">
      <t>チョクセツ</t>
    </rPh>
    <phoneticPr fontId="5"/>
  </si>
  <si>
    <t>総合効果</t>
    <rPh sb="0" eb="2">
      <t>ソウゴウ</t>
    </rPh>
    <rPh sb="2" eb="4">
      <t>コウカ</t>
    </rPh>
    <phoneticPr fontId="5"/>
  </si>
  <si>
    <t>(第1次)</t>
    <rPh sb="1" eb="2">
      <t>ダイ</t>
    </rPh>
    <rPh sb="3" eb="4">
      <t>ジ</t>
    </rPh>
    <phoneticPr fontId="5"/>
  </si>
  <si>
    <t>(第2次)</t>
    <rPh sb="1" eb="2">
      <t>ダイ</t>
    </rPh>
    <rPh sb="3" eb="4">
      <t>ジ</t>
    </rPh>
    <phoneticPr fontId="5"/>
  </si>
  <si>
    <t>県内需要
増加額</t>
    <rPh sb="0" eb="1">
      <t>ケン</t>
    </rPh>
    <rPh sb="1" eb="2">
      <t>ナイ</t>
    </rPh>
    <rPh sb="2" eb="4">
      <t>ジュヨウ</t>
    </rPh>
    <rPh sb="5" eb="7">
      <t>ゾウカ</t>
    </rPh>
    <rPh sb="7" eb="8">
      <t>ガク</t>
    </rPh>
    <phoneticPr fontId="5"/>
  </si>
  <si>
    <t>粗付加価値額</t>
    <rPh sb="0" eb="5">
      <t>ソフカカチ</t>
    </rPh>
    <rPh sb="5" eb="6">
      <t>ガク</t>
    </rPh>
    <phoneticPr fontId="5"/>
  </si>
  <si>
    <t>雇用者
所得額</t>
    <rPh sb="0" eb="3">
      <t>コヨウシャ</t>
    </rPh>
    <rPh sb="4" eb="6">
      <t>ショトク</t>
    </rPh>
    <rPh sb="6" eb="7">
      <t>ガク</t>
    </rPh>
    <phoneticPr fontId="5"/>
  </si>
  <si>
    <t>原材料
投入額</t>
    <rPh sb="0" eb="3">
      <t>ゲンザイリョウ</t>
    </rPh>
    <rPh sb="4" eb="6">
      <t>トウニュウ</t>
    </rPh>
    <rPh sb="6" eb="7">
      <t>ガク</t>
    </rPh>
    <phoneticPr fontId="5"/>
  </si>
  <si>
    <t>県内
需要額</t>
    <rPh sb="1" eb="2">
      <t>ナイ</t>
    </rPh>
    <phoneticPr fontId="5"/>
  </si>
  <si>
    <t>第１次生産誘発額</t>
    <rPh sb="0" eb="1">
      <t>ダイ</t>
    </rPh>
    <rPh sb="2" eb="3">
      <t>ジ</t>
    </rPh>
    <rPh sb="3" eb="5">
      <t>セイサン</t>
    </rPh>
    <rPh sb="5" eb="7">
      <t>ユウハツ</t>
    </rPh>
    <rPh sb="7" eb="8">
      <t>ガク</t>
    </rPh>
    <phoneticPr fontId="5"/>
  </si>
  <si>
    <t>粗付加価値誘発額</t>
    <rPh sb="0" eb="5">
      <t>ソフカカチ</t>
    </rPh>
    <rPh sb="5" eb="7">
      <t>ユウハツ</t>
    </rPh>
    <rPh sb="7" eb="8">
      <t>ガク</t>
    </rPh>
    <phoneticPr fontId="5"/>
  </si>
  <si>
    <t>雇用者所得誘発額</t>
    <rPh sb="0" eb="3">
      <t>コヨウシャ</t>
    </rPh>
    <rPh sb="3" eb="5">
      <t>ショトク</t>
    </rPh>
    <rPh sb="5" eb="7">
      <t>ユウハツ</t>
    </rPh>
    <rPh sb="7" eb="8">
      <t>ガク</t>
    </rPh>
    <phoneticPr fontId="5"/>
  </si>
  <si>
    <t>消費支
出総額</t>
    <rPh sb="0" eb="2">
      <t>ショウヒ</t>
    </rPh>
    <rPh sb="2" eb="5">
      <t>シシュツ</t>
    </rPh>
    <rPh sb="5" eb="7">
      <t>ソウガク</t>
    </rPh>
    <phoneticPr fontId="5"/>
  </si>
  <si>
    <t>部門別
消費支出</t>
    <rPh sb="0" eb="3">
      <t>ブモンベツ</t>
    </rPh>
    <rPh sb="4" eb="8">
      <t>ショウヒシシュツ</t>
    </rPh>
    <phoneticPr fontId="5"/>
  </si>
  <si>
    <t>県  内
需要額</t>
    <rPh sb="0" eb="4">
      <t>ケンナイ</t>
    </rPh>
    <rPh sb="5" eb="8">
      <t>ジュヨウガク</t>
    </rPh>
    <phoneticPr fontId="5"/>
  </si>
  <si>
    <t>第２次生産誘発額</t>
    <rPh sb="0" eb="1">
      <t>ダイ</t>
    </rPh>
    <rPh sb="2" eb="3">
      <t>ジ</t>
    </rPh>
    <rPh sb="3" eb="5">
      <t>セイサン</t>
    </rPh>
    <rPh sb="5" eb="7">
      <t>ユウハツ</t>
    </rPh>
    <rPh sb="7" eb="8">
      <t>ガク</t>
    </rPh>
    <phoneticPr fontId="5"/>
  </si>
  <si>
    <t>粗付加価値誘発額</t>
    <rPh sb="0" eb="1">
      <t>ホボ</t>
    </rPh>
    <rPh sb="1" eb="3">
      <t>フカ</t>
    </rPh>
    <rPh sb="3" eb="5">
      <t>カチ</t>
    </rPh>
    <rPh sb="5" eb="7">
      <t>ユウハツ</t>
    </rPh>
    <rPh sb="7" eb="8">
      <t>ガク</t>
    </rPh>
    <phoneticPr fontId="5"/>
  </si>
  <si>
    <t>雇用者所得誘発額</t>
    <rPh sb="0" eb="3">
      <t>コヨウシャ</t>
    </rPh>
    <rPh sb="3" eb="5">
      <t>ショトク</t>
    </rPh>
    <rPh sb="5" eb="8">
      <t>ユウハツガク</t>
    </rPh>
    <phoneticPr fontId="5"/>
  </si>
  <si>
    <t>生産誘発額</t>
    <rPh sb="0" eb="2">
      <t>セイサン</t>
    </rPh>
    <rPh sb="2" eb="4">
      <t>ユウハツ</t>
    </rPh>
    <rPh sb="4" eb="5">
      <t>ガク</t>
    </rPh>
    <phoneticPr fontId="5"/>
  </si>
  <si>
    <t>就業誘
発者数</t>
    <phoneticPr fontId="5"/>
  </si>
  <si>
    <t>従業誘発者数計</t>
    <rPh sb="0" eb="1">
      <t>ジュウ</t>
    </rPh>
    <rPh sb="6" eb="7">
      <t>ケイ</t>
    </rPh>
    <phoneticPr fontId="5"/>
  </si>
  <si>
    <t>雇用誘
発者数</t>
    <phoneticPr fontId="5"/>
  </si>
  <si>
    <t>雇用誘発者数計</t>
    <rPh sb="6" eb="7">
      <t>ケイ</t>
    </rPh>
    <phoneticPr fontId="5"/>
  </si>
  <si>
    <t>A</t>
    <phoneticPr fontId="5"/>
  </si>
  <si>
    <t>B=A×自給率</t>
    <rPh sb="4" eb="7">
      <t>ジキュウリツ</t>
    </rPh>
    <phoneticPr fontId="4"/>
  </si>
  <si>
    <t>C=B×粗付加価値率</t>
    <rPh sb="4" eb="7">
      <t>ソフカ</t>
    </rPh>
    <rPh sb="7" eb="9">
      <t>カチ</t>
    </rPh>
    <rPh sb="9" eb="10">
      <t>リツ</t>
    </rPh>
    <phoneticPr fontId="5"/>
  </si>
  <si>
    <t>D=B×雇用者所得率</t>
    <rPh sb="4" eb="7">
      <t>コヨウシャ</t>
    </rPh>
    <rPh sb="7" eb="10">
      <t>ショトクリツ</t>
    </rPh>
    <phoneticPr fontId="5"/>
  </si>
  <si>
    <t>E=投入係数行列×B</t>
    <rPh sb="2" eb="4">
      <t>トウニュウ</t>
    </rPh>
    <rPh sb="4" eb="6">
      <t>ケイスウ</t>
    </rPh>
    <rPh sb="6" eb="8">
      <t>ギョウレツ</t>
    </rPh>
    <phoneticPr fontId="5"/>
  </si>
  <si>
    <t>F=E×自給率</t>
    <rPh sb="4" eb="7">
      <t>ジキュウリツ</t>
    </rPh>
    <phoneticPr fontId="5"/>
  </si>
  <si>
    <t>H=逆行列係数×F</t>
    <rPh sb="2" eb="5">
      <t>ギャクギョウレツ</t>
    </rPh>
    <rPh sb="5" eb="7">
      <t>ケイスウ</t>
    </rPh>
    <phoneticPr fontId="5"/>
  </si>
  <si>
    <t>I=H×粗付加価値率</t>
    <rPh sb="4" eb="7">
      <t>ソフカ</t>
    </rPh>
    <rPh sb="7" eb="9">
      <t>カチ</t>
    </rPh>
    <rPh sb="9" eb="10">
      <t>リツ</t>
    </rPh>
    <phoneticPr fontId="5"/>
  </si>
  <si>
    <t>J=H×雇用者所得率</t>
    <rPh sb="4" eb="7">
      <t>コヨウシャ</t>
    </rPh>
    <rPh sb="7" eb="10">
      <t>ショトクリツ</t>
    </rPh>
    <phoneticPr fontId="5"/>
  </si>
  <si>
    <t>K</t>
    <phoneticPr fontId="5"/>
  </si>
  <si>
    <t>L=(D+J)×K</t>
    <phoneticPr fontId="5"/>
  </si>
  <si>
    <t>M=L×消費支出構成</t>
    <rPh sb="4" eb="6">
      <t>ショウヒ</t>
    </rPh>
    <rPh sb="6" eb="8">
      <t>シシュツ</t>
    </rPh>
    <rPh sb="8" eb="10">
      <t>コウセイ</t>
    </rPh>
    <phoneticPr fontId="5"/>
  </si>
  <si>
    <t>N=M×自給率</t>
    <rPh sb="4" eb="7">
      <t>ジキュウリツ</t>
    </rPh>
    <phoneticPr fontId="5"/>
  </si>
  <si>
    <t>P=逆行列係数×N</t>
    <rPh sb="2" eb="5">
      <t>ギャクギョウレツ</t>
    </rPh>
    <rPh sb="5" eb="7">
      <t>ケイスウ</t>
    </rPh>
    <phoneticPr fontId="5"/>
  </si>
  <si>
    <t>Q=P×粗付加価値率</t>
    <rPh sb="4" eb="7">
      <t>ソフカ</t>
    </rPh>
    <rPh sb="7" eb="9">
      <t>カチ</t>
    </rPh>
    <rPh sb="9" eb="10">
      <t>リツ</t>
    </rPh>
    <phoneticPr fontId="5"/>
  </si>
  <si>
    <t>R=P×雇用者所得率</t>
    <rPh sb="4" eb="7">
      <t>コヨウシャ</t>
    </rPh>
    <rPh sb="7" eb="10">
      <t>ショトクリツ</t>
    </rPh>
    <phoneticPr fontId="5"/>
  </si>
  <si>
    <t>B+H+P</t>
    <phoneticPr fontId="5"/>
  </si>
  <si>
    <t>C+I+Q</t>
    <phoneticPr fontId="5"/>
  </si>
  <si>
    <t>D+J+R</t>
    <phoneticPr fontId="5"/>
  </si>
  <si>
    <t>B×雇用係数</t>
    <rPh sb="2" eb="4">
      <t>コヨウ</t>
    </rPh>
    <rPh sb="4" eb="6">
      <t>ケイスウ</t>
    </rPh>
    <phoneticPr fontId="5"/>
  </si>
  <si>
    <t>H×雇用係数</t>
    <rPh sb="2" eb="4">
      <t>コヨウ</t>
    </rPh>
    <rPh sb="4" eb="6">
      <t>ケイスウ</t>
    </rPh>
    <phoneticPr fontId="5"/>
  </si>
  <si>
    <t>P×雇用係数</t>
    <rPh sb="2" eb="4">
      <t>コヨウ</t>
    </rPh>
    <rPh sb="4" eb="6">
      <t>ケイスウ</t>
    </rPh>
    <phoneticPr fontId="5"/>
  </si>
  <si>
    <t>１次波及効果</t>
    <rPh sb="2" eb="4">
      <t>ハキュウ</t>
    </rPh>
    <phoneticPr fontId="4"/>
  </si>
  <si>
    <t>２次波及効果</t>
    <rPh sb="2" eb="4">
      <t>ハキュウ</t>
    </rPh>
    <phoneticPr fontId="4"/>
  </si>
  <si>
    <t>各種係数表</t>
    <rPh sb="0" eb="2">
      <t>カクシュ</t>
    </rPh>
    <rPh sb="2" eb="4">
      <t>ケイスウ</t>
    </rPh>
    <rPh sb="4" eb="5">
      <t>ヒョウ</t>
    </rPh>
    <phoneticPr fontId="32"/>
  </si>
  <si>
    <t>粗付加
価値率</t>
    <rPh sb="0" eb="1">
      <t>ソ</t>
    </rPh>
    <rPh sb="1" eb="3">
      <t>フカ</t>
    </rPh>
    <rPh sb="4" eb="6">
      <t>カチ</t>
    </rPh>
    <rPh sb="6" eb="7">
      <t>リツ</t>
    </rPh>
    <phoneticPr fontId="32"/>
  </si>
  <si>
    <t>雇用者
所得率</t>
    <rPh sb="0" eb="2">
      <t>コヨウ</t>
    </rPh>
    <rPh sb="2" eb="3">
      <t>シャ</t>
    </rPh>
    <rPh sb="4" eb="6">
      <t>ショトク</t>
    </rPh>
    <rPh sb="6" eb="7">
      <t>リツ</t>
    </rPh>
    <phoneticPr fontId="32"/>
  </si>
  <si>
    <t>消費支出構成比</t>
    <rPh sb="0" eb="2">
      <t>ショウヒ</t>
    </rPh>
    <rPh sb="2" eb="4">
      <t>シシュツ</t>
    </rPh>
    <rPh sb="4" eb="7">
      <t>コウセイヒ</t>
    </rPh>
    <phoneticPr fontId="32"/>
  </si>
  <si>
    <t>就業係数</t>
    <rPh sb="0" eb="2">
      <t>シュウギョウ</t>
    </rPh>
    <rPh sb="2" eb="4">
      <t>ケイスウ</t>
    </rPh>
    <phoneticPr fontId="33"/>
  </si>
  <si>
    <t>雇用係数</t>
    <rPh sb="0" eb="2">
      <t>コヨウ</t>
    </rPh>
    <rPh sb="2" eb="4">
      <t>ケイスウ</t>
    </rPh>
    <phoneticPr fontId="33"/>
  </si>
  <si>
    <t>就業係数、雇用係数</t>
    <rPh sb="0" eb="2">
      <t>シュウギョウ</t>
    </rPh>
    <rPh sb="2" eb="4">
      <t>ケイスウ</t>
    </rPh>
    <rPh sb="5" eb="7">
      <t>コヨウ</t>
    </rPh>
    <rPh sb="7" eb="9">
      <t>ケイスウ</t>
    </rPh>
    <phoneticPr fontId="35"/>
  </si>
  <si>
    <t>（単位：百万円／人）</t>
    <rPh sb="1" eb="3">
      <t>タンイ</t>
    </rPh>
    <rPh sb="4" eb="5">
      <t>ヒャク</t>
    </rPh>
    <rPh sb="5" eb="7">
      <t>マンエン</t>
    </rPh>
    <rPh sb="8" eb="9">
      <t>ニン</t>
    </rPh>
    <phoneticPr fontId="35"/>
  </si>
  <si>
    <t>係数単位調整</t>
    <rPh sb="0" eb="2">
      <t>ケイスウ</t>
    </rPh>
    <phoneticPr fontId="35"/>
  </si>
  <si>
    <t>億円</t>
  </si>
  <si>
    <t>千円</t>
  </si>
  <si>
    <t>円</t>
  </si>
  <si>
    <t>700</t>
  </si>
  <si>
    <t>711</t>
  </si>
  <si>
    <t>911</t>
  </si>
  <si>
    <t>921</t>
  </si>
  <si>
    <t>931</t>
  </si>
  <si>
    <t>932</t>
  </si>
  <si>
    <t>資本減耗引当（社会資本等減耗分）</t>
  </si>
  <si>
    <t>941</t>
  </si>
  <si>
    <t>951</t>
  </si>
  <si>
    <t>960</t>
  </si>
  <si>
    <t>970</t>
  </si>
  <si>
    <t>721</t>
  </si>
  <si>
    <t>731</t>
  </si>
  <si>
    <t>732</t>
  </si>
  <si>
    <t>741</t>
  </si>
  <si>
    <t>751</t>
  </si>
  <si>
    <t>761</t>
  </si>
  <si>
    <t>780</t>
  </si>
  <si>
    <t>790</t>
  </si>
  <si>
    <t>801</t>
  </si>
  <si>
    <t>810</t>
  </si>
  <si>
    <t>820</t>
  </si>
  <si>
    <t>830</t>
  </si>
  <si>
    <t>841</t>
  </si>
  <si>
    <t>851</t>
  </si>
  <si>
    <t>870</t>
  </si>
  <si>
    <t>880</t>
  </si>
  <si>
    <t>一般政府消費支出（社会資本等減耗分）</t>
  </si>
  <si>
    <t>部門（産業）名</t>
    <rPh sb="0" eb="2">
      <t>ブモン</t>
    </rPh>
    <rPh sb="3" eb="5">
      <t>サンギョウ</t>
    </rPh>
    <rPh sb="6" eb="7">
      <t>ナ</t>
    </rPh>
    <phoneticPr fontId="4"/>
  </si>
  <si>
    <t>１次生産誘発額</t>
    <rPh sb="1" eb="2">
      <t>ジ</t>
    </rPh>
    <rPh sb="2" eb="4">
      <t>セイサン</t>
    </rPh>
    <rPh sb="4" eb="7">
      <t>ユウハツガク</t>
    </rPh>
    <phoneticPr fontId="4"/>
  </si>
  <si>
    <t>１次就業誘発者数</t>
    <rPh sb="1" eb="2">
      <t>ジ</t>
    </rPh>
    <rPh sb="2" eb="4">
      <t>シュウギョウ</t>
    </rPh>
    <rPh sb="4" eb="6">
      <t>ユウハツ</t>
    </rPh>
    <rPh sb="6" eb="7">
      <t>シャ</t>
    </rPh>
    <rPh sb="7" eb="8">
      <t>スウ</t>
    </rPh>
    <phoneticPr fontId="4"/>
  </si>
  <si>
    <t>１次粗付加価値誘発額</t>
    <rPh sb="1" eb="2">
      <t>ジ</t>
    </rPh>
    <rPh sb="2" eb="5">
      <t>ソフカ</t>
    </rPh>
    <rPh sb="5" eb="7">
      <t>カチ</t>
    </rPh>
    <rPh sb="7" eb="10">
      <t>ユウハツガク</t>
    </rPh>
    <phoneticPr fontId="4"/>
  </si>
  <si>
    <t>２次生産誘発額</t>
    <rPh sb="1" eb="2">
      <t>ジ</t>
    </rPh>
    <rPh sb="2" eb="4">
      <t>セイサン</t>
    </rPh>
    <rPh sb="4" eb="7">
      <t>ユウハツガク</t>
    </rPh>
    <phoneticPr fontId="4"/>
  </si>
  <si>
    <t>２次就業誘発者数</t>
    <rPh sb="1" eb="2">
      <t>ジ</t>
    </rPh>
    <rPh sb="2" eb="4">
      <t>シュウギョウ</t>
    </rPh>
    <rPh sb="4" eb="6">
      <t>ユウハツ</t>
    </rPh>
    <rPh sb="6" eb="7">
      <t>シャ</t>
    </rPh>
    <rPh sb="7" eb="8">
      <t>スウ</t>
    </rPh>
    <phoneticPr fontId="4"/>
  </si>
  <si>
    <t>２次粗付加価値誘発額</t>
    <rPh sb="1" eb="2">
      <t>ジ</t>
    </rPh>
    <rPh sb="2" eb="5">
      <t>ソフカ</t>
    </rPh>
    <rPh sb="5" eb="7">
      <t>カチ</t>
    </rPh>
    <rPh sb="7" eb="10">
      <t>ユウハツガク</t>
    </rPh>
    <phoneticPr fontId="4"/>
  </si>
  <si>
    <t>１次波及効果 B</t>
    <rPh sb="1" eb="2">
      <t>ジ</t>
    </rPh>
    <rPh sb="2" eb="4">
      <t>ハキュウ</t>
    </rPh>
    <rPh sb="4" eb="6">
      <t>コウカ</t>
    </rPh>
    <phoneticPr fontId="4"/>
  </si>
  <si>
    <t>２次波及効果 C</t>
    <rPh sb="1" eb="2">
      <t>ジ</t>
    </rPh>
    <rPh sb="2" eb="4">
      <t>ハキュウ</t>
    </rPh>
    <rPh sb="4" eb="6">
      <t>コウカ</t>
    </rPh>
    <phoneticPr fontId="4"/>
  </si>
  <si>
    <t>＊　一覧表</t>
    <rPh sb="2" eb="4">
      <t>イチラン</t>
    </rPh>
    <rPh sb="4" eb="5">
      <t>ヒョウ</t>
    </rPh>
    <phoneticPr fontId="4"/>
  </si>
  <si>
    <t>＊　計算表</t>
    <rPh sb="2" eb="4">
      <t>ケイサン</t>
    </rPh>
    <rPh sb="4" eb="5">
      <t>ヒョウ</t>
    </rPh>
    <phoneticPr fontId="4"/>
  </si>
  <si>
    <t>＊　各種係数表等</t>
    <rPh sb="2" eb="4">
      <t>カクシュ</t>
    </rPh>
    <rPh sb="4" eb="6">
      <t>ケイスウ</t>
    </rPh>
    <rPh sb="6" eb="7">
      <t>ヒョウ</t>
    </rPh>
    <rPh sb="7" eb="8">
      <t>トウ</t>
    </rPh>
    <phoneticPr fontId="4"/>
  </si>
  <si>
    <t>「経済波及効果測定ツール」の使用説明書（１～２）</t>
    <rPh sb="1" eb="3">
      <t>ケイザイ</t>
    </rPh>
    <rPh sb="3" eb="5">
      <t>ハキュウ</t>
    </rPh>
    <rPh sb="5" eb="7">
      <t>コウカ</t>
    </rPh>
    <rPh sb="7" eb="9">
      <t>ソクテイ</t>
    </rPh>
    <rPh sb="14" eb="16">
      <t>シヨウ</t>
    </rPh>
    <rPh sb="16" eb="19">
      <t>セツメイショ</t>
    </rPh>
    <phoneticPr fontId="4"/>
  </si>
  <si>
    <t>その他の鉱業</t>
  </si>
  <si>
    <t>化学肥料</t>
  </si>
  <si>
    <t>無機化学工業製品</t>
  </si>
  <si>
    <t>石油化学系基礎製品</t>
  </si>
  <si>
    <t>有機化学工業製品（石油化学系基礎製品・合成樹脂を除く。）</t>
  </si>
  <si>
    <t>石油製品</t>
  </si>
  <si>
    <t>石炭製品</t>
  </si>
  <si>
    <t>なめし革・革製品・毛皮</t>
  </si>
  <si>
    <t>鋳鍛造品（鉄）</t>
  </si>
  <si>
    <t>建設用・建築用金属製品</t>
  </si>
  <si>
    <t>通信・映像・音響機器</t>
  </si>
  <si>
    <t>電力</t>
  </si>
  <si>
    <t>ガス・熱供給</t>
  </si>
  <si>
    <t>他に分類されない会員制団体</t>
  </si>
  <si>
    <t>201</t>
  </si>
  <si>
    <t>202</t>
  </si>
  <si>
    <t>212</t>
  </si>
  <si>
    <t>462</t>
  </si>
  <si>
    <t>901貨物運賃</t>
    <phoneticPr fontId="4"/>
  </si>
  <si>
    <t>平成27年(2015年)愛媛県産業連関表 逆行列係数表[ I - ( I - M^ )A ]-1　(１０７部門)</t>
    <rPh sb="12" eb="15">
      <t>エヒメケン</t>
    </rPh>
    <rPh sb="53" eb="55">
      <t>ブモン</t>
    </rPh>
    <phoneticPr fontId="23"/>
  </si>
  <si>
    <t>平成27年(2015年)産業連関表 投入係数表(１０７部門)</t>
    <rPh sb="27" eb="29">
      <t>ブモン</t>
    </rPh>
    <phoneticPr fontId="23"/>
  </si>
  <si>
    <t>平成27年(2015年)愛媛県産業連関表 取引基本表(生産者価格評価)(１０７部門)</t>
    <rPh sb="12" eb="15">
      <t>エヒメケン</t>
    </rPh>
    <rPh sb="39" eb="41">
      <t>ブモン</t>
    </rPh>
    <phoneticPr fontId="23"/>
  </si>
  <si>
    <t>802</t>
  </si>
  <si>
    <t>県内総固定資本形成（公的）</t>
    <rPh sb="0" eb="1">
      <t>ケン</t>
    </rPh>
    <phoneticPr fontId="2"/>
  </si>
  <si>
    <t>県内総固定資本形成（民間）</t>
    <rPh sb="0" eb="1">
      <t>ケン</t>
    </rPh>
    <phoneticPr fontId="2"/>
  </si>
  <si>
    <t>県内最終需要計</t>
    <rPh sb="0" eb="1">
      <t>ケン</t>
    </rPh>
    <phoneticPr fontId="2"/>
  </si>
  <si>
    <t>県内需要合計</t>
    <rPh sb="0" eb="1">
      <t>ケン</t>
    </rPh>
    <phoneticPr fontId="2"/>
  </si>
  <si>
    <t>移出</t>
  </si>
  <si>
    <t>移輸出計</t>
  </si>
  <si>
    <t>（控除）移輸入計</t>
  </si>
  <si>
    <t>県内生産額</t>
    <rPh sb="0" eb="1">
      <t>ケン</t>
    </rPh>
    <phoneticPr fontId="2"/>
  </si>
  <si>
    <t>雇用者所得</t>
    <rPh sb="0" eb="3">
      <t>コヨウシャ</t>
    </rPh>
    <rPh sb="3" eb="5">
      <t>ショトク</t>
    </rPh>
    <phoneticPr fontId="2"/>
  </si>
  <si>
    <t>行和</t>
    <rPh sb="0" eb="1">
      <t>ギョウ</t>
    </rPh>
    <rPh sb="1" eb="2">
      <t>ワ</t>
    </rPh>
    <phoneticPr fontId="3"/>
  </si>
  <si>
    <t>感応度係数</t>
    <rPh sb="0" eb="3">
      <t>カンノウド</t>
    </rPh>
    <rPh sb="3" eb="5">
      <t>ケイスウ</t>
    </rPh>
    <phoneticPr fontId="3"/>
  </si>
  <si>
    <t>影響力係数</t>
    <rPh sb="0" eb="3">
      <t>エイキョウリョク</t>
    </rPh>
    <rPh sb="3" eb="5">
      <t>ケイスウ</t>
    </rPh>
    <phoneticPr fontId="3"/>
  </si>
  <si>
    <t>部　門　名（県表107部門）</t>
    <rPh sb="6" eb="7">
      <t>ケン</t>
    </rPh>
    <rPh sb="7" eb="8">
      <t>ヒョウ</t>
    </rPh>
    <rPh sb="11" eb="13">
      <t>ブモン</t>
    </rPh>
    <phoneticPr fontId="4"/>
  </si>
  <si>
    <t>経済波及効果分析ツール　107部門版</t>
    <rPh sb="0" eb="2">
      <t>ケイザイ</t>
    </rPh>
    <rPh sb="2" eb="4">
      <t>ハキュウ</t>
    </rPh>
    <rPh sb="4" eb="6">
      <t>コウカ</t>
    </rPh>
    <rPh sb="6" eb="8">
      <t>ブンセキ</t>
    </rPh>
    <rPh sb="15" eb="17">
      <t>ブモン</t>
    </rPh>
    <rPh sb="17" eb="18">
      <t>バン</t>
    </rPh>
    <phoneticPr fontId="4"/>
  </si>
  <si>
    <t>　（１）　商品の生産に必要な投入構造は、各商品ごとに固有であり、かつ、平成27年愛媛県産業</t>
    <rPh sb="5" eb="7">
      <t>ショウヒン</t>
    </rPh>
    <rPh sb="8" eb="10">
      <t>セイサン</t>
    </rPh>
    <rPh sb="11" eb="13">
      <t>ヒツヨウ</t>
    </rPh>
    <rPh sb="14" eb="16">
      <t>トウニュウ</t>
    </rPh>
    <rPh sb="16" eb="18">
      <t>コウゾウ</t>
    </rPh>
    <rPh sb="20" eb="21">
      <t>カク</t>
    </rPh>
    <rPh sb="21" eb="23">
      <t>ショウヒン</t>
    </rPh>
    <rPh sb="26" eb="28">
      <t>コユウ</t>
    </rPh>
    <rPh sb="35" eb="37">
      <t>ヘイセイ</t>
    </rPh>
    <rPh sb="39" eb="40">
      <t>ネン</t>
    </rPh>
    <rPh sb="40" eb="43">
      <t>エヒメケン</t>
    </rPh>
    <rPh sb="43" eb="45">
      <t>サンギョウ</t>
    </rPh>
    <phoneticPr fontId="4"/>
  </si>
  <si>
    <t>平均消費性向(H27)</t>
    <rPh sb="0" eb="2">
      <t>ヘイキン</t>
    </rPh>
    <rPh sb="2" eb="4">
      <t>ショウヒ</t>
    </rPh>
    <rPh sb="4" eb="6">
      <t>セイコウ</t>
    </rPh>
    <phoneticPr fontId="5"/>
  </si>
  <si>
    <t>※平均消費性向=平成27年家計調査（松山市）消費支出÷可処分所得</t>
    <rPh sb="8" eb="10">
      <t>ヘイセイ</t>
    </rPh>
    <rPh sb="12" eb="13">
      <t>ネン</t>
    </rPh>
    <rPh sb="13" eb="15">
      <t>カケイ</t>
    </rPh>
    <rPh sb="15" eb="17">
      <t>チョウサ</t>
    </rPh>
    <rPh sb="18" eb="21">
      <t>マツヤマシ</t>
    </rPh>
    <rPh sb="22" eb="24">
      <t>ショウヒ</t>
    </rPh>
    <rPh sb="24" eb="26">
      <t>シシュツ</t>
    </rPh>
    <rPh sb="27" eb="30">
      <t>カショブン</t>
    </rPh>
    <rPh sb="30" eb="32">
      <t>ショトク</t>
    </rPh>
    <phoneticPr fontId="4"/>
  </si>
  <si>
    <t>自給率（％）</t>
    <rPh sb="0" eb="3">
      <t>ジキュウリツ</t>
    </rPh>
    <phoneticPr fontId="4"/>
  </si>
  <si>
    <t>※自給率について（注意事項）</t>
    <rPh sb="1" eb="4">
      <t>ジキュウリツ</t>
    </rPh>
    <rPh sb="9" eb="11">
      <t>チュウイ</t>
    </rPh>
    <rPh sb="11" eb="13">
      <t>ジコウ</t>
    </rPh>
    <phoneticPr fontId="4"/>
  </si>
  <si>
    <t>↓</t>
    <phoneticPr fontId="4"/>
  </si>
  <si>
    <t>任意の自給率設定の場合のみ</t>
    <rPh sb="0" eb="2">
      <t>ニンイ</t>
    </rPh>
    <rPh sb="3" eb="6">
      <t>ジキュウリツ</t>
    </rPh>
    <rPh sb="6" eb="8">
      <t>セッテイ</t>
    </rPh>
    <rPh sb="9" eb="11">
      <t>バアイ</t>
    </rPh>
    <phoneticPr fontId="4"/>
  </si>
  <si>
    <t>自給率は、任意の値を設定するときのみ入力のこと。</t>
    <rPh sb="0" eb="3">
      <t>ジキュウリツ</t>
    </rPh>
    <rPh sb="5" eb="7">
      <t>ニンイ</t>
    </rPh>
    <rPh sb="8" eb="9">
      <t>チ</t>
    </rPh>
    <rPh sb="10" eb="12">
      <t>セッテイ</t>
    </rPh>
    <rPh sb="18" eb="20">
      <t>ニュウリョク</t>
    </rPh>
    <phoneticPr fontId="4"/>
  </si>
  <si>
    <t>この場合は、産業連関表に基づく規定値が設定されます。</t>
    <rPh sb="2" eb="4">
      <t>バアイ</t>
    </rPh>
    <rPh sb="6" eb="8">
      <t>サンギョウ</t>
    </rPh>
    <rPh sb="8" eb="10">
      <t>レンカン</t>
    </rPh>
    <rPh sb="10" eb="11">
      <t>ヒョウ</t>
    </rPh>
    <rPh sb="12" eb="13">
      <t>モト</t>
    </rPh>
    <rPh sb="15" eb="18">
      <t>キテイチ</t>
    </rPh>
    <rPh sb="19" eb="21">
      <t>セッテイ</t>
    </rPh>
    <phoneticPr fontId="4"/>
  </si>
  <si>
    <t>自給率：任意の自給率を入力するときのみ（％で表示のこと）</t>
    <rPh sb="0" eb="3">
      <t>ジキュウリツ</t>
    </rPh>
    <rPh sb="4" eb="6">
      <t>ニンイ</t>
    </rPh>
    <rPh sb="7" eb="10">
      <t>ジキュウリツ</t>
    </rPh>
    <rPh sb="11" eb="13">
      <t>ニュウリョク</t>
    </rPh>
    <rPh sb="22" eb="24">
      <t>ヒョウジ</t>
    </rPh>
    <phoneticPr fontId="4"/>
  </si>
  <si>
    <t>　</t>
    <phoneticPr fontId="4"/>
  </si>
  <si>
    <t>※部門（産業）名：平成27年（2015年）産業連関表 作成基本要項（産業連関部局長会議）に定める定義・範囲に基づきます。</t>
    <rPh sb="1" eb="3">
      <t>ブモン</t>
    </rPh>
    <rPh sb="4" eb="6">
      <t>サンギョウ</t>
    </rPh>
    <rPh sb="7" eb="8">
      <t>ナ</t>
    </rPh>
    <rPh sb="9" eb="11">
      <t>ヘイセイ</t>
    </rPh>
    <rPh sb="13" eb="14">
      <t>ネン</t>
    </rPh>
    <rPh sb="19" eb="20">
      <t>ネン</t>
    </rPh>
    <rPh sb="21" eb="23">
      <t>サンギョウ</t>
    </rPh>
    <rPh sb="23" eb="25">
      <t>レンカン</t>
    </rPh>
    <rPh sb="25" eb="26">
      <t>ヒョウ</t>
    </rPh>
    <rPh sb="27" eb="29">
      <t>サクセイ</t>
    </rPh>
    <rPh sb="29" eb="31">
      <t>キホン</t>
    </rPh>
    <rPh sb="31" eb="33">
      <t>ヨウコウ</t>
    </rPh>
    <rPh sb="34" eb="36">
      <t>サンギョウ</t>
    </rPh>
    <rPh sb="36" eb="38">
      <t>レンカン</t>
    </rPh>
    <rPh sb="38" eb="41">
      <t>ブキョクチョウ</t>
    </rPh>
    <rPh sb="41" eb="43">
      <t>カイギ</t>
    </rPh>
    <rPh sb="45" eb="46">
      <t>サダ</t>
    </rPh>
    <rPh sb="48" eb="50">
      <t>テイギ</t>
    </rPh>
    <rPh sb="51" eb="53">
      <t>ハンイ</t>
    </rPh>
    <rPh sb="54" eb="55">
      <t>モト</t>
    </rPh>
    <phoneticPr fontId="4"/>
  </si>
  <si>
    <t>「産業連関表」「作成基本要項」で検索してください。</t>
    <rPh sb="1" eb="3">
      <t>サンギョウ</t>
    </rPh>
    <rPh sb="3" eb="5">
      <t>レンカン</t>
    </rPh>
    <rPh sb="5" eb="6">
      <t>ヒョウ</t>
    </rPh>
    <rPh sb="8" eb="10">
      <t>サクセイ</t>
    </rPh>
    <rPh sb="10" eb="12">
      <t>キホン</t>
    </rPh>
    <rPh sb="12" eb="14">
      <t>ヨウコウ</t>
    </rPh>
    <rPh sb="16" eb="18">
      <t>ケンサク</t>
    </rPh>
    <phoneticPr fontId="4"/>
  </si>
  <si>
    <t>自給率を「空欄」とした場合は、産業連関表に基づく値が適用される。</t>
    <rPh sb="0" eb="3">
      <t>ジキュウリツ</t>
    </rPh>
    <rPh sb="5" eb="7">
      <t>クウラン</t>
    </rPh>
    <rPh sb="11" eb="13">
      <t>バアイ</t>
    </rPh>
    <rPh sb="15" eb="17">
      <t>サンギョウ</t>
    </rPh>
    <rPh sb="17" eb="19">
      <t>レンカン</t>
    </rPh>
    <rPh sb="19" eb="20">
      <t>ヒョウ</t>
    </rPh>
    <rPh sb="21" eb="22">
      <t>モト</t>
    </rPh>
    <rPh sb="24" eb="25">
      <t>チ</t>
    </rPh>
    <rPh sb="26" eb="28">
      <t>テキヨウ</t>
    </rPh>
    <phoneticPr fontId="4"/>
  </si>
  <si>
    <t>任意の自給率を入力しない場合は「空欄」とすること。</t>
    <rPh sb="0" eb="2">
      <t>ニンイ</t>
    </rPh>
    <rPh sb="3" eb="6">
      <t>ジキュウリツ</t>
    </rPh>
    <rPh sb="7" eb="9">
      <t>ニュウリョク</t>
    </rPh>
    <rPh sb="12" eb="14">
      <t>バアイ</t>
    </rPh>
    <rPh sb="16" eb="18">
      <t>クウラン</t>
    </rPh>
    <phoneticPr fontId="4"/>
  </si>
  <si>
    <t>自給率
直接効果</t>
    <rPh sb="0" eb="3">
      <t>ジキュウリツ</t>
    </rPh>
    <rPh sb="4" eb="6">
      <t>チョクセツ</t>
    </rPh>
    <rPh sb="6" eb="8">
      <t>コウカ</t>
    </rPh>
    <phoneticPr fontId="32"/>
  </si>
  <si>
    <t>自給率
波及効果</t>
    <rPh sb="0" eb="3">
      <t>ジキュウリツ</t>
    </rPh>
    <rPh sb="4" eb="6">
      <t>ハキュウ</t>
    </rPh>
    <rPh sb="6" eb="8">
      <t>コウカ</t>
    </rPh>
    <phoneticPr fontId="4"/>
  </si>
  <si>
    <t>設定しない場合は、必ず「空欄」とすること。</t>
    <rPh sb="0" eb="2">
      <t>セッテイ</t>
    </rPh>
    <rPh sb="5" eb="7">
      <t>バアイ</t>
    </rPh>
    <rPh sb="9" eb="10">
      <t>カナラ</t>
    </rPh>
    <rPh sb="12" eb="14">
      <t>クウラン</t>
    </rPh>
    <rPh sb="13" eb="14">
      <t>ラン</t>
    </rPh>
    <phoneticPr fontId="4"/>
  </si>
  <si>
    <t>　（２）　この分析ツールは、平成27年愛媛県産業連関表に基づいた経済波及効果分析ツールであり</t>
    <rPh sb="7" eb="9">
      <t>ブンセキ</t>
    </rPh>
    <rPh sb="14" eb="16">
      <t>ヘイセイ</t>
    </rPh>
    <rPh sb="18" eb="19">
      <t>ネン</t>
    </rPh>
    <rPh sb="19" eb="22">
      <t>エヒメケン</t>
    </rPh>
    <rPh sb="22" eb="24">
      <t>サンギョウ</t>
    </rPh>
    <rPh sb="24" eb="26">
      <t>レンカン</t>
    </rPh>
    <rPh sb="26" eb="27">
      <t>ヒョウ</t>
    </rPh>
    <rPh sb="28" eb="29">
      <t>モト</t>
    </rPh>
    <rPh sb="32" eb="34">
      <t>ケイザイ</t>
    </rPh>
    <rPh sb="34" eb="36">
      <t>ハキュウ</t>
    </rPh>
    <rPh sb="36" eb="38">
      <t>コウカ</t>
    </rPh>
    <rPh sb="38" eb="40">
      <t>ブンセキ</t>
    </rPh>
    <phoneticPr fontId="4"/>
  </si>
  <si>
    <t>〈経済波及効果測定ツ－ル　107部門版〉</t>
    <rPh sb="1" eb="3">
      <t>ケイザイ</t>
    </rPh>
    <rPh sb="3" eb="7">
      <t>ハキュウコウカ</t>
    </rPh>
    <rPh sb="7" eb="9">
      <t>ソクテイ</t>
    </rPh>
    <rPh sb="16" eb="18">
      <t>ブモン</t>
    </rPh>
    <rPh sb="18" eb="19">
      <t>バン</t>
    </rPh>
    <phoneticPr fontId="4"/>
  </si>
  <si>
    <t>B×就業係数</t>
    <rPh sb="2" eb="4">
      <t>シュウギョウ</t>
    </rPh>
    <rPh sb="4" eb="6">
      <t>ケイスウ</t>
    </rPh>
    <phoneticPr fontId="5"/>
  </si>
  <si>
    <t>H×就業係数</t>
    <phoneticPr fontId="5"/>
  </si>
  <si>
    <t>P×就業係数</t>
    <phoneticPr fontId="5"/>
  </si>
  <si>
    <t>（控除）移入</t>
    <rPh sb="4" eb="6">
      <t>イニュウ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</si>
</sst>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7">
    <numFmt numFmtId="176" formatCode="#,##0.000000_ ;[Red]\-#,##0.000000\ "/>
    <numFmt numFmtId="177" formatCode="#,##0.0;[Red]\-#,##0.0"/>
    <numFmt numFmtId="178" formatCode="#,##0.000000;[Red]\-#,##0.000000"/>
    <numFmt numFmtId="179" formatCode="0.000000_ "/>
    <numFmt numFmtId="180" formatCode="#,##0_ "/>
    <numFmt numFmtId="181" formatCode="0.000000_ ;[Red]\-0.000000\ "/>
    <numFmt numFmtId="182" formatCode="#,##0.0000;[Red]\-#,##0.0000"/>
    <numFmt numFmtId="183" formatCode="#,##0.00000;[Red]\-#,##0.00000"/>
    <numFmt numFmtId="184" formatCode="0_ "/>
    <numFmt numFmtId="185" formatCode="000"/>
    <numFmt numFmtId="186" formatCode="#,##0.000_ "/>
    <numFmt numFmtId="187" formatCode="#,##0.000000_ "/>
    <numFmt numFmtId="188" formatCode="#,##0.000;\-#,##0.000"/>
    <numFmt numFmtId="189" formatCode="#,##0.000000;\-#,##0.000000"/>
    <numFmt numFmtId="190" formatCode="#,##0.00000000;[Red]\-#,##0.00000000"/>
    <numFmt numFmtId="191" formatCode="0.000000"/>
    <numFmt numFmtId="192" formatCode="0.00000"/>
  </numFmts>
  <fonts count="37">
    <font>
      <sz val="11"/>
      <name val="ＭＳ Ｐゴシック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6"/>
      <name val="ＭＳ Ｐ明朝"/>
      <family val="1"/>
      <charset val="128"/>
    </font>
    <font>
      <b/>
      <sz val="14"/>
      <color indexed="10"/>
      <name val="ＭＳ Ｐゴシック"/>
      <family val="3"/>
      <charset val="128"/>
    </font>
    <font>
      <b/>
      <sz val="12"/>
      <color indexed="10"/>
      <name val="ＭＳ Ｐゴシック"/>
      <family val="3"/>
      <charset val="128"/>
    </font>
    <font>
      <b/>
      <u/>
      <sz val="16"/>
      <color indexed="48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sz val="11"/>
      <color indexed="12"/>
      <name val="ＭＳ Ｐゴシック"/>
      <family val="3"/>
      <charset val="128"/>
    </font>
    <font>
      <sz val="11"/>
      <color indexed="20"/>
      <name val="ＭＳ Ｐゴシック"/>
      <family val="3"/>
      <charset val="128"/>
    </font>
    <font>
      <sz val="11"/>
      <color indexed="48"/>
      <name val="ＭＳ Ｐゴシック"/>
      <family val="3"/>
      <charset val="128"/>
    </font>
    <font>
      <b/>
      <sz val="14"/>
      <name val="ＭＳ Ｐゴシック"/>
      <family val="3"/>
      <charset val="128"/>
    </font>
    <font>
      <b/>
      <sz val="11"/>
      <name val="ＭＳ Ｐゴシック"/>
      <family val="3"/>
      <charset val="128"/>
    </font>
    <font>
      <sz val="10"/>
      <name val="ＭＳ Ｐゴシック"/>
      <family val="3"/>
      <charset val="128"/>
    </font>
    <font>
      <sz val="10"/>
      <name val="ＭＳ ゴシック"/>
      <family val="3"/>
      <charset val="128"/>
    </font>
    <font>
      <sz val="12"/>
      <name val="ＭＳ ゴシック"/>
      <family val="3"/>
      <charset val="128"/>
    </font>
    <font>
      <vertAlign val="superscript"/>
      <sz val="11"/>
      <name val="ＭＳ Ｐゴシック"/>
      <family val="3"/>
      <charset val="128"/>
    </font>
    <font>
      <sz val="16"/>
      <name val="HG丸ｺﾞｼｯｸM-PRO"/>
      <family val="3"/>
      <charset val="128"/>
    </font>
    <font>
      <sz val="16"/>
      <color rgb="FF000000"/>
      <name val="HG創英角ﾎﾟｯﾌﾟ体"/>
      <family val="3"/>
      <charset val="128"/>
    </font>
    <font>
      <sz val="11"/>
      <color rgb="FFFF0000"/>
      <name val="ＭＳ Ｐゴシック"/>
      <family val="3"/>
      <charset val="128"/>
    </font>
    <font>
      <sz val="11"/>
      <color theme="0"/>
      <name val="ＭＳ Ｐゴシック"/>
      <family val="3"/>
      <charset val="128"/>
    </font>
    <font>
      <sz val="6"/>
      <name val="ＭＳ Ｐゴシック"/>
      <family val="2"/>
      <charset val="128"/>
      <scheme val="minor"/>
    </font>
    <font>
      <sz val="12"/>
      <color theme="1"/>
      <name val="ＭＳ Ｐゴシック"/>
      <family val="3"/>
      <charset val="128"/>
      <scheme val="minor"/>
    </font>
    <font>
      <b/>
      <sz val="12"/>
      <color rgb="FFFFC000"/>
      <name val="ＭＳ Ｐゴシック"/>
      <family val="3"/>
      <charset val="128"/>
    </font>
    <font>
      <b/>
      <sz val="14"/>
      <color rgb="FFFFC000"/>
      <name val="ＭＳ Ｐゴシック"/>
      <family val="3"/>
      <charset val="128"/>
    </font>
    <font>
      <sz val="9"/>
      <color theme="1"/>
      <name val="ＭＳ Ｐゴシック"/>
      <family val="3"/>
      <charset val="128"/>
      <scheme val="minor"/>
    </font>
    <font>
      <sz val="11"/>
      <name val="ＭＳ Ｐ明朝"/>
      <family val="1"/>
      <charset val="128"/>
    </font>
    <font>
      <sz val="9"/>
      <name val="ＭＳ Ｐゴシック"/>
      <family val="3"/>
      <charset val="128"/>
      <scheme val="major"/>
    </font>
    <font>
      <sz val="10"/>
      <name val="ＭＳ 明朝"/>
      <family val="1"/>
      <charset val="128"/>
    </font>
    <font>
      <sz val="9"/>
      <name val="ＭＳ ゴシック"/>
      <family val="3"/>
      <charset val="128"/>
    </font>
    <font>
      <b/>
      <sz val="18"/>
      <color indexed="56"/>
      <name val="ＭＳ Ｐゴシック"/>
      <family val="3"/>
      <charset val="128"/>
    </font>
    <font>
      <sz val="9"/>
      <color indexed="17"/>
      <name val="ＭＳ Ｐゴシック"/>
      <family val="3"/>
      <charset val="128"/>
    </font>
    <font>
      <sz val="9"/>
      <color theme="1"/>
      <name val="ＭＳ Ｐゴシック"/>
      <family val="3"/>
      <charset val="128"/>
      <scheme val="major"/>
    </font>
    <font>
      <sz val="6"/>
      <name val="ＭＳ ゴシック"/>
      <family val="3"/>
      <charset val="128"/>
    </font>
    <font>
      <b/>
      <sz val="11"/>
      <color rgb="FFFF0000"/>
      <name val="ＭＳ Ｐゴシック"/>
      <family val="3"/>
      <charset val="128"/>
    </font>
  </fonts>
  <fills count="14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33CCFF"/>
        <bgColor indexed="64"/>
      </patternFill>
    </fill>
    <fill>
      <patternFill patternType="solid">
        <fgColor rgb="FF0066FF"/>
        <bgColor indexed="64"/>
      </patternFill>
    </fill>
  </fills>
  <borders count="101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medium">
        <color indexed="12"/>
      </left>
      <right style="medium">
        <color indexed="12"/>
      </right>
      <top style="thin">
        <color indexed="12"/>
      </top>
      <bottom style="thin">
        <color indexed="12"/>
      </bottom>
      <diagonal/>
    </border>
    <border>
      <left style="medium">
        <color indexed="12"/>
      </left>
      <right style="medium">
        <color indexed="12"/>
      </right>
      <top style="medium">
        <color indexed="12"/>
      </top>
      <bottom/>
      <diagonal/>
    </border>
    <border>
      <left/>
      <right style="medium">
        <color rgb="FFFFC000"/>
      </right>
      <top style="medium">
        <color rgb="FFFFC000"/>
      </top>
      <bottom style="medium">
        <color rgb="FFFFC000"/>
      </bottom>
      <diagonal/>
    </border>
    <border>
      <left style="medium">
        <color rgb="FFFFC000"/>
      </left>
      <right style="thin">
        <color rgb="FFFFC000"/>
      </right>
      <top style="medium">
        <color rgb="FFFFC000"/>
      </top>
      <bottom style="thin">
        <color rgb="FFFFC000"/>
      </bottom>
      <diagonal/>
    </border>
    <border>
      <left style="thin">
        <color rgb="FFFFC000"/>
      </left>
      <right/>
      <top style="medium">
        <color rgb="FFFFC000"/>
      </top>
      <bottom style="thin">
        <color rgb="FFFFC000"/>
      </bottom>
      <diagonal/>
    </border>
    <border>
      <left style="medium">
        <color rgb="FFFFC000"/>
      </left>
      <right style="thin">
        <color rgb="FFFFC000"/>
      </right>
      <top style="thin">
        <color rgb="FFFFC000"/>
      </top>
      <bottom style="thin">
        <color rgb="FFFFC000"/>
      </bottom>
      <diagonal/>
    </border>
    <border>
      <left style="thin">
        <color rgb="FFFFC000"/>
      </left>
      <right/>
      <top style="thin">
        <color rgb="FFFFC000"/>
      </top>
      <bottom style="thin">
        <color rgb="FFFFC000"/>
      </bottom>
      <diagonal/>
    </border>
    <border>
      <left style="medium">
        <color rgb="FFFFC000"/>
      </left>
      <right style="thin">
        <color rgb="FFFFC000"/>
      </right>
      <top style="thin">
        <color rgb="FFFFC000"/>
      </top>
      <bottom style="medium">
        <color indexed="64"/>
      </bottom>
      <diagonal/>
    </border>
    <border>
      <left style="thin">
        <color rgb="FFFFC000"/>
      </left>
      <right/>
      <top style="thin">
        <color rgb="FFFFC000"/>
      </top>
      <bottom style="medium">
        <color indexed="64"/>
      </bottom>
      <diagonal/>
    </border>
    <border>
      <left style="medium">
        <color rgb="FFFFC000"/>
      </left>
      <right/>
      <top style="medium">
        <color rgb="FFFFC000"/>
      </top>
      <bottom style="medium">
        <color rgb="FFFFC000"/>
      </bottom>
      <diagonal/>
    </border>
    <border>
      <left style="dotted">
        <color indexed="64"/>
      </left>
      <right/>
      <top style="dotted">
        <color indexed="64"/>
      </top>
      <bottom/>
      <diagonal/>
    </border>
    <border>
      <left/>
      <right style="thin">
        <color indexed="64"/>
      </right>
      <top style="dotted">
        <color indexed="64"/>
      </top>
      <bottom/>
      <diagonal/>
    </border>
    <border>
      <left style="dotted">
        <color indexed="64"/>
      </left>
      <right/>
      <top/>
      <bottom/>
      <diagonal/>
    </border>
    <border>
      <left style="dotted">
        <color indexed="64"/>
      </left>
      <right style="thin">
        <color indexed="64"/>
      </right>
      <top style="dotted">
        <color indexed="64"/>
      </top>
      <bottom/>
      <diagonal/>
    </border>
    <border>
      <left style="dotted">
        <color indexed="64"/>
      </left>
      <right/>
      <top/>
      <bottom style="thin">
        <color indexed="64"/>
      </bottom>
      <diagonal/>
    </border>
    <border>
      <left style="dotted">
        <color indexed="64"/>
      </left>
      <right style="thin">
        <color indexed="64"/>
      </right>
      <top/>
      <bottom style="thin">
        <color indexed="64"/>
      </bottom>
      <diagonal/>
    </border>
    <border>
      <left style="dotted">
        <color indexed="64"/>
      </left>
      <right/>
      <top style="thin">
        <color indexed="64"/>
      </top>
      <bottom/>
      <diagonal/>
    </border>
    <border>
      <left style="dotted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dotted">
        <color indexed="64"/>
      </bottom>
      <diagonal/>
    </border>
    <border>
      <left/>
      <right style="thin">
        <color indexed="64"/>
      </right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/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/>
      <diagonal/>
    </border>
    <border>
      <left style="thin">
        <color indexed="64"/>
      </left>
      <right style="thin">
        <color indexed="64"/>
      </right>
      <top style="dotted">
        <color indexed="64"/>
      </top>
      <bottom/>
      <diagonal/>
    </border>
    <border>
      <left style="dotted">
        <color indexed="64"/>
      </left>
      <right/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dotted">
        <color indexed="64"/>
      </top>
      <bottom/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FFC000"/>
      </left>
      <right style="thin">
        <color rgb="FFFFC000"/>
      </right>
      <top style="thin">
        <color rgb="FFFFC000"/>
      </top>
      <bottom/>
      <diagonal/>
    </border>
    <border>
      <left style="thin">
        <color rgb="FFFFC000"/>
      </left>
      <right/>
      <top style="thin">
        <color rgb="FFFFC000"/>
      </top>
      <bottom/>
      <diagonal/>
    </border>
    <border>
      <left style="medium">
        <color indexed="12"/>
      </left>
      <right style="medium">
        <color rgb="FFFFC000"/>
      </right>
      <top style="medium">
        <color indexed="64"/>
      </top>
      <bottom style="thin">
        <color rgb="FFFFC000"/>
      </bottom>
      <diagonal/>
    </border>
    <border>
      <left style="medium">
        <color indexed="12"/>
      </left>
      <right style="medium">
        <color rgb="FFFFC000"/>
      </right>
      <top style="thin">
        <color rgb="FFFFC000"/>
      </top>
      <bottom style="thin">
        <color rgb="FFFFC000"/>
      </bottom>
      <diagonal/>
    </border>
    <border>
      <left style="medium">
        <color indexed="12"/>
      </left>
      <right style="medium">
        <color rgb="FFFFC000"/>
      </right>
      <top style="thin">
        <color rgb="FFFFC000"/>
      </top>
      <bottom style="medium">
        <color rgb="FFFFC000"/>
      </bottom>
      <diagonal/>
    </border>
    <border>
      <left style="medium">
        <color rgb="FFFFC000"/>
      </left>
      <right style="medium">
        <color indexed="64"/>
      </right>
      <top/>
      <bottom/>
      <diagonal/>
    </border>
    <border>
      <left style="medium">
        <color indexed="12"/>
      </left>
      <right/>
      <top style="thin">
        <color rgb="FFFFC000"/>
      </top>
      <bottom style="thin">
        <color rgb="FFFFC000"/>
      </bottom>
      <diagonal/>
    </border>
  </borders>
  <cellStyleXfs count="7">
    <xf numFmtId="0" fontId="0" fillId="0" borderId="0"/>
    <xf numFmtId="38" fontId="3" fillId="0" borderId="0" applyFont="0" applyFill="0" applyBorder="0" applyAlignment="0" applyProtection="0"/>
    <xf numFmtId="0" fontId="27" fillId="0" borderId="0">
      <alignment vertical="center"/>
    </xf>
    <xf numFmtId="0" fontId="28" fillId="0" borderId="0"/>
    <xf numFmtId="0" fontId="30" fillId="0" borderId="0"/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447">
    <xf numFmtId="0" fontId="0" fillId="0" borderId="0" xfId="0"/>
    <xf numFmtId="0" fontId="0" fillId="0" borderId="0" xfId="0" applyAlignment="1">
      <alignment vertical="center"/>
    </xf>
    <xf numFmtId="0" fontId="0" fillId="0" borderId="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38" fontId="0" fillId="0" borderId="0" xfId="0" applyNumberFormat="1" applyBorder="1" applyAlignment="1">
      <alignment vertical="center"/>
    </xf>
    <xf numFmtId="177" fontId="0" fillId="0" borderId="9" xfId="0" applyNumberFormat="1" applyBorder="1" applyAlignment="1">
      <alignment vertical="center"/>
    </xf>
    <xf numFmtId="0" fontId="9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6" fillId="0" borderId="0" xfId="0" applyFont="1" applyAlignment="1">
      <alignment vertical="top"/>
    </xf>
    <xf numFmtId="38" fontId="0" fillId="0" borderId="0" xfId="0" applyNumberFormat="1" applyFill="1" applyBorder="1" applyAlignment="1">
      <alignment vertical="center"/>
    </xf>
    <xf numFmtId="0" fontId="0" fillId="0" borderId="0" xfId="0" applyFill="1" applyBorder="1" applyAlignment="1">
      <alignment horizontal="center" vertical="center"/>
    </xf>
    <xf numFmtId="177" fontId="3" fillId="0" borderId="0" xfId="1" applyNumberFormat="1" applyFill="1" applyBorder="1" applyAlignment="1">
      <alignment vertical="center"/>
    </xf>
    <xf numFmtId="38" fontId="3" fillId="0" borderId="0" xfId="1" applyFont="1" applyFill="1" applyBorder="1" applyAlignment="1">
      <alignment horizontal="left" vertical="center"/>
    </xf>
    <xf numFmtId="0" fontId="12" fillId="0" borderId="0" xfId="0" applyFont="1" applyAlignment="1">
      <alignment horizontal="center" vertical="center"/>
    </xf>
    <xf numFmtId="0" fontId="0" fillId="4" borderId="19" xfId="0" applyFill="1" applyBorder="1" applyAlignment="1">
      <alignment vertical="center"/>
    </xf>
    <xf numFmtId="0" fontId="0" fillId="0" borderId="0" xfId="0" applyFill="1" applyAlignment="1">
      <alignment vertical="center"/>
    </xf>
    <xf numFmtId="0" fontId="12" fillId="0" borderId="0" xfId="0" applyFont="1" applyFill="1" applyAlignment="1">
      <alignment horizontal="center" vertical="center"/>
    </xf>
    <xf numFmtId="0" fontId="0" fillId="0" borderId="0" xfId="0" applyFill="1" applyBorder="1" applyAlignment="1">
      <alignment vertical="center"/>
    </xf>
    <xf numFmtId="177" fontId="0" fillId="0" borderId="0" xfId="0" applyNumberFormat="1" applyFill="1" applyBorder="1" applyAlignment="1">
      <alignment vertical="center"/>
    </xf>
    <xf numFmtId="0" fontId="0" fillId="4" borderId="18" xfId="0" applyFill="1" applyBorder="1" applyAlignment="1">
      <alignment horizontal="center" vertical="center"/>
    </xf>
    <xf numFmtId="0" fontId="0" fillId="4" borderId="19" xfId="0" applyFill="1" applyBorder="1" applyAlignment="1">
      <alignment horizontal="center" vertical="center"/>
    </xf>
    <xf numFmtId="177" fontId="0" fillId="0" borderId="9" xfId="0" applyNumberFormat="1" applyFill="1" applyBorder="1" applyAlignment="1">
      <alignment vertical="center"/>
    </xf>
    <xf numFmtId="0" fontId="0" fillId="0" borderId="11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0" fillId="0" borderId="2" xfId="0" applyBorder="1" applyAlignment="1">
      <alignment vertical="center"/>
    </xf>
    <xf numFmtId="38" fontId="22" fillId="6" borderId="23" xfId="0" applyNumberFormat="1" applyFont="1" applyFill="1" applyBorder="1" applyAlignment="1">
      <alignment vertical="center"/>
    </xf>
    <xf numFmtId="0" fontId="22" fillId="6" borderId="53" xfId="0" applyFont="1" applyFill="1" applyBorder="1" applyAlignment="1">
      <alignment horizontal="center" vertical="center"/>
    </xf>
    <xf numFmtId="0" fontId="0" fillId="8" borderId="0" xfId="0" applyFill="1"/>
    <xf numFmtId="0" fontId="14" fillId="8" borderId="0" xfId="0" applyFont="1" applyFill="1" applyAlignment="1">
      <alignment horizontal="left"/>
    </xf>
    <xf numFmtId="0" fontId="21" fillId="8" borderId="0" xfId="0" applyFont="1" applyFill="1"/>
    <xf numFmtId="0" fontId="14" fillId="8" borderId="0" xfId="0" applyFont="1" applyFill="1"/>
    <xf numFmtId="0" fontId="20" fillId="8" borderId="0" xfId="0" applyFont="1" applyFill="1" applyAlignment="1">
      <alignment horizontal="center" readingOrder="1"/>
    </xf>
    <xf numFmtId="0" fontId="13" fillId="8" borderId="0" xfId="0" applyFont="1" applyFill="1"/>
    <xf numFmtId="0" fontId="0" fillId="8" borderId="0" xfId="0" applyFill="1" applyAlignment="1">
      <alignment horizontal="left" indent="1"/>
    </xf>
    <xf numFmtId="0" fontId="0" fillId="8" borderId="0" xfId="0" applyFill="1" applyBorder="1" applyAlignment="1">
      <alignment vertical="center"/>
    </xf>
    <xf numFmtId="0" fontId="0" fillId="8" borderId="0" xfId="0" applyFill="1" applyAlignment="1">
      <alignment vertical="center"/>
    </xf>
    <xf numFmtId="0" fontId="8" fillId="8" borderId="0" xfId="0" applyFont="1" applyFill="1" applyAlignment="1">
      <alignment vertical="center"/>
    </xf>
    <xf numFmtId="0" fontId="3" fillId="8" borderId="0" xfId="0" applyFont="1" applyFill="1" applyAlignment="1">
      <alignment vertical="center"/>
    </xf>
    <xf numFmtId="0" fontId="3" fillId="8" borderId="0" xfId="0" applyFont="1" applyFill="1" applyAlignment="1">
      <alignment horizontal="center" vertical="center"/>
    </xf>
    <xf numFmtId="0" fontId="6" fillId="8" borderId="0" xfId="0" applyFont="1" applyFill="1" applyAlignment="1">
      <alignment horizontal="center" vertical="center"/>
    </xf>
    <xf numFmtId="0" fontId="0" fillId="8" borderId="10" xfId="0" applyFill="1" applyBorder="1" applyAlignment="1">
      <alignment horizontal="center" vertical="center"/>
    </xf>
    <xf numFmtId="0" fontId="0" fillId="8" borderId="34" xfId="0" applyFill="1" applyBorder="1" applyAlignment="1">
      <alignment horizontal="center" vertical="center"/>
    </xf>
    <xf numFmtId="0" fontId="0" fillId="8" borderId="7" xfId="0" applyFill="1" applyBorder="1" applyAlignment="1">
      <alignment vertical="center"/>
    </xf>
    <xf numFmtId="0" fontId="0" fillId="8" borderId="1" xfId="0" applyFill="1" applyBorder="1" applyAlignment="1">
      <alignment vertical="center"/>
    </xf>
    <xf numFmtId="0" fontId="0" fillId="8" borderId="0" xfId="0" applyFill="1" applyAlignment="1">
      <alignment horizontal="right" vertical="center"/>
    </xf>
    <xf numFmtId="0" fontId="0" fillId="8" borderId="26" xfId="0" applyFill="1" applyBorder="1" applyAlignment="1">
      <alignment horizontal="center" vertical="center" shrinkToFit="1"/>
    </xf>
    <xf numFmtId="0" fontId="0" fillId="8" borderId="27" xfId="0" applyFill="1" applyBorder="1" applyAlignment="1">
      <alignment horizontal="center" vertical="center" shrinkToFit="1"/>
    </xf>
    <xf numFmtId="0" fontId="0" fillId="8" borderId="30" xfId="0" applyFill="1" applyBorder="1" applyAlignment="1">
      <alignment horizontal="center" vertical="center" shrinkToFit="1"/>
    </xf>
    <xf numFmtId="0" fontId="0" fillId="8" borderId="20" xfId="0" applyFill="1" applyBorder="1" applyAlignment="1">
      <alignment horizontal="center" vertical="center" shrinkToFit="1"/>
    </xf>
    <xf numFmtId="38" fontId="0" fillId="8" borderId="0" xfId="0" applyNumberFormat="1" applyFill="1" applyAlignment="1">
      <alignment vertical="center"/>
    </xf>
    <xf numFmtId="0" fontId="15" fillId="8" borderId="1" xfId="0" applyFont="1" applyFill="1" applyBorder="1" applyAlignment="1">
      <alignment vertical="center"/>
    </xf>
    <xf numFmtId="0" fontId="0" fillId="8" borderId="1" xfId="0" applyFill="1" applyBorder="1" applyAlignment="1">
      <alignment vertical="center" shrinkToFit="1"/>
    </xf>
    <xf numFmtId="0" fontId="0" fillId="8" borderId="0" xfId="0" applyFill="1" applyBorder="1" applyAlignment="1">
      <alignment horizontal="left" vertical="center"/>
    </xf>
    <xf numFmtId="0" fontId="7" fillId="8" borderId="0" xfId="0" applyFont="1" applyFill="1" applyBorder="1" applyAlignment="1">
      <alignment horizontal="center" vertical="center"/>
    </xf>
    <xf numFmtId="177" fontId="0" fillId="9" borderId="16" xfId="1" applyNumberFormat="1" applyFont="1" applyFill="1" applyBorder="1" applyAlignment="1">
      <alignment vertical="center"/>
    </xf>
    <xf numFmtId="177" fontId="0" fillId="9" borderId="4" xfId="1" applyNumberFormat="1" applyFont="1" applyFill="1" applyBorder="1" applyAlignment="1">
      <alignment vertical="center"/>
    </xf>
    <xf numFmtId="177" fontId="0" fillId="9" borderId="15" xfId="1" applyNumberFormat="1" applyFont="1" applyFill="1" applyBorder="1" applyAlignment="1">
      <alignment vertical="center"/>
    </xf>
    <xf numFmtId="177" fontId="0" fillId="10" borderId="12" xfId="1" applyNumberFormat="1" applyFont="1" applyFill="1" applyBorder="1" applyAlignment="1">
      <alignment vertical="center"/>
    </xf>
    <xf numFmtId="177" fontId="0" fillId="10" borderId="2" xfId="1" applyNumberFormat="1" applyFont="1" applyFill="1" applyBorder="1" applyAlignment="1">
      <alignment vertical="center"/>
    </xf>
    <xf numFmtId="177" fontId="0" fillId="10" borderId="13" xfId="1" applyNumberFormat="1" applyFont="1" applyFill="1" applyBorder="1" applyAlignment="1">
      <alignment vertical="center"/>
    </xf>
    <xf numFmtId="0" fontId="0" fillId="10" borderId="4" xfId="0" applyFill="1" applyBorder="1" applyAlignment="1">
      <alignment vertical="center" shrinkToFit="1"/>
    </xf>
    <xf numFmtId="0" fontId="0" fillId="11" borderId="36" xfId="0" applyFill="1" applyBorder="1" applyAlignment="1">
      <alignment vertical="center" shrinkToFit="1"/>
    </xf>
    <xf numFmtId="177" fontId="0" fillId="11" borderId="37" xfId="1" applyNumberFormat="1" applyFont="1" applyFill="1" applyBorder="1" applyAlignment="1">
      <alignment vertical="center"/>
    </xf>
    <xf numFmtId="177" fontId="0" fillId="11" borderId="3" xfId="1" applyNumberFormat="1" applyFont="1" applyFill="1" applyBorder="1" applyAlignment="1">
      <alignment vertical="center"/>
    </xf>
    <xf numFmtId="177" fontId="0" fillId="11" borderId="38" xfId="1" applyNumberFormat="1" applyFont="1" applyFill="1" applyBorder="1" applyAlignment="1">
      <alignment vertical="center"/>
    </xf>
    <xf numFmtId="177" fontId="0" fillId="11" borderId="39" xfId="1" applyNumberFormat="1" applyFont="1" applyFill="1" applyBorder="1" applyAlignment="1">
      <alignment vertical="center"/>
    </xf>
    <xf numFmtId="177" fontId="0" fillId="10" borderId="14" xfId="1" applyNumberFormat="1" applyFont="1" applyFill="1" applyBorder="1" applyAlignment="1">
      <alignment vertical="center"/>
    </xf>
    <xf numFmtId="177" fontId="0" fillId="9" borderId="17" xfId="1" applyNumberFormat="1" applyFont="1" applyFill="1" applyBorder="1" applyAlignment="1">
      <alignment vertical="center"/>
    </xf>
    <xf numFmtId="38" fontId="22" fillId="13" borderId="24" xfId="1" applyNumberFormat="1" applyFont="1" applyFill="1" applyBorder="1" applyAlignment="1">
      <alignment vertical="center"/>
    </xf>
    <xf numFmtId="38" fontId="22" fillId="13" borderId="22" xfId="1" applyNumberFormat="1" applyFont="1" applyFill="1" applyBorder="1" applyAlignment="1">
      <alignment vertical="center"/>
    </xf>
    <xf numFmtId="38" fontId="22" fillId="13" borderId="23" xfId="1" applyNumberFormat="1" applyFont="1" applyFill="1" applyBorder="1" applyAlignment="1">
      <alignment vertical="center"/>
    </xf>
    <xf numFmtId="38" fontId="22" fillId="13" borderId="25" xfId="1" applyNumberFormat="1" applyFont="1" applyFill="1" applyBorder="1" applyAlignment="1">
      <alignment vertical="center"/>
    </xf>
    <xf numFmtId="38" fontId="0" fillId="12" borderId="21" xfId="1" applyNumberFormat="1" applyFont="1" applyFill="1" applyBorder="1" applyAlignment="1">
      <alignment vertical="center"/>
    </xf>
    <xf numFmtId="38" fontId="0" fillId="12" borderId="40" xfId="1" applyNumberFormat="1" applyFont="1" applyFill="1" applyBorder="1" applyAlignment="1">
      <alignment vertical="center"/>
    </xf>
    <xf numFmtId="38" fontId="0" fillId="12" borderId="41" xfId="1" applyNumberFormat="1" applyFont="1" applyFill="1" applyBorder="1" applyAlignment="1">
      <alignment vertical="center"/>
    </xf>
    <xf numFmtId="38" fontId="0" fillId="12" borderId="42" xfId="1" applyNumberFormat="1" applyFont="1" applyFill="1" applyBorder="1" applyAlignment="1">
      <alignment vertical="center"/>
    </xf>
    <xf numFmtId="38" fontId="17" fillId="0" borderId="0" xfId="1" applyFont="1" applyAlignment="1">
      <alignment vertical="center"/>
    </xf>
    <xf numFmtId="38" fontId="16" fillId="0" borderId="0" xfId="1" applyFont="1" applyAlignment="1">
      <alignment vertical="center"/>
    </xf>
    <xf numFmtId="38" fontId="16" fillId="0" borderId="2" xfId="1" applyFont="1" applyBorder="1" applyAlignment="1">
      <alignment horizontal="center" vertical="center"/>
    </xf>
    <xf numFmtId="38" fontId="16" fillId="0" borderId="4" xfId="1" applyFont="1" applyBorder="1" applyAlignment="1">
      <alignment vertical="center"/>
    </xf>
    <xf numFmtId="38" fontId="17" fillId="0" borderId="3" xfId="1" applyNumberFormat="1" applyFont="1" applyBorder="1" applyAlignment="1">
      <alignment vertical="center"/>
    </xf>
    <xf numFmtId="38" fontId="16" fillId="0" borderId="63" xfId="1" applyFont="1" applyBorder="1" applyAlignment="1">
      <alignment vertical="center"/>
    </xf>
    <xf numFmtId="38" fontId="17" fillId="0" borderId="43" xfId="1" applyFont="1" applyBorder="1" applyAlignment="1">
      <alignment vertical="center"/>
    </xf>
    <xf numFmtId="38" fontId="17" fillId="0" borderId="43" xfId="1" applyNumberFormat="1" applyFont="1" applyBorder="1" applyAlignment="1">
      <alignment vertical="center"/>
    </xf>
    <xf numFmtId="183" fontId="16" fillId="0" borderId="0" xfId="1" applyNumberFormat="1" applyFont="1" applyAlignment="1">
      <alignment vertical="center"/>
    </xf>
    <xf numFmtId="178" fontId="16" fillId="0" borderId="0" xfId="1" applyNumberFormat="1" applyFont="1" applyAlignment="1">
      <alignment vertical="center"/>
    </xf>
    <xf numFmtId="182" fontId="16" fillId="0" borderId="0" xfId="1" applyNumberFormat="1" applyFont="1" applyAlignment="1">
      <alignment vertical="center"/>
    </xf>
    <xf numFmtId="38" fontId="16" fillId="0" borderId="63" xfId="1" applyFont="1" applyFill="1" applyBorder="1" applyAlignment="1">
      <alignment vertical="center"/>
    </xf>
    <xf numFmtId="38" fontId="16" fillId="0" borderId="0" xfId="1" applyFont="1" applyFill="1" applyAlignment="1">
      <alignment vertical="center"/>
    </xf>
    <xf numFmtId="183" fontId="16" fillId="0" borderId="0" xfId="1" applyNumberFormat="1" applyFont="1" applyFill="1" applyAlignment="1">
      <alignment vertical="center"/>
    </xf>
    <xf numFmtId="178" fontId="16" fillId="0" borderId="0" xfId="1" applyNumberFormat="1" applyFont="1" applyFill="1" applyAlignment="1">
      <alignment vertical="center"/>
    </xf>
    <xf numFmtId="182" fontId="16" fillId="0" borderId="0" xfId="1" applyNumberFormat="1" applyFont="1" applyFill="1" applyAlignment="1">
      <alignment vertical="center"/>
    </xf>
    <xf numFmtId="38" fontId="16" fillId="0" borderId="63" xfId="1" applyFont="1" applyBorder="1" applyAlignment="1">
      <alignment vertical="center" shrinkToFit="1"/>
    </xf>
    <xf numFmtId="38" fontId="16" fillId="0" borderId="64" xfId="1" applyFont="1" applyBorder="1" applyAlignment="1">
      <alignment vertical="center"/>
    </xf>
    <xf numFmtId="38" fontId="16" fillId="0" borderId="43" xfId="1" applyFont="1" applyBorder="1" applyAlignment="1">
      <alignment vertical="center"/>
    </xf>
    <xf numFmtId="38" fontId="16" fillId="0" borderId="43" xfId="1" applyFont="1" applyBorder="1" applyAlignment="1">
      <alignment horizontal="left" vertical="center"/>
    </xf>
    <xf numFmtId="184" fontId="0" fillId="8" borderId="6" xfId="0" applyNumberFormat="1" applyFill="1" applyBorder="1" applyAlignment="1">
      <alignment horizontal="center" vertical="center" shrinkToFit="1"/>
    </xf>
    <xf numFmtId="184" fontId="0" fillId="8" borderId="8" xfId="0" applyNumberFormat="1" applyFill="1" applyBorder="1" applyAlignment="1">
      <alignment horizontal="center" vertical="center" shrinkToFit="1"/>
    </xf>
    <xf numFmtId="184" fontId="0" fillId="8" borderId="49" xfId="0" applyNumberFormat="1" applyFill="1" applyBorder="1" applyAlignment="1">
      <alignment horizontal="center" vertical="center" shrinkToFit="1"/>
    </xf>
    <xf numFmtId="184" fontId="0" fillId="8" borderId="8" xfId="0" applyNumberFormat="1" applyFill="1" applyBorder="1" applyAlignment="1">
      <alignment vertical="center" shrinkToFit="1"/>
    </xf>
    <xf numFmtId="184" fontId="0" fillId="8" borderId="9" xfId="0" applyNumberFormat="1" applyFill="1" applyBorder="1" applyAlignment="1">
      <alignment vertical="center" shrinkToFit="1"/>
    </xf>
    <xf numFmtId="184" fontId="0" fillId="8" borderId="48" xfId="0" applyNumberFormat="1" applyFill="1" applyBorder="1" applyAlignment="1">
      <alignment vertical="center" shrinkToFit="1"/>
    </xf>
    <xf numFmtId="0" fontId="0" fillId="8" borderId="1" xfId="0" applyFill="1" applyBorder="1" applyAlignment="1">
      <alignment horizontal="left" vertical="center"/>
    </xf>
    <xf numFmtId="0" fontId="0" fillId="8" borderId="44" xfId="0" applyFill="1" applyBorder="1" applyAlignment="1">
      <alignment vertical="center"/>
    </xf>
    <xf numFmtId="3" fontId="0" fillId="8" borderId="20" xfId="0" applyNumberFormat="1" applyFill="1" applyBorder="1" applyAlignment="1">
      <alignment horizontal="right" vertical="center"/>
    </xf>
    <xf numFmtId="0" fontId="0" fillId="8" borderId="60" xfId="0" applyFill="1" applyBorder="1" applyAlignment="1">
      <alignment vertical="center"/>
    </xf>
    <xf numFmtId="38" fontId="0" fillId="8" borderId="65" xfId="1" applyFont="1" applyFill="1" applyBorder="1" applyAlignment="1">
      <alignment vertical="center"/>
    </xf>
    <xf numFmtId="38" fontId="0" fillId="8" borderId="66" xfId="1" applyFont="1" applyFill="1" applyBorder="1" applyAlignment="1">
      <alignment vertical="center"/>
    </xf>
    <xf numFmtId="0" fontId="25" fillId="8" borderId="0" xfId="0" applyFont="1" applyFill="1" applyAlignment="1">
      <alignment vertical="center"/>
    </xf>
    <xf numFmtId="0" fontId="0" fillId="8" borderId="67" xfId="0" applyFill="1" applyBorder="1" applyAlignment="1">
      <alignment horizontal="left" vertical="center"/>
    </xf>
    <xf numFmtId="0" fontId="0" fillId="8" borderId="62" xfId="0" applyFill="1" applyBorder="1" applyAlignment="1">
      <alignment vertical="center"/>
    </xf>
    <xf numFmtId="0" fontId="2" fillId="8" borderId="62" xfId="0" applyFont="1" applyFill="1" applyBorder="1" applyAlignment="1">
      <alignment vertical="center"/>
    </xf>
    <xf numFmtId="3" fontId="0" fillId="8" borderId="68" xfId="0" applyNumberFormat="1" applyFill="1" applyBorder="1" applyAlignment="1" applyProtection="1">
      <alignment horizontal="right" vertical="center"/>
      <protection locked="0"/>
    </xf>
    <xf numFmtId="3" fontId="0" fillId="8" borderId="69" xfId="0" applyNumberFormat="1" applyFill="1" applyBorder="1" applyAlignment="1" applyProtection="1">
      <alignment horizontal="right" vertical="center"/>
      <protection locked="0"/>
    </xf>
    <xf numFmtId="3" fontId="0" fillId="8" borderId="70" xfId="0" applyNumberFormat="1" applyFill="1" applyBorder="1" applyAlignment="1" applyProtection="1">
      <alignment horizontal="right" vertical="center"/>
      <protection locked="0"/>
    </xf>
    <xf numFmtId="3" fontId="0" fillId="8" borderId="71" xfId="0" applyNumberFormat="1" applyFill="1" applyBorder="1" applyAlignment="1" applyProtection="1">
      <alignment horizontal="right" vertical="center"/>
      <protection locked="0"/>
    </xf>
    <xf numFmtId="3" fontId="15" fillId="8" borderId="70" xfId="0" applyNumberFormat="1" applyFont="1" applyFill="1" applyBorder="1" applyAlignment="1" applyProtection="1">
      <alignment horizontal="right" vertical="center"/>
      <protection locked="0"/>
    </xf>
    <xf numFmtId="3" fontId="15" fillId="8" borderId="71" xfId="0" applyNumberFormat="1" applyFont="1" applyFill="1" applyBorder="1" applyAlignment="1" applyProtection="1">
      <alignment horizontal="right" vertical="center"/>
      <protection locked="0"/>
    </xf>
    <xf numFmtId="3" fontId="0" fillId="8" borderId="70" xfId="0" applyNumberFormat="1" applyFont="1" applyFill="1" applyBorder="1" applyAlignment="1" applyProtection="1">
      <alignment horizontal="right" vertical="center"/>
      <protection locked="0"/>
    </xf>
    <xf numFmtId="3" fontId="0" fillId="8" borderId="71" xfId="0" applyNumberFormat="1" applyFont="1" applyFill="1" applyBorder="1" applyAlignment="1" applyProtection="1">
      <alignment horizontal="right" vertical="center"/>
      <protection locked="0"/>
    </xf>
    <xf numFmtId="3" fontId="0" fillId="8" borderId="70" xfId="0" applyNumberFormat="1" applyFill="1" applyBorder="1" applyAlignment="1">
      <alignment horizontal="right" vertical="center"/>
    </xf>
    <xf numFmtId="3" fontId="0" fillId="8" borderId="71" xfId="0" applyNumberFormat="1" applyFill="1" applyBorder="1" applyAlignment="1">
      <alignment horizontal="right" vertical="center"/>
    </xf>
    <xf numFmtId="0" fontId="0" fillId="8" borderId="70" xfId="0" applyFill="1" applyBorder="1" applyAlignment="1">
      <alignment vertical="center"/>
    </xf>
    <xf numFmtId="0" fontId="0" fillId="8" borderId="71" xfId="0" applyFill="1" applyBorder="1" applyAlignment="1">
      <alignment vertical="center"/>
    </xf>
    <xf numFmtId="0" fontId="0" fillId="8" borderId="72" xfId="0" applyFill="1" applyBorder="1" applyAlignment="1">
      <alignment vertical="center"/>
    </xf>
    <xf numFmtId="0" fontId="0" fillId="8" borderId="73" xfId="0" applyFill="1" applyBorder="1" applyAlignment="1">
      <alignment vertical="center"/>
    </xf>
    <xf numFmtId="0" fontId="26" fillId="8" borderId="0" xfId="0" applyFont="1" applyFill="1" applyAlignment="1">
      <alignment horizontal="center" vertical="center"/>
    </xf>
    <xf numFmtId="38" fontId="17" fillId="0" borderId="3" xfId="1" applyFont="1" applyBorder="1" applyAlignment="1">
      <alignment vertical="center"/>
    </xf>
    <xf numFmtId="0" fontId="16" fillId="0" borderId="43" xfId="0" applyFont="1" applyBorder="1" applyAlignment="1">
      <alignment vertical="center"/>
    </xf>
    <xf numFmtId="38" fontId="16" fillId="0" borderId="51" xfId="1" applyFont="1" applyBorder="1" applyAlignment="1">
      <alignment vertical="center"/>
    </xf>
    <xf numFmtId="38" fontId="17" fillId="0" borderId="40" xfId="1" applyFont="1" applyBorder="1" applyAlignment="1">
      <alignment horizontal="center"/>
    </xf>
    <xf numFmtId="38" fontId="17" fillId="0" borderId="40" xfId="1" applyFont="1" applyBorder="1"/>
    <xf numFmtId="38" fontId="17" fillId="0" borderId="21" xfId="1" applyFont="1" applyBorder="1"/>
    <xf numFmtId="38" fontId="16" fillId="0" borderId="2" xfId="1" applyFont="1" applyFill="1" applyBorder="1" applyAlignment="1">
      <alignment horizontal="center" vertical="center"/>
    </xf>
    <xf numFmtId="38" fontId="17" fillId="0" borderId="3" xfId="1" applyFont="1" applyFill="1" applyBorder="1" applyAlignment="1">
      <alignment vertical="center"/>
    </xf>
    <xf numFmtId="38" fontId="17" fillId="0" borderId="43" xfId="1" applyFont="1" applyFill="1" applyBorder="1" applyAlignment="1">
      <alignment vertical="center"/>
    </xf>
    <xf numFmtId="38" fontId="17" fillId="0" borderId="40" xfId="1" applyFont="1" applyFill="1" applyBorder="1"/>
    <xf numFmtId="0" fontId="0" fillId="0" borderId="0" xfId="0" applyBorder="1" applyAlignment="1">
      <alignment vertical="center"/>
    </xf>
    <xf numFmtId="38" fontId="17" fillId="0" borderId="0" xfId="1" applyFont="1" applyBorder="1" applyAlignment="1">
      <alignment horizontal="center"/>
    </xf>
    <xf numFmtId="38" fontId="17" fillId="0" borderId="0" xfId="1" applyFont="1" applyBorder="1"/>
    <xf numFmtId="38" fontId="17" fillId="0" borderId="0" xfId="1" applyFont="1" applyFill="1" applyBorder="1"/>
    <xf numFmtId="38" fontId="17" fillId="0" borderId="62" xfId="1" applyFont="1" applyBorder="1"/>
    <xf numFmtId="38" fontId="16" fillId="0" borderId="2" xfId="1" applyFont="1" applyBorder="1" applyAlignment="1">
      <alignment vertical="center"/>
    </xf>
    <xf numFmtId="0" fontId="0" fillId="0" borderId="2" xfId="0" applyBorder="1" applyAlignment="1">
      <alignment vertical="center" wrapText="1"/>
    </xf>
    <xf numFmtId="38" fontId="16" fillId="0" borderId="0" xfId="1" applyFont="1" applyAlignment="1">
      <alignment horizontal="right" vertical="center"/>
    </xf>
    <xf numFmtId="0" fontId="0" fillId="0" borderId="2" xfId="0" applyBorder="1" applyAlignment="1">
      <alignment horizontal="right" vertical="center"/>
    </xf>
    <xf numFmtId="3" fontId="0" fillId="8" borderId="55" xfId="0" applyNumberFormat="1" applyFill="1" applyBorder="1" applyAlignment="1">
      <alignment horizontal="right" vertical="center"/>
    </xf>
    <xf numFmtId="0" fontId="0" fillId="8" borderId="74" xfId="0" applyFill="1" applyBorder="1" applyAlignment="1" applyProtection="1">
      <alignment horizontal="left" vertical="center"/>
      <protection locked="0"/>
    </xf>
    <xf numFmtId="176" fontId="16" fillId="0" borderId="2" xfId="1" applyNumberFormat="1" applyFont="1" applyBorder="1" applyAlignment="1">
      <alignment vertical="center"/>
    </xf>
    <xf numFmtId="180" fontId="24" fillId="0" borderId="0" xfId="2" applyNumberFormat="1" applyFont="1">
      <alignment vertical="center"/>
    </xf>
    <xf numFmtId="180" fontId="27" fillId="0" borderId="0" xfId="2" applyNumberFormat="1">
      <alignment vertical="center"/>
    </xf>
    <xf numFmtId="180" fontId="27" fillId="0" borderId="0" xfId="2" applyNumberFormat="1" applyFont="1" applyAlignment="1">
      <alignment horizontal="right" vertical="center"/>
    </xf>
    <xf numFmtId="180" fontId="27" fillId="0" borderId="0" xfId="2" applyNumberFormat="1" applyFont="1">
      <alignment vertical="center"/>
    </xf>
    <xf numFmtId="180" fontId="27" fillId="0" borderId="0" xfId="2" applyNumberFormat="1" applyAlignment="1">
      <alignment horizontal="right" vertical="center"/>
    </xf>
    <xf numFmtId="180" fontId="27" fillId="0" borderId="62" xfId="2" applyNumberFormat="1" applyFill="1" applyBorder="1">
      <alignment vertical="center"/>
    </xf>
    <xf numFmtId="180" fontId="27" fillId="0" borderId="13" xfId="2" applyNumberFormat="1" applyBorder="1">
      <alignment vertical="center"/>
    </xf>
    <xf numFmtId="180" fontId="27" fillId="0" borderId="1" xfId="2" applyNumberFormat="1" applyBorder="1">
      <alignment vertical="center"/>
    </xf>
    <xf numFmtId="180" fontId="27" fillId="0" borderId="15" xfId="2" applyNumberFormat="1" applyBorder="1">
      <alignment vertical="center"/>
    </xf>
    <xf numFmtId="180" fontId="27" fillId="0" borderId="15" xfId="2" applyNumberFormat="1" applyFill="1" applyBorder="1">
      <alignment vertical="center"/>
    </xf>
    <xf numFmtId="180" fontId="27" fillId="0" borderId="38" xfId="2" applyNumberFormat="1" applyBorder="1">
      <alignment vertical="center"/>
    </xf>
    <xf numFmtId="180" fontId="27" fillId="0" borderId="62" xfId="2" applyNumberFormat="1" applyBorder="1">
      <alignment vertical="center"/>
    </xf>
    <xf numFmtId="180" fontId="27" fillId="0" borderId="37" xfId="2" applyNumberFormat="1" applyBorder="1">
      <alignment vertical="center"/>
    </xf>
    <xf numFmtId="180" fontId="27" fillId="0" borderId="3" xfId="2" applyNumberFormat="1" applyBorder="1">
      <alignment vertical="center"/>
    </xf>
    <xf numFmtId="180" fontId="27" fillId="0" borderId="75" xfId="2" applyNumberFormat="1" applyBorder="1">
      <alignment vertical="center"/>
    </xf>
    <xf numFmtId="180" fontId="27" fillId="0" borderId="76" xfId="2" applyNumberFormat="1" applyBorder="1">
      <alignment vertical="center"/>
    </xf>
    <xf numFmtId="180" fontId="27" fillId="0" borderId="77" xfId="2" applyNumberFormat="1" applyBorder="1">
      <alignment vertical="center"/>
    </xf>
    <xf numFmtId="180" fontId="27" fillId="0" borderId="54" xfId="2" applyNumberFormat="1" applyFill="1" applyBorder="1">
      <alignment vertical="center"/>
    </xf>
    <xf numFmtId="180" fontId="27" fillId="0" borderId="54" xfId="2" applyNumberFormat="1" applyBorder="1">
      <alignment vertical="center"/>
    </xf>
    <xf numFmtId="180" fontId="27" fillId="0" borderId="79" xfId="2" applyNumberFormat="1" applyBorder="1">
      <alignment vertical="center"/>
    </xf>
    <xf numFmtId="180" fontId="27" fillId="0" borderId="5" xfId="2" applyNumberFormat="1" applyBorder="1">
      <alignment vertical="center"/>
    </xf>
    <xf numFmtId="185" fontId="27" fillId="0" borderId="38" xfId="2" applyNumberFormat="1" applyBorder="1" applyAlignment="1">
      <alignment horizontal="center" vertical="center"/>
    </xf>
    <xf numFmtId="0" fontId="27" fillId="0" borderId="37" xfId="2" applyBorder="1">
      <alignment vertical="center"/>
    </xf>
    <xf numFmtId="180" fontId="27" fillId="0" borderId="81" xfId="2" applyNumberFormat="1" applyBorder="1">
      <alignment vertical="center"/>
    </xf>
    <xf numFmtId="180" fontId="27" fillId="0" borderId="82" xfId="2" applyNumberFormat="1" applyBorder="1">
      <alignment vertical="center"/>
    </xf>
    <xf numFmtId="185" fontId="27" fillId="0" borderId="15" xfId="2" applyNumberFormat="1" applyBorder="1" applyAlignment="1">
      <alignment horizontal="center" vertical="center"/>
    </xf>
    <xf numFmtId="0" fontId="27" fillId="0" borderId="16" xfId="2" applyBorder="1">
      <alignment vertical="center"/>
    </xf>
    <xf numFmtId="185" fontId="27" fillId="0" borderId="83" xfId="2" applyNumberFormat="1" applyBorder="1" applyAlignment="1">
      <alignment horizontal="center" vertical="center"/>
    </xf>
    <xf numFmtId="0" fontId="27" fillId="0" borderId="84" xfId="2" applyBorder="1">
      <alignment vertical="center"/>
    </xf>
    <xf numFmtId="185" fontId="27" fillId="0" borderId="86" xfId="2" applyNumberFormat="1" applyBorder="1" applyAlignment="1">
      <alignment horizontal="center" vertical="center"/>
    </xf>
    <xf numFmtId="0" fontId="27" fillId="0" borderId="76" xfId="2" applyBorder="1">
      <alignment vertical="center"/>
    </xf>
    <xf numFmtId="180" fontId="27" fillId="0" borderId="88" xfId="2" applyNumberFormat="1" applyBorder="1">
      <alignment vertical="center"/>
    </xf>
    <xf numFmtId="180" fontId="27" fillId="0" borderId="89" xfId="2" applyNumberFormat="1" applyBorder="1">
      <alignment vertical="center"/>
    </xf>
    <xf numFmtId="180" fontId="27" fillId="0" borderId="2" xfId="2" applyNumberFormat="1" applyBorder="1">
      <alignment vertical="center"/>
    </xf>
    <xf numFmtId="180" fontId="29" fillId="0" borderId="0" xfId="3" applyNumberFormat="1" applyFont="1" applyAlignment="1">
      <alignment vertical="center"/>
    </xf>
    <xf numFmtId="180" fontId="27" fillId="0" borderId="0" xfId="2" applyNumberFormat="1" applyFont="1" applyBorder="1">
      <alignment vertical="center"/>
    </xf>
    <xf numFmtId="0" fontId="27" fillId="0" borderId="0" xfId="2" applyBorder="1">
      <alignment vertical="center"/>
    </xf>
    <xf numFmtId="180" fontId="27" fillId="0" borderId="38" xfId="2" applyNumberFormat="1" applyFill="1" applyBorder="1">
      <alignment vertical="center"/>
    </xf>
    <xf numFmtId="180" fontId="27" fillId="0" borderId="37" xfId="2" applyNumberFormat="1" applyFill="1" applyBorder="1">
      <alignment vertical="center"/>
    </xf>
    <xf numFmtId="180" fontId="27" fillId="0" borderId="3" xfId="2" applyNumberFormat="1" applyFill="1" applyBorder="1">
      <alignment vertical="center"/>
    </xf>
    <xf numFmtId="180" fontId="27" fillId="0" borderId="75" xfId="2" applyNumberFormat="1" applyFill="1" applyBorder="1">
      <alignment vertical="center"/>
    </xf>
    <xf numFmtId="180" fontId="27" fillId="0" borderId="76" xfId="2" applyNumberFormat="1" applyFill="1" applyBorder="1">
      <alignment vertical="center"/>
    </xf>
    <xf numFmtId="180" fontId="27" fillId="0" borderId="77" xfId="2" applyNumberFormat="1" applyFill="1" applyBorder="1">
      <alignment vertical="center"/>
    </xf>
    <xf numFmtId="180" fontId="27" fillId="0" borderId="79" xfId="2" applyNumberFormat="1" applyFill="1" applyBorder="1">
      <alignment vertical="center"/>
    </xf>
    <xf numFmtId="180" fontId="27" fillId="0" borderId="5" xfId="2" applyNumberFormat="1" applyFill="1" applyBorder="1">
      <alignment vertical="center"/>
    </xf>
    <xf numFmtId="0" fontId="27" fillId="0" borderId="0" xfId="2" applyNumberFormat="1" applyFont="1">
      <alignment vertical="center"/>
    </xf>
    <xf numFmtId="180" fontId="31" fillId="0" borderId="3" xfId="4" applyNumberFormat="1" applyFont="1" applyBorder="1" applyAlignment="1">
      <alignment horizontal="center" vertical="center"/>
    </xf>
    <xf numFmtId="180" fontId="31" fillId="0" borderId="3" xfId="4" applyNumberFormat="1" applyFont="1" applyBorder="1" applyAlignment="1">
      <alignment vertical="center"/>
    </xf>
    <xf numFmtId="180" fontId="31" fillId="0" borderId="3" xfId="4" applyNumberFormat="1" applyFont="1" applyFill="1" applyBorder="1" applyAlignment="1">
      <alignment vertical="center"/>
    </xf>
    <xf numFmtId="180" fontId="31" fillId="0" borderId="55" xfId="4" applyNumberFormat="1" applyFont="1" applyFill="1" applyBorder="1" applyAlignment="1">
      <alignment horizontal="centerContinuous" vertical="center"/>
    </xf>
    <xf numFmtId="180" fontId="31" fillId="0" borderId="56" xfId="4" applyNumberFormat="1" applyFont="1" applyFill="1" applyBorder="1" applyAlignment="1">
      <alignment horizontal="centerContinuous" vertical="center"/>
    </xf>
    <xf numFmtId="180" fontId="31" fillId="0" borderId="29" xfId="4" applyNumberFormat="1" applyFont="1" applyFill="1" applyBorder="1" applyAlignment="1">
      <alignment horizontal="centerContinuous" vertical="center"/>
    </xf>
    <xf numFmtId="180" fontId="31" fillId="0" borderId="37" xfId="4" applyNumberFormat="1" applyFont="1" applyBorder="1" applyAlignment="1">
      <alignment horizontal="center" vertical="center"/>
    </xf>
    <xf numFmtId="180" fontId="31" fillId="0" borderId="3" xfId="4" applyNumberFormat="1" applyFont="1" applyFill="1" applyBorder="1" applyAlignment="1">
      <alignment horizontal="center" vertical="center" wrapText="1"/>
    </xf>
    <xf numFmtId="180" fontId="31" fillId="0" borderId="4" xfId="4" applyNumberFormat="1" applyFont="1" applyBorder="1" applyAlignment="1">
      <alignment horizontal="center" vertical="center" wrapText="1"/>
    </xf>
    <xf numFmtId="180" fontId="31" fillId="0" borderId="4" xfId="4" applyNumberFormat="1" applyFont="1" applyFill="1" applyBorder="1" applyAlignment="1">
      <alignment horizontal="center" vertical="center" wrapText="1"/>
    </xf>
    <xf numFmtId="180" fontId="31" fillId="0" borderId="16" xfId="4" applyNumberFormat="1" applyFont="1" applyFill="1" applyBorder="1" applyAlignment="1">
      <alignment horizontal="center" vertical="center" wrapText="1"/>
    </xf>
    <xf numFmtId="180" fontId="27" fillId="0" borderId="62" xfId="2" applyNumberFormat="1" applyFont="1" applyBorder="1">
      <alignment vertical="center"/>
    </xf>
    <xf numFmtId="180" fontId="27" fillId="0" borderId="3" xfId="2" applyNumberFormat="1" applyFont="1" applyBorder="1">
      <alignment vertical="center"/>
    </xf>
    <xf numFmtId="180" fontId="27" fillId="0" borderId="4" xfId="2" applyNumberFormat="1" applyFont="1" applyBorder="1">
      <alignment vertical="center"/>
    </xf>
    <xf numFmtId="180" fontId="27" fillId="0" borderId="87" xfId="2" applyNumberFormat="1" applyFont="1" applyBorder="1">
      <alignment vertical="center"/>
    </xf>
    <xf numFmtId="180" fontId="27" fillId="0" borderId="85" xfId="2" applyNumberFormat="1" applyFont="1" applyBorder="1">
      <alignment vertical="center"/>
    </xf>
    <xf numFmtId="180" fontId="27" fillId="0" borderId="90" xfId="2" applyNumberFormat="1" applyFont="1" applyBorder="1">
      <alignment vertical="center"/>
    </xf>
    <xf numFmtId="180" fontId="27" fillId="0" borderId="91" xfId="2" applyNumberFormat="1" applyFont="1" applyBorder="1">
      <alignment vertical="center"/>
    </xf>
    <xf numFmtId="186" fontId="27" fillId="0" borderId="4" xfId="2" applyNumberFormat="1" applyFont="1" applyBorder="1">
      <alignment vertical="center"/>
    </xf>
    <xf numFmtId="180" fontId="27" fillId="0" borderId="1" xfId="2" applyNumberFormat="1" applyFont="1" applyBorder="1">
      <alignment vertical="center"/>
    </xf>
    <xf numFmtId="180" fontId="27" fillId="0" borderId="2" xfId="2" applyNumberFormat="1" applyFont="1" applyBorder="1">
      <alignment vertical="center"/>
    </xf>
    <xf numFmtId="186" fontId="27" fillId="0" borderId="2" xfId="2" applyNumberFormat="1" applyFont="1" applyBorder="1">
      <alignment vertical="center"/>
    </xf>
    <xf numFmtId="0" fontId="27" fillId="0" borderId="0" xfId="2">
      <alignment vertical="center"/>
    </xf>
    <xf numFmtId="0" fontId="27" fillId="0" borderId="2" xfId="2" applyBorder="1" applyAlignment="1">
      <alignment horizontal="center" vertical="center" wrapText="1"/>
    </xf>
    <xf numFmtId="0" fontId="27" fillId="0" borderId="1" xfId="2" applyBorder="1" applyAlignment="1">
      <alignment horizontal="center" vertical="center" wrapText="1"/>
    </xf>
    <xf numFmtId="0" fontId="27" fillId="0" borderId="12" xfId="2" applyBorder="1" applyAlignment="1">
      <alignment horizontal="center" vertical="center" wrapText="1"/>
    </xf>
    <xf numFmtId="0" fontId="34" fillId="0" borderId="0" xfId="2" applyFont="1" applyAlignment="1">
      <alignment vertical="center"/>
    </xf>
    <xf numFmtId="187" fontId="27" fillId="0" borderId="62" xfId="2" applyNumberFormat="1" applyFont="1" applyBorder="1">
      <alignment vertical="center"/>
    </xf>
    <xf numFmtId="187" fontId="27" fillId="0" borderId="3" xfId="2" applyNumberFormat="1" applyFont="1" applyBorder="1">
      <alignment vertical="center"/>
    </xf>
    <xf numFmtId="187" fontId="27" fillId="0" borderId="0" xfId="2" applyNumberFormat="1" applyFont="1" applyBorder="1">
      <alignment vertical="center"/>
    </xf>
    <xf numFmtId="187" fontId="27" fillId="0" borderId="91" xfId="2" applyNumberFormat="1" applyFont="1" applyBorder="1">
      <alignment vertical="center"/>
    </xf>
    <xf numFmtId="187" fontId="27" fillId="0" borderId="4" xfId="2" applyNumberFormat="1" applyFont="1" applyBorder="1">
      <alignment vertical="center"/>
    </xf>
    <xf numFmtId="187" fontId="27" fillId="0" borderId="87" xfId="2" applyNumberFormat="1" applyFont="1" applyBorder="1">
      <alignment vertical="center"/>
    </xf>
    <xf numFmtId="187" fontId="27" fillId="0" borderId="85" xfId="2" applyNumberFormat="1" applyFont="1" applyBorder="1">
      <alignment vertical="center"/>
    </xf>
    <xf numFmtId="187" fontId="27" fillId="0" borderId="4" xfId="2" applyNumberFormat="1" applyBorder="1">
      <alignment vertical="center"/>
    </xf>
    <xf numFmtId="187" fontId="27" fillId="0" borderId="85" xfId="2" applyNumberFormat="1" applyBorder="1">
      <alignment vertical="center"/>
    </xf>
    <xf numFmtId="187" fontId="27" fillId="0" borderId="87" xfId="2" applyNumberFormat="1" applyBorder="1">
      <alignment vertical="center"/>
    </xf>
    <xf numFmtId="187" fontId="27" fillId="0" borderId="5" xfId="2" applyNumberFormat="1" applyBorder="1">
      <alignment vertical="center"/>
    </xf>
    <xf numFmtId="187" fontId="27" fillId="0" borderId="3" xfId="2" applyNumberFormat="1" applyBorder="1">
      <alignment vertical="center"/>
    </xf>
    <xf numFmtId="187" fontId="27" fillId="0" borderId="37" xfId="2" applyNumberFormat="1" applyBorder="1">
      <alignment vertical="center"/>
    </xf>
    <xf numFmtId="187" fontId="27" fillId="0" borderId="16" xfId="2" applyNumberFormat="1" applyBorder="1">
      <alignment vertical="center"/>
    </xf>
    <xf numFmtId="0" fontId="34" fillId="0" borderId="44" xfId="2" applyFont="1" applyBorder="1" applyAlignment="1">
      <alignment vertical="center"/>
    </xf>
    <xf numFmtId="0" fontId="29" fillId="0" borderId="44" xfId="2" applyFont="1" applyBorder="1" applyAlignment="1">
      <alignment vertical="center"/>
    </xf>
    <xf numFmtId="0" fontId="34" fillId="0" borderId="5" xfId="2" applyFont="1" applyBorder="1" applyAlignment="1">
      <alignment vertical="center"/>
    </xf>
    <xf numFmtId="0" fontId="34" fillId="0" borderId="2" xfId="2" applyFont="1" applyBorder="1" applyAlignment="1" applyProtection="1">
      <alignment vertical="center"/>
    </xf>
    <xf numFmtId="37" fontId="34" fillId="0" borderId="2" xfId="2" applyNumberFormat="1" applyFont="1" applyBorder="1" applyAlignment="1" applyProtection="1">
      <alignment vertical="center"/>
    </xf>
    <xf numFmtId="39" fontId="34" fillId="0" borderId="2" xfId="2" applyNumberFormat="1" applyFont="1" applyBorder="1" applyAlignment="1" applyProtection="1">
      <alignment vertical="center"/>
    </xf>
    <xf numFmtId="188" fontId="34" fillId="0" borderId="2" xfId="2" applyNumberFormat="1" applyFont="1" applyBorder="1" applyAlignment="1" applyProtection="1">
      <alignment vertical="center"/>
    </xf>
    <xf numFmtId="189" fontId="34" fillId="0" borderId="2" xfId="2" applyNumberFormat="1" applyFont="1" applyBorder="1" applyAlignment="1" applyProtection="1">
      <alignment vertical="center"/>
    </xf>
    <xf numFmtId="187" fontId="27" fillId="0" borderId="84" xfId="2" applyNumberFormat="1" applyBorder="1">
      <alignment vertical="center"/>
    </xf>
    <xf numFmtId="185" fontId="27" fillId="0" borderId="54" xfId="2" applyNumberFormat="1" applyBorder="1" applyAlignment="1">
      <alignment horizontal="center" vertical="center"/>
    </xf>
    <xf numFmtId="0" fontId="27" fillId="0" borderId="46" xfId="2" applyBorder="1">
      <alignment vertical="center"/>
    </xf>
    <xf numFmtId="0" fontId="27" fillId="0" borderId="15" xfId="2" applyFont="1" applyBorder="1" applyAlignment="1">
      <alignment horizontal="center" vertical="center"/>
    </xf>
    <xf numFmtId="0" fontId="27" fillId="0" borderId="0" xfId="2" applyFont="1" applyBorder="1" applyAlignment="1">
      <alignment horizontal="center" vertical="center"/>
    </xf>
    <xf numFmtId="0" fontId="1" fillId="0" borderId="0" xfId="5" applyFill="1">
      <alignment vertical="center"/>
    </xf>
    <xf numFmtId="0" fontId="1" fillId="0" borderId="0" xfId="5" applyFill="1" applyAlignment="1">
      <alignment vertical="center" wrapText="1"/>
    </xf>
    <xf numFmtId="0" fontId="1" fillId="0" borderId="0" xfId="5" applyFill="1" applyBorder="1">
      <alignment vertical="center"/>
    </xf>
    <xf numFmtId="0" fontId="1" fillId="0" borderId="38" xfId="5" applyFill="1" applyBorder="1">
      <alignment vertical="center"/>
    </xf>
    <xf numFmtId="0" fontId="1" fillId="0" borderId="62" xfId="5" applyFill="1" applyBorder="1" applyAlignment="1">
      <alignment vertical="center" wrapText="1"/>
    </xf>
    <xf numFmtId="0" fontId="1" fillId="0" borderId="62" xfId="5" applyFill="1" applyBorder="1">
      <alignment vertical="center"/>
    </xf>
    <xf numFmtId="0" fontId="1" fillId="0" borderId="62" xfId="5" applyFill="1" applyBorder="1" applyAlignment="1">
      <alignment horizontal="left" vertical="center"/>
    </xf>
    <xf numFmtId="0" fontId="1" fillId="0" borderId="37" xfId="5" applyFill="1" applyBorder="1">
      <alignment vertical="center"/>
    </xf>
    <xf numFmtId="0" fontId="1" fillId="0" borderId="3" xfId="5" applyFill="1" applyBorder="1">
      <alignment vertical="center"/>
    </xf>
    <xf numFmtId="0" fontId="1" fillId="0" borderId="54" xfId="5" applyFill="1" applyBorder="1">
      <alignment vertical="center"/>
    </xf>
    <xf numFmtId="0" fontId="1" fillId="0" borderId="44" xfId="5" applyFill="1" applyBorder="1" applyAlignment="1">
      <alignment vertical="center" wrapText="1"/>
    </xf>
    <xf numFmtId="0" fontId="1" fillId="0" borderId="54" xfId="5" applyFill="1" applyBorder="1" applyAlignment="1">
      <alignment vertical="center" wrapText="1"/>
    </xf>
    <xf numFmtId="0" fontId="1" fillId="0" borderId="46" xfId="5" applyFill="1" applyBorder="1" applyAlignment="1">
      <alignment vertical="center" wrapText="1"/>
    </xf>
    <xf numFmtId="0" fontId="1" fillId="0" borderId="5" xfId="5" applyFill="1" applyBorder="1" applyAlignment="1">
      <alignment vertical="center" wrapText="1"/>
    </xf>
    <xf numFmtId="0" fontId="1" fillId="0" borderId="0" xfId="5" applyFill="1" applyBorder="1" applyAlignment="1">
      <alignment vertical="center" wrapText="1"/>
    </xf>
    <xf numFmtId="190" fontId="1" fillId="0" borderId="15" xfId="5" applyNumberFormat="1" applyFill="1" applyBorder="1" applyAlignment="1">
      <alignment horizontal="right" vertical="center"/>
    </xf>
    <xf numFmtId="190" fontId="1" fillId="0" borderId="0" xfId="5" applyNumberFormat="1" applyFill="1" applyBorder="1" applyAlignment="1">
      <alignment horizontal="right" vertical="center"/>
    </xf>
    <xf numFmtId="190" fontId="1" fillId="0" borderId="16" xfId="5" applyNumberFormat="1" applyFill="1" applyBorder="1" applyAlignment="1">
      <alignment horizontal="right" vertical="center"/>
    </xf>
    <xf numFmtId="190" fontId="1" fillId="0" borderId="4" xfId="5" applyNumberFormat="1" applyFill="1" applyBorder="1" applyAlignment="1">
      <alignment horizontal="right" vertical="center"/>
    </xf>
    <xf numFmtId="38" fontId="1" fillId="0" borderId="0" xfId="5" applyNumberFormat="1" applyFill="1" applyBorder="1">
      <alignment vertical="center"/>
    </xf>
    <xf numFmtId="38" fontId="1" fillId="0" borderId="0" xfId="5" applyNumberFormat="1" applyFill="1">
      <alignment vertical="center"/>
    </xf>
    <xf numFmtId="0" fontId="1" fillId="0" borderId="15" xfId="5" applyFill="1" applyBorder="1">
      <alignment vertical="center"/>
    </xf>
    <xf numFmtId="0" fontId="1" fillId="0" borderId="15" xfId="5" applyFill="1" applyBorder="1" applyAlignment="1">
      <alignment horizontal="left" vertical="center"/>
    </xf>
    <xf numFmtId="0" fontId="1" fillId="0" borderId="13" xfId="5" applyFill="1" applyBorder="1">
      <alignment vertical="center"/>
    </xf>
    <xf numFmtId="0" fontId="1" fillId="0" borderId="12" xfId="5" applyFill="1" applyBorder="1" applyAlignment="1">
      <alignment vertical="center" wrapText="1"/>
    </xf>
    <xf numFmtId="190" fontId="1" fillId="0" borderId="13" xfId="5" applyNumberFormat="1" applyFill="1" applyBorder="1" applyAlignment="1">
      <alignment horizontal="right" vertical="center"/>
    </xf>
    <xf numFmtId="190" fontId="1" fillId="0" borderId="1" xfId="5" applyNumberFormat="1" applyFill="1" applyBorder="1" applyAlignment="1">
      <alignment horizontal="right" vertical="center"/>
    </xf>
    <xf numFmtId="190" fontId="1" fillId="0" borderId="38" xfId="5" applyNumberFormat="1" applyFill="1" applyBorder="1" applyAlignment="1">
      <alignment horizontal="right" vertical="center"/>
    </xf>
    <xf numFmtId="190" fontId="1" fillId="0" borderId="62" xfId="5" applyNumberFormat="1" applyFill="1" applyBorder="1" applyAlignment="1">
      <alignment horizontal="right" vertical="center"/>
    </xf>
    <xf numFmtId="190" fontId="1" fillId="0" borderId="12" xfId="5" applyNumberFormat="1" applyFill="1" applyBorder="1" applyAlignment="1">
      <alignment horizontal="right" vertical="center"/>
    </xf>
    <xf numFmtId="190" fontId="1" fillId="0" borderId="0" xfId="5" applyNumberFormat="1" applyFill="1" applyBorder="1">
      <alignment vertical="center"/>
    </xf>
    <xf numFmtId="0" fontId="1" fillId="0" borderId="1" xfId="5" applyFill="1" applyBorder="1" applyAlignment="1">
      <alignment vertical="center" wrapText="1"/>
    </xf>
    <xf numFmtId="0" fontId="1" fillId="0" borderId="37" xfId="5" applyFill="1" applyBorder="1" applyAlignment="1">
      <alignment vertical="center" wrapText="1"/>
    </xf>
    <xf numFmtId="0" fontId="1" fillId="0" borderId="16" xfId="5" applyFill="1" applyBorder="1" applyAlignment="1">
      <alignment vertical="center" wrapText="1"/>
    </xf>
    <xf numFmtId="0" fontId="1" fillId="0" borderId="12" xfId="5" applyFill="1" applyBorder="1">
      <alignment vertical="center"/>
    </xf>
    <xf numFmtId="0" fontId="1" fillId="0" borderId="37" xfId="5" applyFill="1" applyBorder="1" applyAlignment="1">
      <alignment horizontal="left" vertical="center"/>
    </xf>
    <xf numFmtId="38" fontId="0" fillId="0" borderId="15" xfId="6" applyNumberFormat="1" applyFont="1" applyFill="1" applyBorder="1" applyAlignment="1">
      <alignment horizontal="right" vertical="center"/>
    </xf>
    <xf numFmtId="38" fontId="0" fillId="0" borderId="0" xfId="6" applyNumberFormat="1" applyFont="1" applyFill="1" applyBorder="1" applyAlignment="1">
      <alignment horizontal="right" vertical="center"/>
    </xf>
    <xf numFmtId="38" fontId="0" fillId="0" borderId="16" xfId="6" applyNumberFormat="1" applyFont="1" applyFill="1" applyBorder="1" applyAlignment="1">
      <alignment horizontal="right" vertical="center"/>
    </xf>
    <xf numFmtId="38" fontId="0" fillId="0" borderId="4" xfId="6" applyNumberFormat="1" applyFont="1" applyFill="1" applyBorder="1" applyAlignment="1">
      <alignment horizontal="right" vertical="center"/>
    </xf>
    <xf numFmtId="38" fontId="0" fillId="0" borderId="37" xfId="6" applyNumberFormat="1" applyFont="1" applyFill="1" applyBorder="1" applyAlignment="1">
      <alignment horizontal="right" vertical="center"/>
    </xf>
    <xf numFmtId="0" fontId="0" fillId="0" borderId="0" xfId="6" applyNumberFormat="1" applyFont="1" applyFill="1" applyBorder="1" applyAlignment="1">
      <alignment horizontal="right" vertical="center"/>
    </xf>
    <xf numFmtId="38" fontId="0" fillId="0" borderId="13" xfId="6" applyNumberFormat="1" applyFont="1" applyFill="1" applyBorder="1" applyAlignment="1">
      <alignment horizontal="right" vertical="center"/>
    </xf>
    <xf numFmtId="38" fontId="0" fillId="0" borderId="1" xfId="6" applyNumberFormat="1" applyFont="1" applyFill="1" applyBorder="1" applyAlignment="1">
      <alignment horizontal="right" vertical="center"/>
    </xf>
    <xf numFmtId="38" fontId="0" fillId="0" borderId="2" xfId="6" applyNumberFormat="1" applyFont="1" applyFill="1" applyBorder="1" applyAlignment="1">
      <alignment horizontal="right" vertical="center"/>
    </xf>
    <xf numFmtId="38" fontId="0" fillId="0" borderId="12" xfId="6" applyNumberFormat="1" applyFont="1" applyFill="1" applyBorder="1" applyAlignment="1">
      <alignment horizontal="right" vertical="center"/>
    </xf>
    <xf numFmtId="38" fontId="1" fillId="0" borderId="0" xfId="5" applyNumberFormat="1" applyFill="1" applyAlignment="1">
      <alignment horizontal="right" vertical="center"/>
    </xf>
    <xf numFmtId="38" fontId="0" fillId="0" borderId="38" xfId="6" applyNumberFormat="1" applyFont="1" applyFill="1" applyBorder="1" applyAlignment="1">
      <alignment horizontal="right" vertical="center"/>
    </xf>
    <xf numFmtId="38" fontId="0" fillId="0" borderId="62" xfId="6" applyNumberFormat="1" applyFont="1" applyFill="1" applyBorder="1" applyAlignment="1">
      <alignment horizontal="right" vertical="center"/>
    </xf>
    <xf numFmtId="38" fontId="0" fillId="0" borderId="3" xfId="6" applyNumberFormat="1" applyFont="1" applyFill="1" applyBorder="1" applyAlignment="1">
      <alignment horizontal="right" vertical="center"/>
    </xf>
    <xf numFmtId="187" fontId="27" fillId="0" borderId="5" xfId="2" applyNumberFormat="1" applyFont="1" applyBorder="1">
      <alignment vertical="center"/>
    </xf>
    <xf numFmtId="179" fontId="27" fillId="0" borderId="5" xfId="2" applyNumberFormat="1" applyBorder="1">
      <alignment vertical="center"/>
    </xf>
    <xf numFmtId="177" fontId="0" fillId="5" borderId="23" xfId="0" applyNumberFormat="1" applyFill="1" applyBorder="1" applyAlignment="1">
      <alignment vertical="center"/>
    </xf>
    <xf numFmtId="0" fontId="0" fillId="5" borderId="53" xfId="0" applyFill="1" applyBorder="1" applyAlignment="1">
      <alignment horizontal="center" vertical="center"/>
    </xf>
    <xf numFmtId="38" fontId="0" fillId="4" borderId="44" xfId="0" applyNumberFormat="1" applyFill="1" applyBorder="1" applyAlignment="1">
      <alignment vertical="center"/>
    </xf>
    <xf numFmtId="0" fontId="0" fillId="4" borderId="45" xfId="0" applyFill="1" applyBorder="1" applyAlignment="1">
      <alignment horizontal="center" vertical="center"/>
    </xf>
    <xf numFmtId="38" fontId="22" fillId="6" borderId="54" xfId="0" applyNumberFormat="1" applyFont="1" applyFill="1" applyBorder="1" applyAlignment="1">
      <alignment vertical="center"/>
    </xf>
    <xf numFmtId="0" fontId="22" fillId="6" borderId="45" xfId="0" applyFont="1" applyFill="1" applyBorder="1" applyAlignment="1">
      <alignment horizontal="center" vertical="center"/>
    </xf>
    <xf numFmtId="185" fontId="27" fillId="0" borderId="92" xfId="2" applyNumberFormat="1" applyBorder="1" applyAlignment="1">
      <alignment horizontal="center" vertical="center"/>
    </xf>
    <xf numFmtId="0" fontId="27" fillId="0" borderId="89" xfId="2" applyBorder="1">
      <alignment vertical="center"/>
    </xf>
    <xf numFmtId="180" fontId="27" fillId="0" borderId="92" xfId="2" applyNumberFormat="1" applyFont="1" applyBorder="1" applyAlignment="1">
      <alignment horizontal="center" vertical="center"/>
    </xf>
    <xf numFmtId="180" fontId="27" fillId="0" borderId="93" xfId="2" applyNumberFormat="1" applyBorder="1">
      <alignment vertical="center"/>
    </xf>
    <xf numFmtId="184" fontId="0" fillId="8" borderId="49" xfId="0" applyNumberFormat="1" applyFill="1" applyBorder="1" applyAlignment="1">
      <alignment vertical="center" shrinkToFit="1"/>
    </xf>
    <xf numFmtId="0" fontId="0" fillId="8" borderId="94" xfId="0" applyFill="1" applyBorder="1" applyAlignment="1">
      <alignment vertical="center"/>
    </xf>
    <xf numFmtId="0" fontId="0" fillId="8" borderId="95" xfId="0" applyFill="1" applyBorder="1" applyAlignment="1">
      <alignment vertical="center"/>
    </xf>
    <xf numFmtId="191" fontId="17" fillId="0" borderId="3" xfId="1" applyNumberFormat="1" applyFont="1" applyFill="1" applyBorder="1" applyAlignment="1">
      <alignment vertical="center"/>
    </xf>
    <xf numFmtId="191" fontId="17" fillId="0" borderId="43" xfId="1" applyNumberFormat="1" applyFont="1" applyFill="1" applyBorder="1" applyAlignment="1">
      <alignment vertical="center"/>
    </xf>
    <xf numFmtId="191" fontId="17" fillId="0" borderId="43" xfId="1" applyNumberFormat="1" applyFont="1" applyBorder="1" applyAlignment="1">
      <alignment vertical="center"/>
    </xf>
    <xf numFmtId="191" fontId="17" fillId="0" borderId="43" xfId="1" applyNumberFormat="1" applyFont="1" applyBorder="1" applyAlignment="1">
      <alignment horizontal="right" vertical="center"/>
    </xf>
    <xf numFmtId="191" fontId="17" fillId="0" borderId="43" xfId="0" applyNumberFormat="1" applyFont="1" applyBorder="1" applyAlignment="1">
      <alignment vertical="center"/>
    </xf>
    <xf numFmtId="191" fontId="17" fillId="0" borderId="4" xfId="1" applyNumberFormat="1" applyFont="1" applyBorder="1" applyAlignment="1">
      <alignment vertical="center"/>
    </xf>
    <xf numFmtId="192" fontId="17" fillId="0" borderId="3" xfId="1" applyNumberFormat="1" applyFont="1" applyFill="1" applyBorder="1" applyAlignment="1">
      <alignment vertical="center"/>
    </xf>
    <xf numFmtId="192" fontId="17" fillId="0" borderId="43" xfId="1" applyNumberFormat="1" applyFont="1" applyFill="1" applyBorder="1" applyAlignment="1">
      <alignment vertical="center"/>
    </xf>
    <xf numFmtId="192" fontId="17" fillId="0" borderId="43" xfId="1" applyNumberFormat="1" applyFont="1" applyBorder="1" applyAlignment="1">
      <alignment vertical="center"/>
    </xf>
    <xf numFmtId="192" fontId="17" fillId="0" borderId="43" xfId="0" applyNumberFormat="1" applyFont="1" applyBorder="1" applyAlignment="1">
      <alignment vertical="center"/>
    </xf>
    <xf numFmtId="192" fontId="17" fillId="0" borderId="4" xfId="1" applyNumberFormat="1" applyFont="1" applyBorder="1" applyAlignment="1">
      <alignment vertical="center"/>
    </xf>
    <xf numFmtId="187" fontId="27" fillId="0" borderId="90" xfId="2" applyNumberFormat="1" applyFont="1" applyBorder="1">
      <alignment vertical="center"/>
    </xf>
    <xf numFmtId="187" fontId="27" fillId="0" borderId="76" xfId="2" applyNumberFormat="1" applyBorder="1">
      <alignment vertical="center"/>
    </xf>
    <xf numFmtId="0" fontId="27" fillId="0" borderId="91" xfId="2" applyBorder="1">
      <alignment vertical="center"/>
    </xf>
    <xf numFmtId="181" fontId="17" fillId="0" borderId="0" xfId="0" applyNumberFormat="1" applyFont="1" applyBorder="1" applyAlignment="1">
      <alignment vertical="center"/>
    </xf>
    <xf numFmtId="38" fontId="0" fillId="8" borderId="96" xfId="1" applyFont="1" applyFill="1" applyBorder="1" applyAlignment="1">
      <alignment vertical="center"/>
    </xf>
    <xf numFmtId="38" fontId="0" fillId="8" borderId="97" xfId="1" applyFont="1" applyFill="1" applyBorder="1" applyAlignment="1">
      <alignment vertical="center"/>
    </xf>
    <xf numFmtId="0" fontId="0" fillId="8" borderId="97" xfId="0" applyFill="1" applyBorder="1" applyAlignment="1">
      <alignment vertical="center"/>
    </xf>
    <xf numFmtId="0" fontId="0" fillId="8" borderId="97" xfId="0" applyFill="1" applyBorder="1" applyAlignment="1" applyProtection="1">
      <alignment horizontal="left" vertical="center"/>
      <protection locked="0"/>
    </xf>
    <xf numFmtId="0" fontId="7" fillId="8" borderId="97" xfId="0" applyFont="1" applyFill="1" applyBorder="1" applyAlignment="1">
      <alignment horizontal="center" vertical="center"/>
    </xf>
    <xf numFmtId="0" fontId="7" fillId="8" borderId="97" xfId="0" applyFont="1" applyFill="1" applyBorder="1" applyAlignment="1">
      <alignment vertical="center"/>
    </xf>
    <xf numFmtId="0" fontId="0" fillId="8" borderId="98" xfId="0" applyFill="1" applyBorder="1" applyAlignment="1">
      <alignment vertical="center"/>
    </xf>
    <xf numFmtId="38" fontId="0" fillId="8" borderId="20" xfId="1" applyFont="1" applyFill="1" applyBorder="1" applyAlignment="1">
      <alignment horizontal="center" vertical="center"/>
    </xf>
    <xf numFmtId="0" fontId="36" fillId="8" borderId="0" xfId="0" applyFont="1" applyFill="1" applyAlignment="1">
      <alignment vertical="center"/>
    </xf>
    <xf numFmtId="0" fontId="21" fillId="8" borderId="0" xfId="0" applyFont="1" applyFill="1" applyBorder="1" applyAlignment="1">
      <alignment horizontal="center" vertical="center"/>
    </xf>
    <xf numFmtId="38" fontId="21" fillId="8" borderId="0" xfId="1" applyFont="1" applyFill="1" applyBorder="1" applyAlignment="1">
      <alignment horizontal="center" vertical="center"/>
    </xf>
    <xf numFmtId="187" fontId="27" fillId="0" borderId="16" xfId="2" applyNumberFormat="1" applyFont="1" applyBorder="1">
      <alignment vertical="center"/>
    </xf>
    <xf numFmtId="187" fontId="27" fillId="0" borderId="84" xfId="2" applyNumberFormat="1" applyFont="1" applyBorder="1">
      <alignment vertical="center"/>
    </xf>
    <xf numFmtId="187" fontId="27" fillId="0" borderId="76" xfId="2" applyNumberFormat="1" applyFont="1" applyBorder="1">
      <alignment vertical="center"/>
    </xf>
    <xf numFmtId="187" fontId="27" fillId="0" borderId="46" xfId="2" applyNumberFormat="1" applyFont="1" applyBorder="1">
      <alignment vertical="center"/>
    </xf>
    <xf numFmtId="0" fontId="0" fillId="8" borderId="56" xfId="0" applyFill="1" applyBorder="1" applyAlignment="1">
      <alignment vertical="center" shrinkToFit="1"/>
    </xf>
    <xf numFmtId="0" fontId="0" fillId="8" borderId="29" xfId="0" applyFill="1" applyBorder="1" applyAlignment="1">
      <alignment vertical="center" shrinkToFit="1"/>
    </xf>
    <xf numFmtId="180" fontId="27" fillId="0" borderId="5" xfId="2" applyNumberFormat="1" applyFont="1" applyBorder="1">
      <alignment vertical="center"/>
    </xf>
    <xf numFmtId="0" fontId="0" fillId="9" borderId="0" xfId="0" applyFill="1" applyBorder="1" applyAlignment="1">
      <alignment vertical="center"/>
    </xf>
    <xf numFmtId="0" fontId="0" fillId="12" borderId="52" xfId="0" applyFill="1" applyBorder="1" applyAlignment="1">
      <alignment vertical="center"/>
    </xf>
    <xf numFmtId="38" fontId="0" fillId="8" borderId="100" xfId="1" applyFont="1" applyFill="1" applyBorder="1" applyAlignment="1">
      <alignment vertical="center"/>
    </xf>
    <xf numFmtId="0" fontId="0" fillId="0" borderId="99" xfId="0" applyFill="1" applyBorder="1" applyAlignment="1">
      <alignment vertical="center" shrinkToFit="1"/>
    </xf>
    <xf numFmtId="0" fontId="0" fillId="0" borderId="99" xfId="0" applyFill="1" applyBorder="1" applyAlignment="1">
      <alignment vertical="center"/>
    </xf>
    <xf numFmtId="0" fontId="19" fillId="8" borderId="47" xfId="0" applyFont="1" applyFill="1" applyBorder="1" applyAlignment="1">
      <alignment horizontal="center" vertical="center"/>
    </xf>
    <xf numFmtId="0" fontId="19" fillId="8" borderId="34" xfId="0" applyFont="1" applyFill="1" applyBorder="1" applyAlignment="1">
      <alignment horizontal="center" vertical="center"/>
    </xf>
    <xf numFmtId="0" fontId="19" fillId="8" borderId="32" xfId="0" applyFont="1" applyFill="1" applyBorder="1" applyAlignment="1">
      <alignment horizontal="center" vertical="center"/>
    </xf>
    <xf numFmtId="0" fontId="19" fillId="8" borderId="18" xfId="0" applyFont="1" applyFill="1" applyBorder="1" applyAlignment="1">
      <alignment horizontal="center" vertical="center"/>
    </xf>
    <xf numFmtId="0" fontId="19" fillId="8" borderId="0" xfId="0" applyFont="1" applyFill="1" applyBorder="1" applyAlignment="1">
      <alignment horizontal="center" vertical="center"/>
    </xf>
    <xf numFmtId="0" fontId="19" fillId="8" borderId="33" xfId="0" applyFont="1" applyFill="1" applyBorder="1" applyAlignment="1">
      <alignment horizontal="center" vertical="center"/>
    </xf>
    <xf numFmtId="0" fontId="19" fillId="8" borderId="19" xfId="0" applyFont="1" applyFill="1" applyBorder="1" applyAlignment="1">
      <alignment horizontal="center" vertical="center"/>
    </xf>
    <xf numFmtId="0" fontId="19" fillId="8" borderId="52" xfId="0" applyFont="1" applyFill="1" applyBorder="1" applyAlignment="1">
      <alignment horizontal="center" vertical="center"/>
    </xf>
    <xf numFmtId="0" fontId="19" fillId="8" borderId="53" xfId="0" applyFont="1" applyFill="1" applyBorder="1" applyAlignment="1">
      <alignment horizontal="center" vertical="center"/>
    </xf>
    <xf numFmtId="0" fontId="0" fillId="8" borderId="19" xfId="0" applyFill="1" applyBorder="1" applyAlignment="1">
      <alignment horizontal="center" vertical="center"/>
    </xf>
    <xf numFmtId="0" fontId="0" fillId="8" borderId="52" xfId="0" applyFill="1" applyBorder="1" applyAlignment="1">
      <alignment horizontal="center" vertical="center"/>
    </xf>
    <xf numFmtId="0" fontId="22" fillId="13" borderId="57" xfId="0" applyFont="1" applyFill="1" applyBorder="1" applyAlignment="1">
      <alignment vertical="center"/>
    </xf>
    <xf numFmtId="0" fontId="22" fillId="13" borderId="11" xfId="0" applyFont="1" applyFill="1" applyBorder="1" applyAlignment="1">
      <alignment vertical="center"/>
    </xf>
    <xf numFmtId="0" fontId="25" fillId="8" borderId="0" xfId="0" applyFont="1" applyFill="1" applyAlignment="1">
      <alignment horizontal="right" vertical="center"/>
    </xf>
    <xf numFmtId="0" fontId="0" fillId="8" borderId="31" xfId="0" applyFill="1" applyBorder="1" applyAlignment="1">
      <alignment horizontal="center" vertical="center"/>
    </xf>
    <xf numFmtId="0" fontId="0" fillId="8" borderId="28" xfId="0" applyFill="1" applyBorder="1" applyAlignment="1">
      <alignment horizontal="center" vertical="center"/>
    </xf>
    <xf numFmtId="0" fontId="0" fillId="10" borderId="38" xfId="0" applyFill="1" applyBorder="1" applyAlignment="1">
      <alignment horizontal="center" vertical="center" shrinkToFit="1"/>
    </xf>
    <xf numFmtId="0" fontId="0" fillId="10" borderId="36" xfId="0" applyFill="1" applyBorder="1" applyAlignment="1">
      <alignment horizontal="center" vertical="center" shrinkToFit="1"/>
    </xf>
    <xf numFmtId="0" fontId="0" fillId="9" borderId="34" xfId="0" applyFill="1" applyBorder="1" applyAlignment="1">
      <alignment vertical="center" shrinkToFit="1"/>
    </xf>
    <xf numFmtId="0" fontId="0" fillId="9" borderId="32" xfId="0" applyFill="1" applyBorder="1" applyAlignment="1">
      <alignment vertical="center" shrinkToFit="1"/>
    </xf>
    <xf numFmtId="0" fontId="0" fillId="12" borderId="34" xfId="0" applyFill="1" applyBorder="1" applyAlignment="1">
      <alignment vertical="center"/>
    </xf>
    <xf numFmtId="0" fontId="0" fillId="12" borderId="32" xfId="0" applyFill="1" applyBorder="1" applyAlignment="1">
      <alignment vertical="center"/>
    </xf>
    <xf numFmtId="38" fontId="16" fillId="0" borderId="13" xfId="1" applyFont="1" applyBorder="1" applyAlignment="1">
      <alignment vertical="center"/>
    </xf>
    <xf numFmtId="0" fontId="0" fillId="0" borderId="12" xfId="0" applyBorder="1" applyAlignment="1">
      <alignment vertical="center"/>
    </xf>
    <xf numFmtId="180" fontId="27" fillId="0" borderId="13" xfId="2" applyNumberForma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180" fontId="27" fillId="0" borderId="13" xfId="2" applyNumberFormat="1" applyBorder="1" applyAlignment="1">
      <alignment horizontal="center" vertical="center"/>
    </xf>
    <xf numFmtId="180" fontId="27" fillId="0" borderId="38" xfId="2" applyNumberFormat="1" applyFill="1" applyBorder="1" applyAlignment="1">
      <alignment horizontal="center" vertical="center"/>
    </xf>
    <xf numFmtId="0" fontId="0" fillId="0" borderId="37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54" xfId="0" applyBorder="1" applyAlignment="1">
      <alignment horizontal="center" vertical="center"/>
    </xf>
    <xf numFmtId="0" fontId="0" fillId="0" borderId="46" xfId="0" applyBorder="1" applyAlignment="1">
      <alignment horizontal="center" vertical="center"/>
    </xf>
    <xf numFmtId="180" fontId="27" fillId="0" borderId="4" xfId="2" applyNumberFormat="1" applyBorder="1" applyAlignment="1">
      <alignment horizontal="left" vertical="center" wrapText="1"/>
    </xf>
    <xf numFmtId="180" fontId="27" fillId="0" borderId="78" xfId="2" applyNumberFormat="1" applyFill="1" applyBorder="1" applyAlignment="1">
      <alignment horizontal="center" vertical="center" wrapText="1"/>
    </xf>
    <xf numFmtId="180" fontId="27" fillId="0" borderId="80" xfId="2" applyNumberFormat="1" applyFill="1" applyBorder="1" applyAlignment="1">
      <alignment horizontal="center" vertical="center" wrapText="1"/>
    </xf>
    <xf numFmtId="180" fontId="27" fillId="0" borderId="78" xfId="2" applyNumberFormat="1" applyBorder="1" applyAlignment="1">
      <alignment horizontal="center" vertical="center" wrapText="1"/>
    </xf>
    <xf numFmtId="180" fontId="27" fillId="0" borderId="80" xfId="2" applyNumberFormat="1" applyBorder="1" applyAlignment="1">
      <alignment horizontal="center" vertical="center" wrapText="1"/>
    </xf>
    <xf numFmtId="180" fontId="27" fillId="0" borderId="4" xfId="2" applyNumberFormat="1" applyFill="1" applyBorder="1" applyAlignment="1">
      <alignment horizontal="left" vertical="center" wrapText="1"/>
    </xf>
    <xf numFmtId="177" fontId="0" fillId="2" borderId="18" xfId="0" applyNumberFormat="1" applyFill="1" applyBorder="1" applyAlignment="1">
      <alignment vertical="center"/>
    </xf>
    <xf numFmtId="0" fontId="0" fillId="0" borderId="19" xfId="0" applyBorder="1" applyAlignment="1">
      <alignment vertical="center"/>
    </xf>
    <xf numFmtId="0" fontId="0" fillId="2" borderId="16" xfId="0" applyFill="1" applyBorder="1" applyAlignment="1">
      <alignment horizontal="center" vertical="center"/>
    </xf>
    <xf numFmtId="0" fontId="0" fillId="0" borderId="24" xfId="0" applyBorder="1" applyAlignment="1">
      <alignment vertical="center"/>
    </xf>
    <xf numFmtId="0" fontId="0" fillId="5" borderId="38" xfId="0" applyFill="1" applyBorder="1" applyAlignment="1">
      <alignment horizontal="left" vertical="center"/>
    </xf>
    <xf numFmtId="0" fontId="0" fillId="5" borderId="36" xfId="0" applyFill="1" applyBorder="1" applyAlignment="1">
      <alignment horizontal="left" vertical="center"/>
    </xf>
    <xf numFmtId="0" fontId="22" fillId="6" borderId="38" xfId="0" applyFont="1" applyFill="1" applyBorder="1" applyAlignment="1">
      <alignment horizontal="left" vertical="center"/>
    </xf>
    <xf numFmtId="0" fontId="22" fillId="6" borderId="36" xfId="0" applyFont="1" applyFill="1" applyBorder="1" applyAlignment="1">
      <alignment horizontal="left" vertical="center"/>
    </xf>
    <xf numFmtId="0" fontId="0" fillId="7" borderId="58" xfId="0" applyFill="1" applyBorder="1" applyAlignment="1">
      <alignment horizontal="center" vertical="center"/>
    </xf>
    <xf numFmtId="0" fontId="0" fillId="7" borderId="59" xfId="0" applyFill="1" applyBorder="1" applyAlignment="1">
      <alignment horizontal="center" vertical="center"/>
    </xf>
    <xf numFmtId="0" fontId="15" fillId="7" borderId="58" xfId="0" applyFont="1" applyFill="1" applyBorder="1" applyAlignment="1">
      <alignment horizontal="center" vertical="center"/>
    </xf>
    <xf numFmtId="0" fontId="15" fillId="7" borderId="59" xfId="0" applyFont="1" applyFill="1" applyBorder="1" applyAlignment="1">
      <alignment horizontal="center" vertical="center"/>
    </xf>
    <xf numFmtId="0" fontId="0" fillId="4" borderId="47" xfId="0" applyFill="1" applyBorder="1" applyAlignment="1">
      <alignment horizontal="left" vertical="center"/>
    </xf>
    <xf numFmtId="0" fontId="0" fillId="0" borderId="34" xfId="0" applyBorder="1" applyAlignment="1">
      <alignment horizontal="left" vertical="center"/>
    </xf>
    <xf numFmtId="0" fontId="0" fillId="0" borderId="32" xfId="0" applyBorder="1" applyAlignment="1">
      <alignment horizontal="left" vertical="center"/>
    </xf>
    <xf numFmtId="0" fontId="0" fillId="3" borderId="58" xfId="0" applyFill="1" applyBorder="1" applyAlignment="1">
      <alignment horizontal="center" vertical="center"/>
    </xf>
    <xf numFmtId="0" fontId="0" fillId="3" borderId="59" xfId="0" applyFill="1" applyBorder="1" applyAlignment="1">
      <alignment horizontal="center" vertical="center"/>
    </xf>
    <xf numFmtId="177" fontId="0" fillId="3" borderId="49" xfId="0" applyNumberFormat="1" applyFill="1" applyBorder="1" applyAlignment="1">
      <alignment vertical="center"/>
    </xf>
    <xf numFmtId="0" fontId="0" fillId="3" borderId="19" xfId="0" applyFill="1" applyBorder="1" applyAlignment="1">
      <alignment vertical="center"/>
    </xf>
    <xf numFmtId="0" fontId="0" fillId="3" borderId="36" xfId="0" applyFill="1" applyBorder="1" applyAlignment="1">
      <alignment horizontal="center" vertical="center"/>
    </xf>
    <xf numFmtId="0" fontId="0" fillId="3" borderId="53" xfId="0" applyFill="1" applyBorder="1" applyAlignment="1">
      <alignment vertical="center"/>
    </xf>
    <xf numFmtId="0" fontId="0" fillId="2" borderId="47" xfId="0" applyFill="1" applyBorder="1" applyAlignment="1">
      <alignment horizontal="left" vertical="center"/>
    </xf>
    <xf numFmtId="0" fontId="0" fillId="2" borderId="34" xfId="0" applyFill="1" applyBorder="1" applyAlignment="1">
      <alignment horizontal="left" vertical="center"/>
    </xf>
    <xf numFmtId="0" fontId="0" fillId="3" borderId="6" xfId="0" applyFill="1" applyBorder="1" applyAlignment="1">
      <alignment horizontal="center" vertical="center"/>
    </xf>
    <xf numFmtId="0" fontId="0" fillId="3" borderId="61" xfId="0" applyFill="1" applyBorder="1" applyAlignment="1">
      <alignment horizontal="center" vertical="center"/>
    </xf>
    <xf numFmtId="0" fontId="0" fillId="0" borderId="7" xfId="0" applyBorder="1" applyAlignment="1">
      <alignment vertical="center"/>
    </xf>
    <xf numFmtId="0" fontId="0" fillId="0" borderId="61" xfId="0" applyBorder="1" applyAlignment="1">
      <alignment vertical="center"/>
    </xf>
    <xf numFmtId="177" fontId="0" fillId="0" borderId="49" xfId="0" applyNumberFormat="1" applyBorder="1" applyAlignment="1">
      <alignment vertical="center"/>
    </xf>
    <xf numFmtId="0" fontId="0" fillId="0" borderId="36" xfId="0" applyBorder="1" applyAlignment="1">
      <alignment horizontal="center" vertical="center"/>
    </xf>
    <xf numFmtId="0" fontId="0" fillId="0" borderId="53" xfId="0" applyBorder="1" applyAlignment="1">
      <alignment vertical="center"/>
    </xf>
    <xf numFmtId="0" fontId="22" fillId="6" borderId="3" xfId="0" applyFont="1" applyFill="1" applyBorder="1" applyAlignment="1">
      <alignment horizontal="left" vertical="center"/>
    </xf>
    <xf numFmtId="0" fontId="22" fillId="6" borderId="50" xfId="0" applyFont="1" applyFill="1" applyBorder="1" applyAlignment="1">
      <alignment horizontal="left" vertical="center"/>
    </xf>
    <xf numFmtId="0" fontId="0" fillId="7" borderId="6" xfId="0" applyFill="1" applyBorder="1" applyAlignment="1">
      <alignment horizontal="center" vertical="center"/>
    </xf>
    <xf numFmtId="0" fontId="0" fillId="7" borderId="61" xfId="0" applyFill="1" applyBorder="1" applyAlignment="1">
      <alignment horizontal="center" vertical="center"/>
    </xf>
    <xf numFmtId="177" fontId="3" fillId="3" borderId="9" xfId="1" applyNumberFormat="1" applyFill="1" applyBorder="1" applyAlignment="1">
      <alignment vertical="center"/>
    </xf>
    <xf numFmtId="177" fontId="3" fillId="3" borderId="60" xfId="1" applyNumberFormat="1" applyFill="1" applyBorder="1" applyAlignment="1">
      <alignment vertical="center"/>
    </xf>
    <xf numFmtId="38" fontId="3" fillId="3" borderId="60" xfId="1" applyFont="1" applyFill="1" applyBorder="1" applyAlignment="1">
      <alignment horizontal="left" vertical="center"/>
    </xf>
    <xf numFmtId="38" fontId="3" fillId="3" borderId="11" xfId="1" applyFont="1" applyFill="1" applyBorder="1" applyAlignment="1">
      <alignment horizontal="left" vertical="center"/>
    </xf>
    <xf numFmtId="0" fontId="0" fillId="7" borderId="40" xfId="0" applyFill="1" applyBorder="1" applyAlignment="1">
      <alignment horizontal="center" vertical="center"/>
    </xf>
    <xf numFmtId="177" fontId="3" fillId="0" borderId="9" xfId="1" applyNumberFormat="1" applyBorder="1" applyAlignment="1">
      <alignment vertical="center"/>
    </xf>
    <xf numFmtId="177" fontId="3" fillId="0" borderId="60" xfId="1" applyNumberFormat="1" applyBorder="1" applyAlignment="1">
      <alignment vertical="center"/>
    </xf>
    <xf numFmtId="38" fontId="3" fillId="0" borderId="60" xfId="1" applyFont="1" applyBorder="1" applyAlignment="1">
      <alignment horizontal="left" vertical="center"/>
    </xf>
    <xf numFmtId="38" fontId="3" fillId="0" borderId="11" xfId="1" applyBorder="1" applyAlignment="1">
      <alignment horizontal="left" vertical="center"/>
    </xf>
    <xf numFmtId="0" fontId="0" fillId="3" borderId="40" xfId="0" applyFill="1" applyBorder="1" applyAlignment="1">
      <alignment horizontal="center" vertical="center"/>
    </xf>
    <xf numFmtId="180" fontId="31" fillId="0" borderId="13" xfId="4" applyNumberFormat="1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35" xfId="0" applyFill="1" applyBorder="1" applyAlignment="1">
      <alignment horizontal="center" vertical="center"/>
    </xf>
    <xf numFmtId="180" fontId="31" fillId="0" borderId="37" xfId="4" applyNumberFormat="1" applyFont="1" applyFill="1" applyBorder="1" applyAlignment="1">
      <alignment horizontal="center" vertical="center" wrapText="1"/>
    </xf>
    <xf numFmtId="180" fontId="31" fillId="0" borderId="16" xfId="4" applyNumberFormat="1" applyFont="1" applyFill="1" applyBorder="1" applyAlignment="1">
      <alignment horizontal="center" vertical="center" wrapText="1"/>
    </xf>
    <xf numFmtId="0" fontId="27" fillId="0" borderId="38" xfId="2" applyNumberFormat="1" applyFont="1" applyBorder="1" applyAlignment="1">
      <alignment horizontal="center" vertical="center"/>
    </xf>
    <xf numFmtId="180" fontId="27" fillId="0" borderId="13" xfId="2" applyNumberFormat="1" applyFont="1" applyBorder="1" applyAlignment="1">
      <alignment horizontal="center" vertical="center"/>
    </xf>
    <xf numFmtId="0" fontId="27" fillId="0" borderId="13" xfId="2" applyFont="1" applyBorder="1" applyAlignment="1">
      <alignment horizontal="center" vertical="center"/>
    </xf>
    <xf numFmtId="0" fontId="1" fillId="0" borderId="44" xfId="5" applyFill="1" applyBorder="1" applyAlignment="1">
      <alignment vertical="center"/>
    </xf>
  </cellXfs>
  <cellStyles count="7">
    <cellStyle name="桁区切り" xfId="1" builtinId="6"/>
    <cellStyle name="桁区切り 2" xfId="6"/>
    <cellStyle name="標準" xfId="0" builtinId="0"/>
    <cellStyle name="標準 2" xfId="2"/>
    <cellStyle name="標準 3" xfId="5"/>
    <cellStyle name="標準_H12大学立地分析54_暫定版" xfId="4"/>
    <cellStyle name="標準_分析ファイル案1" xfId="3"/>
  </cellStyles>
  <dxfs count="0"/>
  <tableStyles count="0" defaultTableStyle="TableStyleMedium9" defaultPivotStyle="PivotStyleLight16"/>
  <colors>
    <mruColors>
      <color rgb="FF0000FF"/>
      <color rgb="FF33CCFF"/>
      <color rgb="FF0066FF"/>
      <color rgb="FF6699FF"/>
      <color rgb="FF66FFFF"/>
      <color rgb="FF00FFFF"/>
      <color rgb="FFFFFF99"/>
      <color rgb="FFCCFFCC"/>
      <color rgb="FFFFCC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経済波及効果の測定結果</a:t>
            </a:r>
          </a:p>
        </c:rich>
      </c:tx>
      <c:layout>
        <c:manualLayout>
          <c:xMode val="edge"/>
          <c:yMode val="edge"/>
          <c:x val="0.34804806430446195"/>
          <c:y val="3.448304256085636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4325880125136495"/>
          <c:y val="0.1839088075155654"/>
          <c:w val="0.77928757302463547"/>
          <c:h val="0.6408063959410805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入力表!$H$21</c:f>
              <c:strCache>
                <c:ptCount val="1"/>
              </c:strCache>
            </c:strRef>
          </c:tx>
          <c:spPr>
            <a:solidFill>
              <a:srgbClr val="FFFF99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2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入力表!$L$20:$O$20</c:f>
              <c:strCache>
                <c:ptCount val="4"/>
                <c:pt idx="0">
                  <c:v>直接効果 A</c:v>
                </c:pt>
                <c:pt idx="1">
                  <c:v>１次波及効果 B</c:v>
                </c:pt>
                <c:pt idx="2">
                  <c:v>２次波及効果 C</c:v>
                </c:pt>
                <c:pt idx="3">
                  <c:v>合計(A～Cの計)</c:v>
                </c:pt>
              </c:strCache>
            </c:strRef>
          </c:cat>
          <c:val>
            <c:numRef>
              <c:f>入力表!$L$21:$O$21</c:f>
              <c:numCache>
                <c:formatCode>#,##0.0;[Red]\-#,##0.0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E7B-4F2F-B8DB-1947DFC88242}"/>
            </c:ext>
          </c:extLst>
        </c:ser>
        <c:ser>
          <c:idx val="1"/>
          <c:order val="1"/>
          <c:tx>
            <c:strRef>
              <c:f>入力表!$J$22</c:f>
              <c:strCache>
                <c:ptCount val="1"/>
                <c:pt idx="0">
                  <c:v>うち粗付加価値誘発額</c:v>
                </c:pt>
              </c:strCache>
            </c:strRef>
          </c:tx>
          <c:spPr>
            <a:solidFill>
              <a:srgbClr val="CCFF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2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入力表!$L$20:$O$20</c:f>
              <c:strCache>
                <c:ptCount val="4"/>
                <c:pt idx="0">
                  <c:v>直接効果 A</c:v>
                </c:pt>
                <c:pt idx="1">
                  <c:v>１次波及効果 B</c:v>
                </c:pt>
                <c:pt idx="2">
                  <c:v>２次波及効果 C</c:v>
                </c:pt>
                <c:pt idx="3">
                  <c:v>合計(A～Cの計)</c:v>
                </c:pt>
              </c:strCache>
            </c:strRef>
          </c:cat>
          <c:val>
            <c:numRef>
              <c:f>入力表!$L$22:$O$22</c:f>
              <c:numCache>
                <c:formatCode>#,##0.0;[Red]\-#,##0.0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E7B-4F2F-B8DB-1947DFC88242}"/>
            </c:ext>
          </c:extLst>
        </c:ser>
        <c:ser>
          <c:idx val="2"/>
          <c:order val="2"/>
          <c:tx>
            <c:strRef>
              <c:f>入力表!$K$23</c:f>
              <c:strCache>
                <c:ptCount val="1"/>
                <c:pt idx="0">
                  <c:v>うち雇用者所得誘発額</c:v>
                </c:pt>
              </c:strCache>
            </c:strRef>
          </c:tx>
          <c:spPr>
            <a:solidFill>
              <a:srgbClr val="FFCC99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3"/>
              <c:layout>
                <c:manualLayout>
                  <c:x val="1.5283999404258461E-2"/>
                  <c:y val="5.1914048356329233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2-3E7B-4F2F-B8DB-1947DFC88242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2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入力表!$L$20:$O$20</c:f>
              <c:strCache>
                <c:ptCount val="4"/>
                <c:pt idx="0">
                  <c:v>直接効果 A</c:v>
                </c:pt>
                <c:pt idx="1">
                  <c:v>１次波及効果 B</c:v>
                </c:pt>
                <c:pt idx="2">
                  <c:v>２次波及効果 C</c:v>
                </c:pt>
                <c:pt idx="3">
                  <c:v>合計(A～Cの計)</c:v>
                </c:pt>
              </c:strCache>
            </c:strRef>
          </c:cat>
          <c:val>
            <c:numRef>
              <c:f>入力表!$L$23:$O$23</c:f>
              <c:numCache>
                <c:formatCode>#,##0.0;[Red]\-#,##0.0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E7B-4F2F-B8DB-1947DFC88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14389760"/>
        <c:axId val="414391680"/>
      </c:barChart>
      <c:catAx>
        <c:axId val="41438976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2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12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〔誘発項目及び効果区分〕</a:t>
                </a:r>
              </a:p>
            </c:rich>
          </c:tx>
          <c:layout>
            <c:manualLayout>
              <c:xMode val="edge"/>
              <c:yMode val="edge"/>
              <c:x val="0.37860826771653538"/>
              <c:y val="0.90517472080695793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41439168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414391680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12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12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〔誘発額〕</a:t>
                </a:r>
              </a:p>
            </c:rich>
          </c:tx>
          <c:layout>
            <c:manualLayout>
              <c:xMode val="edge"/>
              <c:yMode val="edge"/>
              <c:x val="6.1120734908136486E-2"/>
              <c:y val="7.7586588441150739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;[Red]\-#,##0.0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414389760"/>
        <c:crosses val="autoZero"/>
        <c:crossBetween val="between"/>
      </c:valAx>
      <c:spPr>
        <a:solidFill>
          <a:srgbClr val="FFFFFF"/>
        </a:solidFill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0.98399999999999999" l="0.78700000000000003" r="0.78700000000000003" t="0.98399999999999999" header="0.51200000000000001" footer="0.51200000000000001"/>
    <c:pageSetup paperSize="9" orientation="landscape" horizontalDpi="-3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労働誘発効果の測定結果</a:t>
            </a:r>
          </a:p>
        </c:rich>
      </c:tx>
      <c:layout>
        <c:manualLayout>
          <c:xMode val="edge"/>
          <c:yMode val="edge"/>
          <c:x val="0.33931777793830814"/>
          <c:y val="3.155347769028871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490117797584404"/>
          <c:y val="0.13038024934383202"/>
          <c:w val="0.85637342908438063"/>
          <c:h val="0.7135930787235933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入力表!$H$24</c:f>
              <c:strCache>
                <c:ptCount val="1"/>
              </c:strCache>
            </c:strRef>
          </c:tx>
          <c:spPr>
            <a:solidFill>
              <a:srgbClr val="00CC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2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入力表!$L$20:$O$20</c:f>
              <c:strCache>
                <c:ptCount val="4"/>
                <c:pt idx="0">
                  <c:v>直接効果 A</c:v>
                </c:pt>
                <c:pt idx="1">
                  <c:v>１次波及効果 B</c:v>
                </c:pt>
                <c:pt idx="2">
                  <c:v>２次波及効果 C</c:v>
                </c:pt>
                <c:pt idx="3">
                  <c:v>合計(A～Cの計)</c:v>
                </c:pt>
              </c:strCache>
            </c:strRef>
          </c:cat>
          <c:val>
            <c:numRef>
              <c:f>入力表!$L$24:$O$24</c:f>
              <c:numCache>
                <c:formatCode>#,##0_);[Red]\(#,##0\)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CD1-4520-8C39-AFC222954EF4}"/>
            </c:ext>
          </c:extLst>
        </c:ser>
        <c:ser>
          <c:idx val="1"/>
          <c:order val="1"/>
          <c:tx>
            <c:strRef>
              <c:f>入力表!$J$25</c:f>
              <c:strCache>
                <c:ptCount val="1"/>
                <c:pt idx="0">
                  <c:v>うち雇用誘発者数</c:v>
                </c:pt>
              </c:strCache>
            </c:strRef>
          </c:tx>
          <c:spPr>
            <a:solidFill>
              <a:srgbClr val="3366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3"/>
              <c:layout>
                <c:manualLayout>
                  <c:x val="1.5642781908188463E-2"/>
                  <c:y val="9.2395137033270749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ACD1-4520-8C39-AFC222954EF4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2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入力表!$L$20:$O$20</c:f>
              <c:strCache>
                <c:ptCount val="4"/>
                <c:pt idx="0">
                  <c:v>直接効果 A</c:v>
                </c:pt>
                <c:pt idx="1">
                  <c:v>１次波及効果 B</c:v>
                </c:pt>
                <c:pt idx="2">
                  <c:v>２次波及効果 C</c:v>
                </c:pt>
                <c:pt idx="3">
                  <c:v>合計(A～Cの計)</c:v>
                </c:pt>
              </c:strCache>
            </c:strRef>
          </c:cat>
          <c:val>
            <c:numRef>
              <c:f>入力表!$L$25:$O$25</c:f>
              <c:numCache>
                <c:formatCode>#,##0_);[Red]\(#,##0\)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CD1-4520-8C39-AFC222954EF4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414447104"/>
        <c:axId val="414449024"/>
      </c:barChart>
      <c:catAx>
        <c:axId val="41444710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2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12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〔誘発項目及び効果区分〕</a:t>
                </a:r>
              </a:p>
            </c:rich>
          </c:tx>
          <c:layout>
            <c:manualLayout>
              <c:xMode val="edge"/>
              <c:yMode val="edge"/>
              <c:x val="0.38751118495509157"/>
              <c:y val="0.91888123359580054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25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41444902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41444902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12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12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〔誘発者数〕</a:t>
                </a:r>
              </a:p>
            </c:rich>
          </c:tx>
          <c:layout>
            <c:manualLayout>
              <c:xMode val="edge"/>
              <c:yMode val="edge"/>
              <c:x val="1.4362589997351249E-2"/>
              <c:y val="1.2136154855643044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);[Red]\(#,##0\)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414447104"/>
        <c:crosses val="autoZero"/>
        <c:crossBetween val="between"/>
      </c:valAx>
      <c:spPr>
        <a:solidFill>
          <a:srgbClr val="FFFFFF"/>
        </a:solidFill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0.98399999999999999" l="0.78700000000000003" r="0.78700000000000003" t="0.98399999999999999" header="0.51200000000000001" footer="0.51200000000000001"/>
    <c:pageSetup paperSize="9" orientation="landscape"/>
  </c:printSettings>
</c:chartSpace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5.png"/><Relationship Id="rId7" Type="http://schemas.openxmlformats.org/officeDocument/2006/relationships/image" Target="../media/image9.png"/><Relationship Id="rId2" Type="http://schemas.openxmlformats.org/officeDocument/2006/relationships/image" Target="../media/image4.png"/><Relationship Id="rId1" Type="http://schemas.openxmlformats.org/officeDocument/2006/relationships/image" Target="../media/image3.png"/><Relationship Id="rId6" Type="http://schemas.openxmlformats.org/officeDocument/2006/relationships/image" Target="../media/image8.png"/><Relationship Id="rId5" Type="http://schemas.openxmlformats.org/officeDocument/2006/relationships/image" Target="../media/image7.png"/><Relationship Id="rId4" Type="http://schemas.openxmlformats.org/officeDocument/2006/relationships/image" Target="../media/image6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10.png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image" Target="../media/image11.png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352425</xdr:colOff>
      <xdr:row>32</xdr:row>
      <xdr:rowOff>133350</xdr:rowOff>
    </xdr:from>
    <xdr:to>
      <xdr:col>9</xdr:col>
      <xdr:colOff>180975</xdr:colOff>
      <xdr:row>39</xdr:row>
      <xdr:rowOff>161925</xdr:rowOff>
    </xdr:to>
    <xdr:sp macro="" textlink="">
      <xdr:nvSpPr>
        <xdr:cNvPr id="2" name="Rectangle 2"/>
        <xdr:cNvSpPr>
          <a:spLocks noChangeArrowheads="1"/>
        </xdr:cNvSpPr>
      </xdr:nvSpPr>
      <xdr:spPr bwMode="auto">
        <a:xfrm>
          <a:off x="2552700" y="5667375"/>
          <a:ext cx="3495675" cy="1228725"/>
        </a:xfrm>
        <a:prstGeom prst="rect">
          <a:avLst/>
        </a:prstGeom>
        <a:solidFill>
          <a:srgbClr val="FFFFFF"/>
        </a:solidFill>
        <a:ln w="1587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ja-JP" altLang="en-US" sz="1100" b="1" i="0" strike="noStrike">
              <a:solidFill>
                <a:srgbClr val="000000"/>
              </a:solidFill>
              <a:latin typeface="ＭＳ Ｐゴシック"/>
              <a:ea typeface="ＭＳ Ｐゴシック"/>
            </a:rPr>
            <a:t>お問合せ、連絡先</a:t>
          </a:r>
          <a:endParaRPr lang="ja-JP" altLang="en-US" sz="1100" b="0" i="0" strike="noStrike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l" rtl="0">
            <a:defRPr sz="1000"/>
          </a:pPr>
          <a:r>
            <a:rPr lang="ja-JP" altLang="en-US" sz="11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　　</a:t>
          </a:r>
          <a:r>
            <a:rPr lang="ja-JP" altLang="en-US" sz="1100" b="1" i="0" strike="noStrike">
              <a:solidFill>
                <a:srgbClr val="000000"/>
              </a:solidFill>
              <a:latin typeface="ＭＳ Ｐゴシック"/>
              <a:ea typeface="ＭＳ Ｐゴシック"/>
            </a:rPr>
            <a:t>愛媛県企画振興部政策企画局統計課統計分析係　</a:t>
          </a:r>
        </a:p>
        <a:p>
          <a:pPr algn="l" rtl="0">
            <a:defRPr sz="1000"/>
          </a:pPr>
          <a:endParaRPr lang="ja-JP" altLang="en-US" sz="1100" b="1" i="0" strike="noStrike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l" rtl="0">
            <a:defRPr sz="1000"/>
          </a:pPr>
          <a:r>
            <a:rPr lang="ja-JP" altLang="en-US" sz="1100" b="1" i="0" strike="noStrike">
              <a:solidFill>
                <a:srgbClr val="000000"/>
              </a:solidFill>
              <a:latin typeface="ＭＳ Ｐゴシック"/>
              <a:ea typeface="ＭＳ Ｐゴシック"/>
            </a:rPr>
            <a:t>　　〒</a:t>
          </a:r>
          <a:r>
            <a:rPr lang="en-US" altLang="ja-JP" sz="1100" b="1" i="0" strike="noStrike">
              <a:solidFill>
                <a:srgbClr val="000000"/>
              </a:solidFill>
              <a:latin typeface="ＭＳ Ｐゴシック"/>
              <a:ea typeface="ＭＳ Ｐゴシック"/>
            </a:rPr>
            <a:t>790-8570</a:t>
          </a:r>
          <a:r>
            <a:rPr lang="ja-JP" altLang="en-US" sz="1100" b="1" i="0" strike="noStrike">
              <a:solidFill>
                <a:srgbClr val="000000"/>
              </a:solidFill>
              <a:latin typeface="ＭＳ Ｐゴシック"/>
              <a:ea typeface="ＭＳ Ｐゴシック"/>
            </a:rPr>
            <a:t>　　愛媛県松山市一番町４－４－２</a:t>
          </a:r>
        </a:p>
        <a:p>
          <a:pPr algn="l" rtl="0">
            <a:defRPr sz="1000"/>
          </a:pPr>
          <a:r>
            <a:rPr lang="ja-JP" altLang="en-US" sz="1100" b="1" i="0" strike="noStrike">
              <a:solidFill>
                <a:srgbClr val="000000"/>
              </a:solidFill>
              <a:latin typeface="ＭＳ Ｐゴシック"/>
              <a:ea typeface="ＭＳ Ｐゴシック"/>
            </a:rPr>
            <a:t>　　　　　　　　　　　　</a:t>
          </a:r>
          <a:r>
            <a:rPr lang="en-US" altLang="ja-JP" sz="1100" b="1" i="0" strike="noStrike">
              <a:solidFill>
                <a:srgbClr val="000000"/>
              </a:solidFill>
              <a:latin typeface="ＭＳ Ｐゴシック"/>
              <a:ea typeface="ＭＳ Ｐゴシック"/>
            </a:rPr>
            <a:t>TEL089-912-2268</a:t>
          </a:r>
          <a:r>
            <a:rPr lang="ja-JP" altLang="en-US" sz="1100" b="1" i="0" strike="noStrike">
              <a:solidFill>
                <a:srgbClr val="000000"/>
              </a:solidFill>
              <a:latin typeface="ＭＳ Ｐゴシック"/>
              <a:ea typeface="ＭＳ Ｐゴシック"/>
            </a:rPr>
            <a:t>（直通）</a:t>
          </a:r>
          <a:endParaRPr lang="en-US" altLang="ja-JP" sz="1100" b="1" i="0" strike="noStrike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l" rtl="0">
            <a:defRPr sz="1000"/>
          </a:pPr>
          <a:r>
            <a:rPr lang="ja-JP" altLang="en-US" sz="1100" b="1" i="0" strike="noStrike">
              <a:solidFill>
                <a:srgbClr val="000000"/>
              </a:solidFill>
              <a:latin typeface="ＭＳ Ｐゴシック"/>
              <a:ea typeface="ＭＳ Ｐゴシック"/>
            </a:rPr>
            <a:t>　　　　　　　　　　　　</a:t>
          </a:r>
          <a:r>
            <a:rPr lang="en-US" altLang="ja-JP" sz="1100" b="1" i="0" strike="noStrike">
              <a:solidFill>
                <a:srgbClr val="000000"/>
              </a:solidFill>
              <a:latin typeface="ＭＳ Ｐゴシック"/>
              <a:ea typeface="ＭＳ Ｐゴシック"/>
            </a:rPr>
            <a:t>FAX089-943-2322</a:t>
          </a:r>
        </a:p>
        <a:p>
          <a:pPr algn="l" rtl="0">
            <a:defRPr sz="1000"/>
          </a:pPr>
          <a:r>
            <a:rPr lang="ja-JP" altLang="en-US" sz="1100" b="1" i="0" strike="noStrike">
              <a:solidFill>
                <a:srgbClr val="000000"/>
              </a:solidFill>
              <a:latin typeface="ＭＳ Ｐゴシック"/>
              <a:ea typeface="ＭＳ Ｐゴシック"/>
            </a:rPr>
            <a:t>　</a:t>
          </a:r>
          <a:endParaRPr lang="ja-JP" altLang="en-US" sz="1100" b="0" i="0" strike="noStrike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l" rtl="0">
            <a:defRPr sz="1000"/>
          </a:pPr>
          <a:r>
            <a:rPr lang="ja-JP" altLang="en-US" sz="11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　　　　　　　</a:t>
          </a:r>
        </a:p>
        <a:p>
          <a:pPr algn="l" rtl="0">
            <a:defRPr sz="1000"/>
          </a:pPr>
          <a:r>
            <a:rPr lang="ja-JP" altLang="en-US" sz="1100" b="0" i="0" strike="noStrike">
              <a:solidFill>
                <a:srgbClr val="000000"/>
              </a:solidFill>
              <a:latin typeface="ＭＳ Ｐゴシック"/>
              <a:ea typeface="ＭＳ Ｐゴシック"/>
            </a:rPr>
            <a:t>　　　　　　　　　　</a:t>
          </a:r>
        </a:p>
        <a:p>
          <a:pPr algn="l" rtl="0">
            <a:defRPr sz="1000"/>
          </a:pPr>
          <a:endParaRPr lang="ja-JP" altLang="en-US" sz="1100" b="0" i="0" strike="noStrike">
            <a:solidFill>
              <a:srgbClr val="000000"/>
            </a:solidFill>
            <a:latin typeface="ＭＳ Ｐゴシック"/>
            <a:ea typeface="ＭＳ Ｐゴシック"/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400050</xdr:colOff>
          <xdr:row>16</xdr:row>
          <xdr:rowOff>28575</xdr:rowOff>
        </xdr:from>
        <xdr:to>
          <xdr:col>3</xdr:col>
          <xdr:colOff>409575</xdr:colOff>
          <xdr:row>34</xdr:row>
          <xdr:rowOff>57150</xdr:rowOff>
        </xdr:to>
        <xdr:sp macro="" textlink="">
          <xdr:nvSpPr>
            <xdr:cNvPr id="14337" name="Object 1" hidden="1">
              <a:extLst>
                <a:ext uri="{63B3BB69-23CF-44E3-9099-C40C66FF867C}">
                  <a14:compatExt spid="_x0000_s1433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342900</xdr:colOff>
          <xdr:row>16</xdr:row>
          <xdr:rowOff>9525</xdr:rowOff>
        </xdr:from>
        <xdr:to>
          <xdr:col>5</xdr:col>
          <xdr:colOff>66675</xdr:colOff>
          <xdr:row>17</xdr:row>
          <xdr:rowOff>85725</xdr:rowOff>
        </xdr:to>
        <xdr:sp macro="" textlink="">
          <xdr:nvSpPr>
            <xdr:cNvPr id="14338" name="Object 2" hidden="1">
              <a:extLst>
                <a:ext uri="{63B3BB69-23CF-44E3-9099-C40C66FF867C}">
                  <a14:compatExt spid="_x0000_s1433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28575</xdr:colOff>
      <xdr:row>106</xdr:row>
      <xdr:rowOff>85724</xdr:rowOff>
    </xdr:from>
    <xdr:to>
      <xdr:col>8</xdr:col>
      <xdr:colOff>304800</xdr:colOff>
      <xdr:row>124</xdr:row>
      <xdr:rowOff>3003</xdr:rowOff>
    </xdr:to>
    <xdr:pic>
      <xdr:nvPicPr>
        <xdr:cNvPr id="14" name="図 1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00175" y="17278349"/>
          <a:ext cx="5057775" cy="3003379"/>
        </a:xfrm>
        <a:prstGeom prst="rect">
          <a:avLst/>
        </a:prstGeom>
        <a:noFill/>
        <a:ln>
          <a:solidFill>
            <a:sysClr val="windowText" lastClr="000000"/>
          </a:solidFill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38101</xdr:colOff>
      <xdr:row>125</xdr:row>
      <xdr:rowOff>26295</xdr:rowOff>
    </xdr:from>
    <xdr:to>
      <xdr:col>9</xdr:col>
      <xdr:colOff>590551</xdr:colOff>
      <xdr:row>136</xdr:row>
      <xdr:rowOff>142875</xdr:rowOff>
    </xdr:to>
    <xdr:pic>
      <xdr:nvPicPr>
        <xdr:cNvPr id="16" name="図 15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09701" y="20476470"/>
          <a:ext cx="6019800" cy="2002530"/>
        </a:xfrm>
        <a:prstGeom prst="rect">
          <a:avLst/>
        </a:prstGeom>
        <a:noFill/>
        <a:ln>
          <a:solidFill>
            <a:sysClr val="windowText" lastClr="000000"/>
          </a:solidFill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19049</xdr:colOff>
      <xdr:row>138</xdr:row>
      <xdr:rowOff>133349</xdr:rowOff>
    </xdr:from>
    <xdr:to>
      <xdr:col>8</xdr:col>
      <xdr:colOff>220208</xdr:colOff>
      <xdr:row>153</xdr:row>
      <xdr:rowOff>123824</xdr:rowOff>
    </xdr:to>
    <xdr:pic>
      <xdr:nvPicPr>
        <xdr:cNvPr id="18" name="図 17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0649" y="22812374"/>
          <a:ext cx="4982709" cy="2562225"/>
        </a:xfrm>
        <a:prstGeom prst="rect">
          <a:avLst/>
        </a:prstGeom>
        <a:noFill/>
        <a:ln>
          <a:solidFill>
            <a:sysClr val="windowText" lastClr="000000"/>
          </a:solidFill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38100</xdr:colOff>
      <xdr:row>41</xdr:row>
      <xdr:rowOff>28575</xdr:rowOff>
    </xdr:from>
    <xdr:to>
      <xdr:col>6</xdr:col>
      <xdr:colOff>390525</xdr:colOff>
      <xdr:row>49</xdr:row>
      <xdr:rowOff>1155</xdr:rowOff>
    </xdr:to>
    <xdr:pic>
      <xdr:nvPicPr>
        <xdr:cNvPr id="12" name="図 11"/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3900" y="7105650"/>
          <a:ext cx="4448175" cy="134418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438150</xdr:colOff>
      <xdr:row>61</xdr:row>
      <xdr:rowOff>38100</xdr:rowOff>
    </xdr:from>
    <xdr:to>
      <xdr:col>11</xdr:col>
      <xdr:colOff>85725</xdr:colOff>
      <xdr:row>75</xdr:row>
      <xdr:rowOff>108728</xdr:rowOff>
    </xdr:to>
    <xdr:pic>
      <xdr:nvPicPr>
        <xdr:cNvPr id="13" name="図 12"/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950" y="10372725"/>
          <a:ext cx="7172325" cy="247092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466725</xdr:colOff>
      <xdr:row>78</xdr:row>
      <xdr:rowOff>114300</xdr:rowOff>
    </xdr:from>
    <xdr:to>
      <xdr:col>10</xdr:col>
      <xdr:colOff>581025</xdr:colOff>
      <xdr:row>95</xdr:row>
      <xdr:rowOff>166161</xdr:rowOff>
    </xdr:to>
    <xdr:pic>
      <xdr:nvPicPr>
        <xdr:cNvPr id="21" name="図 20"/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52525" y="12849225"/>
          <a:ext cx="6953250" cy="29665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57150</xdr:colOff>
      <xdr:row>18</xdr:row>
      <xdr:rowOff>28575</xdr:rowOff>
    </xdr:from>
    <xdr:to>
      <xdr:col>10</xdr:col>
      <xdr:colOff>466725</xdr:colOff>
      <xdr:row>40</xdr:row>
      <xdr:rowOff>38100</xdr:rowOff>
    </xdr:to>
    <xdr:pic>
      <xdr:nvPicPr>
        <xdr:cNvPr id="9" name="図 8"/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" y="3162300"/>
          <a:ext cx="7248525" cy="37814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57150</xdr:colOff>
      <xdr:row>39</xdr:row>
      <xdr:rowOff>152399</xdr:rowOff>
    </xdr:from>
    <xdr:to>
      <xdr:col>5</xdr:col>
      <xdr:colOff>200025</xdr:colOff>
      <xdr:row>41</xdr:row>
      <xdr:rowOff>66674</xdr:rowOff>
    </xdr:to>
    <xdr:sp macro="" textlink="">
      <xdr:nvSpPr>
        <xdr:cNvPr id="2" name="フローチャート: せん孔テープ 1"/>
        <xdr:cNvSpPr/>
      </xdr:nvSpPr>
      <xdr:spPr bwMode="auto">
        <a:xfrm>
          <a:off x="742950" y="6886574"/>
          <a:ext cx="3552825" cy="257175"/>
        </a:xfrm>
        <a:prstGeom prst="flowChartPunchedTape">
          <a:avLst/>
        </a:prstGeom>
        <a:solidFill>
          <a:srgbClr val="FFFFFF"/>
        </a:solidFill>
        <a:ln w="9525">
          <a:solidFill>
            <a:schemeClr val="accent1"/>
          </a:solidFill>
          <a:miter lim="800000"/>
          <a:headEnd/>
          <a:tailEnd/>
        </a:ln>
        <a:scene3d>
          <a:camera prst="legacyPerspectiveTopRight"/>
          <a:lightRig rig="legacyFlat2" dir="b"/>
        </a:scene3d>
        <a:sp3d extrusionH="227000" prstMaterial="legacyMatte">
          <a:extrusionClr>
            <a:srgbClr val="FFFFFF"/>
          </a:extrusionClr>
        </a:sp3d>
      </xdr:spPr>
      <xdr:txBody>
        <a:bodyPr vertOverflow="clip" horzOverflow="clip" wrap="square" lIns="36576" tIns="22860" rIns="36576" bIns="0" rtlCol="0" anchor="t" upright="1"/>
        <a:lstStyle/>
        <a:p>
          <a:pPr algn="l" rtl="0"/>
          <a:endParaRPr kumimoji="1" lang="ja-JP" altLang="en-US" sz="1600" b="0" i="0" strike="noStrike">
            <a:solidFill>
              <a:srgbClr val="000000"/>
            </a:solidFill>
            <a:latin typeface="HG創英角ﾎﾟｯﾌﾟ体"/>
            <a:ea typeface="HG創英角ﾎﾟｯﾌﾟ体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160811</xdr:colOff>
      <xdr:row>0</xdr:row>
      <xdr:rowOff>48614</xdr:rowOff>
    </xdr:from>
    <xdr:to>
      <xdr:col>16</xdr:col>
      <xdr:colOff>529070</xdr:colOff>
      <xdr:row>17</xdr:row>
      <xdr:rowOff>48614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94301</xdr:colOff>
      <xdr:row>27</xdr:row>
      <xdr:rowOff>201385</xdr:rowOff>
    </xdr:from>
    <xdr:to>
      <xdr:col>15</xdr:col>
      <xdr:colOff>129061</xdr:colOff>
      <xdr:row>41</xdr:row>
      <xdr:rowOff>55336</xdr:rowOff>
    </xdr:to>
    <xdr:graphicFrame macro="">
      <xdr:nvGraphicFramePr>
        <xdr:cNvPr id="3" name="Chart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163286</xdr:colOff>
      <xdr:row>114</xdr:row>
      <xdr:rowOff>54429</xdr:rowOff>
    </xdr:from>
    <xdr:to>
      <xdr:col>6</xdr:col>
      <xdr:colOff>163286</xdr:colOff>
      <xdr:row>116</xdr:row>
      <xdr:rowOff>84364</xdr:rowOff>
    </xdr:to>
    <xdr:sp macro="" textlink="">
      <xdr:nvSpPr>
        <xdr:cNvPr id="5" name="Line 16"/>
        <xdr:cNvSpPr>
          <a:spLocks noChangeShapeType="1"/>
        </xdr:cNvSpPr>
      </xdr:nvSpPr>
      <xdr:spPr bwMode="auto">
        <a:xfrm flipV="1">
          <a:off x="6096000" y="22533429"/>
          <a:ext cx="0" cy="383721"/>
        </a:xfrm>
        <a:prstGeom prst="line">
          <a:avLst/>
        </a:prstGeom>
        <a:noFill/>
        <a:ln w="38100">
          <a:solidFill>
            <a:srgbClr val="FFC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11</xdr:col>
      <xdr:colOff>595313</xdr:colOff>
      <xdr:row>2</xdr:row>
      <xdr:rowOff>214312</xdr:rowOff>
    </xdr:from>
    <xdr:to>
      <xdr:col>13</xdr:col>
      <xdr:colOff>523875</xdr:colOff>
      <xdr:row>6</xdr:row>
      <xdr:rowOff>159543</xdr:rowOff>
    </xdr:to>
    <xdr:pic>
      <xdr:nvPicPr>
        <xdr:cNvPr id="8" name="図 7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655969" y="666750"/>
          <a:ext cx="2000250" cy="85010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59531</xdr:colOff>
      <xdr:row>29</xdr:row>
      <xdr:rowOff>190500</xdr:rowOff>
    </xdr:from>
    <xdr:to>
      <xdr:col>13</xdr:col>
      <xdr:colOff>566737</xdr:colOff>
      <xdr:row>31</xdr:row>
      <xdr:rowOff>209551</xdr:rowOff>
    </xdr:to>
    <xdr:pic>
      <xdr:nvPicPr>
        <xdr:cNvPr id="9" name="図 8"/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156031" y="6750844"/>
          <a:ext cx="1543050" cy="47148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638175</xdr:colOff>
      <xdr:row>15</xdr:row>
      <xdr:rowOff>76200</xdr:rowOff>
    </xdr:from>
    <xdr:to>
      <xdr:col>8</xdr:col>
      <xdr:colOff>1190625</xdr:colOff>
      <xdr:row>15</xdr:row>
      <xdr:rowOff>438150</xdr:rowOff>
    </xdr:to>
    <xdr:sp macro="" textlink="">
      <xdr:nvSpPr>
        <xdr:cNvPr id="2" name="AutoShape 1"/>
        <xdr:cNvSpPr>
          <a:spLocks noChangeArrowheads="1"/>
        </xdr:cNvSpPr>
      </xdr:nvSpPr>
      <xdr:spPr bwMode="auto">
        <a:xfrm>
          <a:off x="4895850" y="4905375"/>
          <a:ext cx="552450" cy="361950"/>
        </a:xfrm>
        <a:prstGeom prst="downArrow">
          <a:avLst>
            <a:gd name="adj1" fmla="val 50000"/>
            <a:gd name="adj2" fmla="val 25000"/>
          </a:avLst>
        </a:prstGeom>
        <a:solidFill>
          <a:srgbClr val="CC99FF"/>
        </a:solidFill>
        <a:ln w="19050">
          <a:solidFill>
            <a:srgbClr val="800080"/>
          </a:solidFill>
          <a:miter lim="800000"/>
          <a:headEnd/>
          <a:tailEnd/>
        </a:ln>
      </xdr:spPr>
    </xdr:sp>
    <xdr:clientData/>
  </xdr:twoCellAnchor>
  <xdr:twoCellAnchor>
    <xdr:from>
      <xdr:col>8</xdr:col>
      <xdr:colOff>638175</xdr:colOff>
      <xdr:row>12</xdr:row>
      <xdr:rowOff>66675</xdr:rowOff>
    </xdr:from>
    <xdr:to>
      <xdr:col>8</xdr:col>
      <xdr:colOff>1190625</xdr:colOff>
      <xdr:row>12</xdr:row>
      <xdr:rowOff>428625</xdr:rowOff>
    </xdr:to>
    <xdr:sp macro="" textlink="">
      <xdr:nvSpPr>
        <xdr:cNvPr id="3" name="AutoShape 2"/>
        <xdr:cNvSpPr>
          <a:spLocks noChangeArrowheads="1"/>
        </xdr:cNvSpPr>
      </xdr:nvSpPr>
      <xdr:spPr bwMode="auto">
        <a:xfrm>
          <a:off x="4895850" y="3838575"/>
          <a:ext cx="552450" cy="361950"/>
        </a:xfrm>
        <a:prstGeom prst="downArrow">
          <a:avLst>
            <a:gd name="adj1" fmla="val 50000"/>
            <a:gd name="adj2" fmla="val 25000"/>
          </a:avLst>
        </a:prstGeom>
        <a:solidFill>
          <a:srgbClr val="FF99CC"/>
        </a:solidFill>
        <a:ln w="19050">
          <a:solidFill>
            <a:srgbClr val="FF0000"/>
          </a:solidFill>
          <a:miter lim="800000"/>
          <a:headEnd/>
          <a:tailEnd/>
        </a:ln>
      </xdr:spPr>
    </xdr:sp>
    <xdr:clientData/>
  </xdr:twoCellAnchor>
  <xdr:twoCellAnchor>
    <xdr:from>
      <xdr:col>8</xdr:col>
      <xdr:colOff>638175</xdr:colOff>
      <xdr:row>23</xdr:row>
      <xdr:rowOff>76200</xdr:rowOff>
    </xdr:from>
    <xdr:to>
      <xdr:col>8</xdr:col>
      <xdr:colOff>1190625</xdr:colOff>
      <xdr:row>23</xdr:row>
      <xdr:rowOff>438150</xdr:rowOff>
    </xdr:to>
    <xdr:sp macro="" textlink="">
      <xdr:nvSpPr>
        <xdr:cNvPr id="4" name="AutoShape 3"/>
        <xdr:cNvSpPr>
          <a:spLocks noChangeArrowheads="1"/>
        </xdr:cNvSpPr>
      </xdr:nvSpPr>
      <xdr:spPr bwMode="auto">
        <a:xfrm>
          <a:off x="4895850" y="7572375"/>
          <a:ext cx="552450" cy="361950"/>
        </a:xfrm>
        <a:prstGeom prst="downArrow">
          <a:avLst>
            <a:gd name="adj1" fmla="val 50000"/>
            <a:gd name="adj2" fmla="val 25000"/>
          </a:avLst>
        </a:prstGeom>
        <a:solidFill>
          <a:srgbClr val="C0C0C0"/>
        </a:solidFill>
        <a:ln w="19050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8</xdr:col>
      <xdr:colOff>638175</xdr:colOff>
      <xdr:row>26</xdr:row>
      <xdr:rowOff>76200</xdr:rowOff>
    </xdr:from>
    <xdr:to>
      <xdr:col>8</xdr:col>
      <xdr:colOff>1190625</xdr:colOff>
      <xdr:row>26</xdr:row>
      <xdr:rowOff>438150</xdr:rowOff>
    </xdr:to>
    <xdr:sp macro="" textlink="">
      <xdr:nvSpPr>
        <xdr:cNvPr id="5" name="AutoShape 4"/>
        <xdr:cNvSpPr>
          <a:spLocks noChangeArrowheads="1"/>
        </xdr:cNvSpPr>
      </xdr:nvSpPr>
      <xdr:spPr bwMode="auto">
        <a:xfrm>
          <a:off x="4895850" y="8629650"/>
          <a:ext cx="552450" cy="361950"/>
        </a:xfrm>
        <a:prstGeom prst="downArrow">
          <a:avLst>
            <a:gd name="adj1" fmla="val 50000"/>
            <a:gd name="adj2" fmla="val 25000"/>
          </a:avLst>
        </a:prstGeom>
        <a:solidFill>
          <a:srgbClr val="C0C0C0"/>
        </a:solidFill>
        <a:ln w="19050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8</xdr:col>
      <xdr:colOff>638175</xdr:colOff>
      <xdr:row>29</xdr:row>
      <xdr:rowOff>76200</xdr:rowOff>
    </xdr:from>
    <xdr:to>
      <xdr:col>8</xdr:col>
      <xdr:colOff>1190625</xdr:colOff>
      <xdr:row>29</xdr:row>
      <xdr:rowOff>438150</xdr:rowOff>
    </xdr:to>
    <xdr:sp macro="" textlink="">
      <xdr:nvSpPr>
        <xdr:cNvPr id="6" name="AutoShape 5"/>
        <xdr:cNvSpPr>
          <a:spLocks noChangeArrowheads="1"/>
        </xdr:cNvSpPr>
      </xdr:nvSpPr>
      <xdr:spPr bwMode="auto">
        <a:xfrm>
          <a:off x="4895850" y="9686925"/>
          <a:ext cx="552450" cy="361950"/>
        </a:xfrm>
        <a:prstGeom prst="downArrow">
          <a:avLst>
            <a:gd name="adj1" fmla="val 50000"/>
            <a:gd name="adj2" fmla="val 25000"/>
          </a:avLst>
        </a:prstGeom>
        <a:solidFill>
          <a:srgbClr val="CC99FF"/>
        </a:solidFill>
        <a:ln w="19050">
          <a:solidFill>
            <a:srgbClr val="800080"/>
          </a:solidFill>
          <a:miter lim="800000"/>
          <a:headEnd/>
          <a:tailEnd/>
        </a:ln>
      </xdr:spPr>
    </xdr:sp>
    <xdr:clientData/>
  </xdr:twoCellAnchor>
  <xdr:twoCellAnchor>
    <xdr:from>
      <xdr:col>10</xdr:col>
      <xdr:colOff>295275</xdr:colOff>
      <xdr:row>30</xdr:row>
      <xdr:rowOff>28575</xdr:rowOff>
    </xdr:from>
    <xdr:to>
      <xdr:col>11</xdr:col>
      <xdr:colOff>66675</xdr:colOff>
      <xdr:row>31</xdr:row>
      <xdr:rowOff>257175</xdr:rowOff>
    </xdr:to>
    <xdr:sp macro="" textlink="">
      <xdr:nvSpPr>
        <xdr:cNvPr id="7" name="AutoShape 6"/>
        <xdr:cNvSpPr>
          <a:spLocks noChangeArrowheads="1"/>
        </xdr:cNvSpPr>
      </xdr:nvSpPr>
      <xdr:spPr bwMode="auto">
        <a:xfrm>
          <a:off x="6324600" y="10144125"/>
          <a:ext cx="1038225" cy="504825"/>
        </a:xfrm>
        <a:prstGeom prst="rightArrow">
          <a:avLst>
            <a:gd name="adj1" fmla="val 50000"/>
            <a:gd name="adj2" fmla="val 51415"/>
          </a:avLst>
        </a:prstGeom>
        <a:solidFill>
          <a:srgbClr val="C0C0C0"/>
        </a:solidFill>
        <a:ln w="19050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10</xdr:col>
      <xdr:colOff>295275</xdr:colOff>
      <xdr:row>16</xdr:row>
      <xdr:rowOff>28575</xdr:rowOff>
    </xdr:from>
    <xdr:to>
      <xdr:col>11</xdr:col>
      <xdr:colOff>66675</xdr:colOff>
      <xdr:row>17</xdr:row>
      <xdr:rowOff>257175</xdr:rowOff>
    </xdr:to>
    <xdr:sp macro="" textlink="">
      <xdr:nvSpPr>
        <xdr:cNvPr id="8" name="AutoShape 7"/>
        <xdr:cNvSpPr>
          <a:spLocks noChangeArrowheads="1"/>
        </xdr:cNvSpPr>
      </xdr:nvSpPr>
      <xdr:spPr bwMode="auto">
        <a:xfrm>
          <a:off x="6324600" y="5362575"/>
          <a:ext cx="1038225" cy="504825"/>
        </a:xfrm>
        <a:prstGeom prst="rightArrow">
          <a:avLst>
            <a:gd name="adj1" fmla="val 50000"/>
            <a:gd name="adj2" fmla="val 51415"/>
          </a:avLst>
        </a:prstGeom>
        <a:solidFill>
          <a:srgbClr val="C0C0C0"/>
        </a:solidFill>
        <a:ln w="19050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8</xdr:col>
      <xdr:colOff>638175</xdr:colOff>
      <xdr:row>6</xdr:row>
      <xdr:rowOff>85725</xdr:rowOff>
    </xdr:from>
    <xdr:to>
      <xdr:col>8</xdr:col>
      <xdr:colOff>1190625</xdr:colOff>
      <xdr:row>8</xdr:row>
      <xdr:rowOff>438150</xdr:rowOff>
    </xdr:to>
    <xdr:sp macro="" textlink="">
      <xdr:nvSpPr>
        <xdr:cNvPr id="9" name="AutoShape 8"/>
        <xdr:cNvSpPr>
          <a:spLocks noChangeArrowheads="1"/>
        </xdr:cNvSpPr>
      </xdr:nvSpPr>
      <xdr:spPr bwMode="auto">
        <a:xfrm>
          <a:off x="4895850" y="1971675"/>
          <a:ext cx="552450" cy="904875"/>
        </a:xfrm>
        <a:prstGeom prst="downArrow">
          <a:avLst>
            <a:gd name="adj1" fmla="val 50000"/>
            <a:gd name="adj2" fmla="val 40948"/>
          </a:avLst>
        </a:prstGeom>
        <a:solidFill>
          <a:srgbClr val="99CCFF"/>
        </a:solidFill>
        <a:ln w="19050">
          <a:solidFill>
            <a:srgbClr val="0000FF"/>
          </a:solidFill>
          <a:miter lim="800000"/>
          <a:headEnd/>
          <a:tailEnd/>
        </a:ln>
      </xdr:spPr>
    </xdr:sp>
    <xdr:clientData/>
  </xdr:twoCellAnchor>
  <xdr:twoCellAnchor>
    <xdr:from>
      <xdr:col>10</xdr:col>
      <xdr:colOff>619125</xdr:colOff>
      <xdr:row>6</xdr:row>
      <xdr:rowOff>66675</xdr:rowOff>
    </xdr:from>
    <xdr:to>
      <xdr:col>10</xdr:col>
      <xdr:colOff>1171575</xdr:colOff>
      <xdr:row>8</xdr:row>
      <xdr:rowOff>438150</xdr:rowOff>
    </xdr:to>
    <xdr:sp macro="" textlink="">
      <xdr:nvSpPr>
        <xdr:cNvPr id="10" name="AutoShape 9"/>
        <xdr:cNvSpPr>
          <a:spLocks noChangeArrowheads="1"/>
        </xdr:cNvSpPr>
      </xdr:nvSpPr>
      <xdr:spPr bwMode="auto">
        <a:xfrm>
          <a:off x="6648450" y="1952625"/>
          <a:ext cx="552450" cy="923925"/>
        </a:xfrm>
        <a:prstGeom prst="downArrow">
          <a:avLst>
            <a:gd name="adj1" fmla="val 50000"/>
            <a:gd name="adj2" fmla="val 41810"/>
          </a:avLst>
        </a:prstGeom>
        <a:solidFill>
          <a:srgbClr val="99CCFF"/>
        </a:solidFill>
        <a:ln w="19050">
          <a:solidFill>
            <a:srgbClr val="0000FF"/>
          </a:solidFill>
          <a:miter lim="800000"/>
          <a:headEnd/>
          <a:tailEnd/>
        </a:ln>
      </xdr:spPr>
    </xdr:sp>
    <xdr:clientData/>
  </xdr:twoCellAnchor>
  <xdr:twoCellAnchor>
    <xdr:from>
      <xdr:col>14</xdr:col>
      <xdr:colOff>0</xdr:colOff>
      <xdr:row>10</xdr:row>
      <xdr:rowOff>264584</xdr:rowOff>
    </xdr:from>
    <xdr:to>
      <xdr:col>16</xdr:col>
      <xdr:colOff>275166</xdr:colOff>
      <xdr:row>11</xdr:row>
      <xdr:rowOff>0</xdr:rowOff>
    </xdr:to>
    <xdr:sp macro="" textlink="">
      <xdr:nvSpPr>
        <xdr:cNvPr id="11" name="Line 10"/>
        <xdr:cNvSpPr>
          <a:spLocks noChangeShapeType="1"/>
        </xdr:cNvSpPr>
      </xdr:nvSpPr>
      <xdr:spPr bwMode="auto">
        <a:xfrm flipV="1">
          <a:off x="9599083" y="3481917"/>
          <a:ext cx="2127250" cy="10583"/>
        </a:xfrm>
        <a:prstGeom prst="line">
          <a:avLst/>
        </a:prstGeom>
        <a:noFill/>
        <a:ln w="19050">
          <a:solidFill>
            <a:srgbClr val="000000"/>
          </a:solidFill>
          <a:prstDash val="sys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507999</xdr:colOff>
      <xdr:row>22</xdr:row>
      <xdr:rowOff>0</xdr:rowOff>
    </xdr:from>
    <xdr:to>
      <xdr:col>16</xdr:col>
      <xdr:colOff>275165</xdr:colOff>
      <xdr:row>22</xdr:row>
      <xdr:rowOff>9525</xdr:rowOff>
    </xdr:to>
    <xdr:sp macro="" textlink="">
      <xdr:nvSpPr>
        <xdr:cNvPr id="13" name="Line 12"/>
        <xdr:cNvSpPr>
          <a:spLocks noChangeShapeType="1"/>
        </xdr:cNvSpPr>
      </xdr:nvSpPr>
      <xdr:spPr bwMode="auto">
        <a:xfrm flipH="1">
          <a:off x="6043082" y="7217833"/>
          <a:ext cx="5683250" cy="9525"/>
        </a:xfrm>
        <a:prstGeom prst="line">
          <a:avLst/>
        </a:prstGeom>
        <a:noFill/>
        <a:ln w="19050">
          <a:solidFill>
            <a:srgbClr val="000000"/>
          </a:solidFill>
          <a:prstDash val="sysDot"/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14</xdr:col>
      <xdr:colOff>876299</xdr:colOff>
      <xdr:row>19</xdr:row>
      <xdr:rowOff>21167</xdr:rowOff>
    </xdr:from>
    <xdr:to>
      <xdr:col>14</xdr:col>
      <xdr:colOff>878416</xdr:colOff>
      <xdr:row>22</xdr:row>
      <xdr:rowOff>9525</xdr:rowOff>
    </xdr:to>
    <xdr:sp macro="" textlink="">
      <xdr:nvSpPr>
        <xdr:cNvPr id="14" name="Line 13"/>
        <xdr:cNvSpPr>
          <a:spLocks noChangeShapeType="1"/>
        </xdr:cNvSpPr>
      </xdr:nvSpPr>
      <xdr:spPr bwMode="auto">
        <a:xfrm flipH="1">
          <a:off x="10475382" y="6180667"/>
          <a:ext cx="2117" cy="1046691"/>
        </a:xfrm>
        <a:prstGeom prst="line">
          <a:avLst/>
        </a:prstGeom>
        <a:noFill/>
        <a:ln w="19050">
          <a:solidFill>
            <a:srgbClr val="000000"/>
          </a:solidFill>
          <a:prstDash val="sys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1123950</xdr:colOff>
      <xdr:row>3</xdr:row>
      <xdr:rowOff>66675</xdr:rowOff>
    </xdr:from>
    <xdr:to>
      <xdr:col>9</xdr:col>
      <xdr:colOff>333375</xdr:colOff>
      <xdr:row>3</xdr:row>
      <xdr:rowOff>428625</xdr:rowOff>
    </xdr:to>
    <xdr:sp macro="" textlink="">
      <xdr:nvSpPr>
        <xdr:cNvPr id="15" name="AutoShape 14"/>
        <xdr:cNvSpPr>
          <a:spLocks noChangeArrowheads="1"/>
        </xdr:cNvSpPr>
      </xdr:nvSpPr>
      <xdr:spPr bwMode="auto">
        <a:xfrm>
          <a:off x="5381625" y="895350"/>
          <a:ext cx="476250" cy="361950"/>
        </a:xfrm>
        <a:prstGeom prst="downArrow">
          <a:avLst>
            <a:gd name="adj1" fmla="val 50000"/>
            <a:gd name="adj2" fmla="val 25000"/>
          </a:avLst>
        </a:prstGeom>
        <a:solidFill>
          <a:srgbClr val="FF99CC"/>
        </a:solidFill>
        <a:ln w="19050">
          <a:solidFill>
            <a:srgbClr val="FF0000"/>
          </a:solidFill>
          <a:miter lim="800000"/>
          <a:headEnd/>
          <a:tailEnd/>
        </a:ln>
      </xdr:spPr>
    </xdr:sp>
    <xdr:clientData/>
  </xdr:twoCellAnchor>
  <xdr:twoCellAnchor>
    <xdr:from>
      <xdr:col>6</xdr:col>
      <xdr:colOff>152400</xdr:colOff>
      <xdr:row>4</xdr:row>
      <xdr:rowOff>38100</xdr:rowOff>
    </xdr:from>
    <xdr:to>
      <xdr:col>6</xdr:col>
      <xdr:colOff>1343025</xdr:colOff>
      <xdr:row>5</xdr:row>
      <xdr:rowOff>266700</xdr:rowOff>
    </xdr:to>
    <xdr:sp macro="" textlink="">
      <xdr:nvSpPr>
        <xdr:cNvPr id="16" name="AutoShape 15"/>
        <xdr:cNvSpPr>
          <a:spLocks noChangeArrowheads="1"/>
        </xdr:cNvSpPr>
      </xdr:nvSpPr>
      <xdr:spPr bwMode="auto">
        <a:xfrm>
          <a:off x="2781300" y="1371600"/>
          <a:ext cx="1190625" cy="504825"/>
        </a:xfrm>
        <a:prstGeom prst="leftArrow">
          <a:avLst>
            <a:gd name="adj1" fmla="val 50000"/>
            <a:gd name="adj2" fmla="val 58962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6</xdr:col>
      <xdr:colOff>152400</xdr:colOff>
      <xdr:row>16</xdr:row>
      <xdr:rowOff>38100</xdr:rowOff>
    </xdr:from>
    <xdr:to>
      <xdr:col>6</xdr:col>
      <xdr:colOff>1343025</xdr:colOff>
      <xdr:row>17</xdr:row>
      <xdr:rowOff>266700</xdr:rowOff>
    </xdr:to>
    <xdr:sp macro="" textlink="">
      <xdr:nvSpPr>
        <xdr:cNvPr id="17" name="AutoShape 16"/>
        <xdr:cNvSpPr>
          <a:spLocks noChangeArrowheads="1"/>
        </xdr:cNvSpPr>
      </xdr:nvSpPr>
      <xdr:spPr bwMode="auto">
        <a:xfrm>
          <a:off x="2781300" y="5372100"/>
          <a:ext cx="1190625" cy="504825"/>
        </a:xfrm>
        <a:prstGeom prst="leftArrow">
          <a:avLst>
            <a:gd name="adj1" fmla="val 50000"/>
            <a:gd name="adj2" fmla="val 58962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6</xdr:col>
      <xdr:colOff>152400</xdr:colOff>
      <xdr:row>30</xdr:row>
      <xdr:rowOff>38100</xdr:rowOff>
    </xdr:from>
    <xdr:to>
      <xdr:col>6</xdr:col>
      <xdr:colOff>1343025</xdr:colOff>
      <xdr:row>31</xdr:row>
      <xdr:rowOff>266700</xdr:rowOff>
    </xdr:to>
    <xdr:sp macro="" textlink="">
      <xdr:nvSpPr>
        <xdr:cNvPr id="18" name="AutoShape 17"/>
        <xdr:cNvSpPr>
          <a:spLocks noChangeArrowheads="1"/>
        </xdr:cNvSpPr>
      </xdr:nvSpPr>
      <xdr:spPr bwMode="auto">
        <a:xfrm>
          <a:off x="2781300" y="10153650"/>
          <a:ext cx="1190625" cy="504825"/>
        </a:xfrm>
        <a:prstGeom prst="leftArrow">
          <a:avLst>
            <a:gd name="adj1" fmla="val 50000"/>
            <a:gd name="adj2" fmla="val 58962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6</xdr:col>
      <xdr:colOff>152400</xdr:colOff>
      <xdr:row>16</xdr:row>
      <xdr:rowOff>38100</xdr:rowOff>
    </xdr:from>
    <xdr:to>
      <xdr:col>6</xdr:col>
      <xdr:colOff>1343025</xdr:colOff>
      <xdr:row>17</xdr:row>
      <xdr:rowOff>266700</xdr:rowOff>
    </xdr:to>
    <xdr:sp macro="" textlink="">
      <xdr:nvSpPr>
        <xdr:cNvPr id="19" name="AutoShape 18"/>
        <xdr:cNvSpPr>
          <a:spLocks noChangeArrowheads="1"/>
        </xdr:cNvSpPr>
      </xdr:nvSpPr>
      <xdr:spPr bwMode="auto">
        <a:xfrm>
          <a:off x="2781300" y="5372100"/>
          <a:ext cx="1190625" cy="504825"/>
        </a:xfrm>
        <a:prstGeom prst="leftArrow">
          <a:avLst>
            <a:gd name="adj1" fmla="val 50000"/>
            <a:gd name="adj2" fmla="val 58962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6</xdr:col>
      <xdr:colOff>152400</xdr:colOff>
      <xdr:row>30</xdr:row>
      <xdr:rowOff>38100</xdr:rowOff>
    </xdr:from>
    <xdr:to>
      <xdr:col>6</xdr:col>
      <xdr:colOff>1343025</xdr:colOff>
      <xdr:row>31</xdr:row>
      <xdr:rowOff>266700</xdr:rowOff>
    </xdr:to>
    <xdr:sp macro="" textlink="">
      <xdr:nvSpPr>
        <xdr:cNvPr id="20" name="AutoShape 19"/>
        <xdr:cNvSpPr>
          <a:spLocks noChangeArrowheads="1"/>
        </xdr:cNvSpPr>
      </xdr:nvSpPr>
      <xdr:spPr bwMode="auto">
        <a:xfrm>
          <a:off x="2781300" y="10153650"/>
          <a:ext cx="1190625" cy="504825"/>
        </a:xfrm>
        <a:prstGeom prst="leftArrow">
          <a:avLst>
            <a:gd name="adj1" fmla="val 50000"/>
            <a:gd name="adj2" fmla="val 58962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16</xdr:col>
      <xdr:colOff>264583</xdr:colOff>
      <xdr:row>10</xdr:row>
      <xdr:rowOff>254000</xdr:rowOff>
    </xdr:from>
    <xdr:to>
      <xdr:col>16</xdr:col>
      <xdr:colOff>275166</xdr:colOff>
      <xdr:row>22</xdr:row>
      <xdr:rowOff>21167</xdr:rowOff>
    </xdr:to>
    <xdr:cxnSp macro="">
      <xdr:nvCxnSpPr>
        <xdr:cNvPr id="22" name="直線コネクタ 21"/>
        <xdr:cNvCxnSpPr/>
      </xdr:nvCxnSpPr>
      <xdr:spPr bwMode="auto">
        <a:xfrm flipH="1">
          <a:off x="11715750" y="3471333"/>
          <a:ext cx="10583" cy="3767667"/>
        </a:xfrm>
        <a:prstGeom prst="line">
          <a:avLst/>
        </a:prstGeom>
        <a:solidFill>
          <a:srgbClr val="FFFFFF"/>
        </a:solidFill>
        <a:ln w="19050" cap="flat" cmpd="sng" algn="ctr">
          <a:solidFill>
            <a:srgbClr val="000000"/>
          </a:solidFill>
          <a:prstDash val="sysDot"/>
          <a:round/>
          <a:headEnd type="none" w="med" len="med"/>
          <a:tailEnd type="none" w="med" len="med"/>
        </a:ln>
        <a:effectLst/>
      </xdr:spPr>
    </xdr:cxn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solidFill>
          <a:srgbClr val="FFFFFF"/>
        </a:solidFill>
        <a:ln w="9525">
          <a:miter lim="800000"/>
          <a:headEnd/>
          <a:tailEnd/>
        </a:ln>
        <a:scene3d>
          <a:camera prst="legacyPerspectiveTopRight"/>
          <a:lightRig rig="legacyFlat2" dir="b"/>
        </a:scene3d>
        <a:sp3d extrusionH="227000" prstMaterial="legacyMatte">
          <a:extrusionClr>
            <a:srgbClr val="FFFFFF"/>
          </a:extrusionClr>
        </a:sp3d>
      </a:spPr>
      <a:bodyPr vertOverflow="clip" horzOverflow="clip" wrap="square" lIns="36576" tIns="22860" rIns="36576" bIns="0" rtlCol="0" anchor="t" upright="1"/>
      <a:lstStyle>
        <a:defPPr algn="l" rtl="0">
          <a:defRPr kumimoji="1" sz="1600" b="0" i="0" strike="noStrike">
            <a:solidFill>
              <a:srgbClr val="000000"/>
            </a:solidFill>
            <a:latin typeface="HG創英角ﾎﾟｯﾌﾟ体"/>
            <a:ea typeface="HG創英角ﾎﾟｯﾌﾟ体"/>
          </a:defRPr>
        </a:defPPr>
      </a:lstStyle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7" Type="http://schemas.openxmlformats.org/officeDocument/2006/relationships/image" Target="../media/image2.emf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oleObject" Target="../embeddings/Microsoft_Word_97-2003___1.doc"/><Relationship Id="rId5" Type="http://schemas.openxmlformats.org/officeDocument/2006/relationships/image" Target="../media/image1.emf"/><Relationship Id="rId4" Type="http://schemas.openxmlformats.org/officeDocument/2006/relationships/oleObject" Target="../embeddings/Microsoft_Word_97-2003___.doc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44"/>
  <sheetViews>
    <sheetView tabSelected="1" showWhiteSpace="0" topLeftCell="B1" zoomScaleNormal="100" zoomScaleSheetLayoutView="90" workbookViewId="0">
      <selection activeCell="C7" sqref="C7"/>
    </sheetView>
  </sheetViews>
  <sheetFormatPr defaultColWidth="0" defaultRowHeight="13.5"/>
  <cols>
    <col min="1" max="1" width="1.5" style="29" hidden="1" customWidth="1"/>
    <col min="2" max="9" width="9.625" style="29" customWidth="1"/>
    <col min="10" max="10" width="15.375" style="29" customWidth="1"/>
    <col min="11" max="16384" width="1.625" hidden="1"/>
  </cols>
  <sheetData>
    <row r="1" spans="2:9" ht="14.25" thickBot="1"/>
    <row r="2" spans="2:9">
      <c r="C2" s="354" t="s">
        <v>455</v>
      </c>
      <c r="D2" s="355"/>
      <c r="E2" s="355"/>
      <c r="F2" s="355"/>
      <c r="G2" s="355"/>
      <c r="H2" s="355"/>
      <c r="I2" s="356"/>
    </row>
    <row r="3" spans="2:9">
      <c r="C3" s="357"/>
      <c r="D3" s="358"/>
      <c r="E3" s="358"/>
      <c r="F3" s="358"/>
      <c r="G3" s="358"/>
      <c r="H3" s="358"/>
      <c r="I3" s="359"/>
    </row>
    <row r="4" spans="2:9" ht="14.25" thickBot="1">
      <c r="C4" s="360"/>
      <c r="D4" s="361"/>
      <c r="E4" s="361"/>
      <c r="F4" s="361"/>
      <c r="G4" s="361"/>
      <c r="H4" s="361"/>
      <c r="I4" s="362"/>
    </row>
    <row r="7" spans="2:9">
      <c r="B7" s="30" t="s">
        <v>74</v>
      </c>
    </row>
    <row r="9" spans="2:9">
      <c r="B9" s="29" t="s">
        <v>456</v>
      </c>
    </row>
    <row r="10" spans="2:9">
      <c r="B10" s="29" t="s">
        <v>82</v>
      </c>
    </row>
    <row r="11" spans="2:9">
      <c r="B11" s="29" t="s">
        <v>83</v>
      </c>
    </row>
    <row r="12" spans="2:9">
      <c r="B12" s="29" t="s">
        <v>84</v>
      </c>
    </row>
    <row r="13" spans="2:9">
      <c r="B13" s="29" t="s">
        <v>116</v>
      </c>
    </row>
    <row r="14" spans="2:9">
      <c r="B14" s="29" t="s">
        <v>85</v>
      </c>
    </row>
    <row r="15" spans="2:9">
      <c r="B15" s="29" t="s">
        <v>86</v>
      </c>
    </row>
    <row r="16" spans="2:9">
      <c r="B16" s="29" t="s">
        <v>87</v>
      </c>
    </row>
    <row r="17" spans="2:2" ht="15.75">
      <c r="B17" s="29" t="s">
        <v>88</v>
      </c>
    </row>
    <row r="19" spans="2:2">
      <c r="B19" s="31" t="s">
        <v>92</v>
      </c>
    </row>
    <row r="22" spans="2:2">
      <c r="B22" s="32" t="s">
        <v>75</v>
      </c>
    </row>
    <row r="24" spans="2:2">
      <c r="B24" s="29" t="s">
        <v>76</v>
      </c>
    </row>
    <row r="25" spans="2:2">
      <c r="B25" s="29" t="s">
        <v>474</v>
      </c>
    </row>
    <row r="26" spans="2:2">
      <c r="B26" s="29" t="s">
        <v>77</v>
      </c>
    </row>
    <row r="27" spans="2:2">
      <c r="B27" s="29" t="s">
        <v>78</v>
      </c>
    </row>
    <row r="28" spans="2:2">
      <c r="B28" s="29" t="s">
        <v>80</v>
      </c>
    </row>
    <row r="29" spans="2:2">
      <c r="B29" s="29" t="s">
        <v>115</v>
      </c>
    </row>
    <row r="30" spans="2:2">
      <c r="B30" s="29" t="s">
        <v>79</v>
      </c>
    </row>
    <row r="44" spans="2:2" ht="18.75">
      <c r="B44" s="33"/>
    </row>
  </sheetData>
  <mergeCells count="1">
    <mergeCell ref="C2:I4"/>
  </mergeCells>
  <phoneticPr fontId="4"/>
  <pageMargins left="0.62992125984251968" right="0.23622047244094491" top="0.74803149606299213" bottom="0.74803149606299213" header="0.31496062992125984" footer="0.31496062992125984"/>
  <pageSetup paperSize="9" orientation="portrait" r:id="rId1"/>
  <drawing r:id="rId2"/>
  <legacyDrawing r:id="rId3"/>
  <oleObjects>
    <mc:AlternateContent xmlns:mc="http://schemas.openxmlformats.org/markup-compatibility/2006">
      <mc:Choice Requires="x14">
        <oleObject progId="Word.Document.8" shapeId="14337" r:id="rId4">
          <objectPr defaultSize="0" autoPict="0" r:id="rId5">
            <anchor moveWithCells="1">
              <from>
                <xdr:col>3</xdr:col>
                <xdr:colOff>400050</xdr:colOff>
                <xdr:row>16</xdr:row>
                <xdr:rowOff>28575</xdr:rowOff>
              </from>
              <to>
                <xdr:col>3</xdr:col>
                <xdr:colOff>409575</xdr:colOff>
                <xdr:row>34</xdr:row>
                <xdr:rowOff>57150</xdr:rowOff>
              </to>
            </anchor>
          </objectPr>
        </oleObject>
      </mc:Choice>
      <mc:Fallback>
        <oleObject progId="Word.Document.8" shapeId="14337" r:id="rId4"/>
      </mc:Fallback>
    </mc:AlternateContent>
    <mc:AlternateContent xmlns:mc="http://schemas.openxmlformats.org/markup-compatibility/2006">
      <mc:Choice Requires="x14">
        <oleObject progId="Word.Document.8" shapeId="14338" r:id="rId6">
          <objectPr defaultSize="0" autoPict="0" r:id="rId7">
            <anchor moveWithCells="1">
              <from>
                <xdr:col>3</xdr:col>
                <xdr:colOff>342900</xdr:colOff>
                <xdr:row>16</xdr:row>
                <xdr:rowOff>9525</xdr:rowOff>
              </from>
              <to>
                <xdr:col>5</xdr:col>
                <xdr:colOff>66675</xdr:colOff>
                <xdr:row>17</xdr:row>
                <xdr:rowOff>85725</xdr:rowOff>
              </to>
            </anchor>
          </objectPr>
        </oleObject>
      </mc:Choice>
      <mc:Fallback>
        <oleObject progId="Word.Document.8" shapeId="14338" r:id="rId6"/>
      </mc:Fallback>
    </mc:AlternateContent>
  </oleObjec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F121"/>
  <sheetViews>
    <sheetView zoomScale="80" zoomScaleNormal="80" workbookViewId="0">
      <pane xSplit="2" ySplit="3" topLeftCell="CX111" activePane="bottomRight" state="frozen"/>
      <selection pane="topRight" activeCell="C1" sqref="C1"/>
      <selection pane="bottomLeft" activeCell="A4" sqref="A4"/>
      <selection pane="bottomRight" activeCell="E115" sqref="E115"/>
    </sheetView>
  </sheetViews>
  <sheetFormatPr defaultRowHeight="13.5"/>
  <cols>
    <col min="1" max="1" width="9" style="251"/>
    <col min="2" max="110" width="18.625" style="251" customWidth="1"/>
    <col min="111" max="16384" width="9" style="251"/>
  </cols>
  <sheetData>
    <row r="1" spans="1:110" ht="39.950000000000003" customHeight="1">
      <c r="B1" s="252"/>
      <c r="C1" s="446" t="s">
        <v>439</v>
      </c>
      <c r="D1" s="446"/>
      <c r="E1" s="446"/>
      <c r="F1" s="446"/>
      <c r="G1" s="446"/>
      <c r="H1" s="446"/>
    </row>
    <row r="2" spans="1:110" ht="39.950000000000003" customHeight="1">
      <c r="A2" s="254"/>
      <c r="B2" s="255"/>
      <c r="C2" s="254" t="s">
        <v>199</v>
      </c>
      <c r="D2" s="256" t="s">
        <v>200</v>
      </c>
      <c r="E2" s="256" t="s">
        <v>201</v>
      </c>
      <c r="F2" s="256" t="s">
        <v>202</v>
      </c>
      <c r="G2" s="256" t="s">
        <v>203</v>
      </c>
      <c r="H2" s="256" t="s">
        <v>204</v>
      </c>
      <c r="I2" s="256" t="s">
        <v>205</v>
      </c>
      <c r="J2" s="256" t="s">
        <v>206</v>
      </c>
      <c r="K2" s="256" t="s">
        <v>207</v>
      </c>
      <c r="L2" s="256" t="s">
        <v>208</v>
      </c>
      <c r="M2" s="256" t="s">
        <v>209</v>
      </c>
      <c r="N2" s="256" t="s">
        <v>210</v>
      </c>
      <c r="O2" s="256" t="s">
        <v>211</v>
      </c>
      <c r="P2" s="256" t="s">
        <v>212</v>
      </c>
      <c r="Q2" s="256" t="s">
        <v>213</v>
      </c>
      <c r="R2" s="256" t="s">
        <v>214</v>
      </c>
      <c r="S2" s="256" t="s">
        <v>215</v>
      </c>
      <c r="T2" s="256" t="s">
        <v>216</v>
      </c>
      <c r="U2" s="256" t="s">
        <v>433</v>
      </c>
      <c r="V2" s="257" t="s">
        <v>434</v>
      </c>
      <c r="W2" s="256" t="s">
        <v>217</v>
      </c>
      <c r="X2" s="256" t="s">
        <v>218</v>
      </c>
      <c r="Y2" s="256" t="s">
        <v>219</v>
      </c>
      <c r="Z2" s="256" t="s">
        <v>220</v>
      </c>
      <c r="AA2" s="256" t="s">
        <v>221</v>
      </c>
      <c r="AB2" s="256" t="s">
        <v>222</v>
      </c>
      <c r="AC2" s="256" t="s">
        <v>223</v>
      </c>
      <c r="AD2" s="256" t="s">
        <v>435</v>
      </c>
      <c r="AE2" s="256" t="s">
        <v>224</v>
      </c>
      <c r="AF2" s="256" t="s">
        <v>225</v>
      </c>
      <c r="AG2" s="256" t="s">
        <v>226</v>
      </c>
      <c r="AH2" s="256" t="s">
        <v>227</v>
      </c>
      <c r="AI2" s="256" t="s">
        <v>228</v>
      </c>
      <c r="AJ2" s="256" t="s">
        <v>229</v>
      </c>
      <c r="AK2" s="256" t="s">
        <v>230</v>
      </c>
      <c r="AL2" s="256" t="s">
        <v>231</v>
      </c>
      <c r="AM2" s="256" t="s">
        <v>232</v>
      </c>
      <c r="AN2" s="256" t="s">
        <v>233</v>
      </c>
      <c r="AO2" s="256" t="s">
        <v>234</v>
      </c>
      <c r="AP2" s="256" t="s">
        <v>235</v>
      </c>
      <c r="AQ2" s="256" t="s">
        <v>236</v>
      </c>
      <c r="AR2" s="256" t="s">
        <v>237</v>
      </c>
      <c r="AS2" s="256" t="s">
        <v>238</v>
      </c>
      <c r="AT2" s="256" t="s">
        <v>239</v>
      </c>
      <c r="AU2" s="256" t="s">
        <v>240</v>
      </c>
      <c r="AV2" s="256" t="s">
        <v>241</v>
      </c>
      <c r="AW2" s="256" t="s">
        <v>242</v>
      </c>
      <c r="AX2" s="256" t="s">
        <v>243</v>
      </c>
      <c r="AY2" s="256" t="s">
        <v>244</v>
      </c>
      <c r="AZ2" s="256" t="s">
        <v>245</v>
      </c>
      <c r="BA2" s="256" t="s">
        <v>246</v>
      </c>
      <c r="BB2" s="256" t="s">
        <v>247</v>
      </c>
      <c r="BC2" s="256" t="s">
        <v>248</v>
      </c>
      <c r="BD2" s="256" t="s">
        <v>249</v>
      </c>
      <c r="BE2" s="256" t="s">
        <v>250</v>
      </c>
      <c r="BF2" s="256" t="s">
        <v>251</v>
      </c>
      <c r="BG2" s="256" t="s">
        <v>252</v>
      </c>
      <c r="BH2" s="256" t="s">
        <v>253</v>
      </c>
      <c r="BI2" s="256" t="s">
        <v>254</v>
      </c>
      <c r="BJ2" s="256" t="s">
        <v>255</v>
      </c>
      <c r="BK2" s="256" t="s">
        <v>256</v>
      </c>
      <c r="BL2" s="256" t="s">
        <v>257</v>
      </c>
      <c r="BM2" s="256" t="s">
        <v>258</v>
      </c>
      <c r="BN2" s="256" t="s">
        <v>259</v>
      </c>
      <c r="BO2" s="256" t="s">
        <v>260</v>
      </c>
      <c r="BP2" s="256" t="s">
        <v>261</v>
      </c>
      <c r="BQ2" s="256" t="s">
        <v>436</v>
      </c>
      <c r="BR2" s="256" t="s">
        <v>262</v>
      </c>
      <c r="BS2" s="256" t="s">
        <v>263</v>
      </c>
      <c r="BT2" s="256" t="s">
        <v>264</v>
      </c>
      <c r="BU2" s="256" t="s">
        <v>265</v>
      </c>
      <c r="BV2" s="256" t="s">
        <v>266</v>
      </c>
      <c r="BW2" s="256" t="s">
        <v>267</v>
      </c>
      <c r="BX2" s="256" t="s">
        <v>268</v>
      </c>
      <c r="BY2" s="256" t="s">
        <v>269</v>
      </c>
      <c r="BZ2" s="256" t="s">
        <v>270</v>
      </c>
      <c r="CA2" s="256" t="s">
        <v>271</v>
      </c>
      <c r="CB2" s="256" t="s">
        <v>272</v>
      </c>
      <c r="CC2" s="256" t="s">
        <v>273</v>
      </c>
      <c r="CD2" s="256" t="s">
        <v>274</v>
      </c>
      <c r="CE2" s="256" t="s">
        <v>275</v>
      </c>
      <c r="CF2" s="256" t="s">
        <v>276</v>
      </c>
      <c r="CG2" s="256" t="s">
        <v>277</v>
      </c>
      <c r="CH2" s="256" t="s">
        <v>278</v>
      </c>
      <c r="CI2" s="256" t="s">
        <v>279</v>
      </c>
      <c r="CJ2" s="256" t="s">
        <v>280</v>
      </c>
      <c r="CK2" s="256" t="s">
        <v>281</v>
      </c>
      <c r="CL2" s="256" t="s">
        <v>282</v>
      </c>
      <c r="CM2" s="256" t="s">
        <v>283</v>
      </c>
      <c r="CN2" s="256" t="s">
        <v>284</v>
      </c>
      <c r="CO2" s="256" t="s">
        <v>285</v>
      </c>
      <c r="CP2" s="256" t="s">
        <v>286</v>
      </c>
      <c r="CQ2" s="256" t="s">
        <v>287</v>
      </c>
      <c r="CR2" s="256" t="s">
        <v>288</v>
      </c>
      <c r="CS2" s="256" t="s">
        <v>289</v>
      </c>
      <c r="CT2" s="256" t="s">
        <v>290</v>
      </c>
      <c r="CU2" s="256" t="s">
        <v>291</v>
      </c>
      <c r="CV2" s="256" t="s">
        <v>292</v>
      </c>
      <c r="CW2" s="256" t="s">
        <v>293</v>
      </c>
      <c r="CX2" s="256" t="s">
        <v>294</v>
      </c>
      <c r="CY2" s="256" t="s">
        <v>295</v>
      </c>
      <c r="CZ2" s="256" t="s">
        <v>296</v>
      </c>
      <c r="DA2" s="256" t="s">
        <v>297</v>
      </c>
      <c r="DB2" s="256" t="s">
        <v>298</v>
      </c>
      <c r="DC2" s="256" t="s">
        <v>299</v>
      </c>
      <c r="DD2" s="256" t="s">
        <v>300</v>
      </c>
      <c r="DE2" s="258" t="s">
        <v>301</v>
      </c>
      <c r="DF2" s="254" t="s">
        <v>378</v>
      </c>
    </row>
    <row r="3" spans="1:110" ht="39.950000000000003" customHeight="1">
      <c r="A3" s="260"/>
      <c r="B3" s="261"/>
      <c r="C3" s="262" t="s">
        <v>117</v>
      </c>
      <c r="D3" s="261" t="s">
        <v>118</v>
      </c>
      <c r="E3" s="261" t="s">
        <v>119</v>
      </c>
      <c r="F3" s="261" t="s">
        <v>120</v>
      </c>
      <c r="G3" s="261" t="s">
        <v>121</v>
      </c>
      <c r="H3" s="261" t="s">
        <v>122</v>
      </c>
      <c r="I3" s="261" t="s">
        <v>419</v>
      </c>
      <c r="J3" s="261" t="s">
        <v>123</v>
      </c>
      <c r="K3" s="261" t="s">
        <v>124</v>
      </c>
      <c r="L3" s="261" t="s">
        <v>125</v>
      </c>
      <c r="M3" s="261" t="s">
        <v>126</v>
      </c>
      <c r="N3" s="261" t="s">
        <v>127</v>
      </c>
      <c r="O3" s="261" t="s">
        <v>128</v>
      </c>
      <c r="P3" s="261" t="s">
        <v>129</v>
      </c>
      <c r="Q3" s="261" t="s">
        <v>130</v>
      </c>
      <c r="R3" s="261" t="s">
        <v>131</v>
      </c>
      <c r="S3" s="261" t="s">
        <v>132</v>
      </c>
      <c r="T3" s="261" t="s">
        <v>133</v>
      </c>
      <c r="U3" s="261" t="s">
        <v>420</v>
      </c>
      <c r="V3" s="261" t="s">
        <v>421</v>
      </c>
      <c r="W3" s="261" t="s">
        <v>422</v>
      </c>
      <c r="X3" s="261" t="s">
        <v>423</v>
      </c>
      <c r="Y3" s="261" t="s">
        <v>134</v>
      </c>
      <c r="Z3" s="261" t="s">
        <v>135</v>
      </c>
      <c r="AA3" s="261" t="s">
        <v>136</v>
      </c>
      <c r="AB3" s="261" t="s">
        <v>137</v>
      </c>
      <c r="AC3" s="261" t="s">
        <v>424</v>
      </c>
      <c r="AD3" s="261" t="s">
        <v>425</v>
      </c>
      <c r="AE3" s="261" t="s">
        <v>138</v>
      </c>
      <c r="AF3" s="261" t="s">
        <v>139</v>
      </c>
      <c r="AG3" s="261" t="s">
        <v>426</v>
      </c>
      <c r="AH3" s="261" t="s">
        <v>140</v>
      </c>
      <c r="AI3" s="261" t="s">
        <v>141</v>
      </c>
      <c r="AJ3" s="261" t="s">
        <v>142</v>
      </c>
      <c r="AK3" s="261" t="s">
        <v>143</v>
      </c>
      <c r="AL3" s="261" t="s">
        <v>144</v>
      </c>
      <c r="AM3" s="261" t="s">
        <v>145</v>
      </c>
      <c r="AN3" s="261" t="s">
        <v>427</v>
      </c>
      <c r="AO3" s="261" t="s">
        <v>146</v>
      </c>
      <c r="AP3" s="261" t="s">
        <v>147</v>
      </c>
      <c r="AQ3" s="261" t="s">
        <v>148</v>
      </c>
      <c r="AR3" s="261" t="s">
        <v>428</v>
      </c>
      <c r="AS3" s="261" t="s">
        <v>149</v>
      </c>
      <c r="AT3" s="261" t="s">
        <v>94</v>
      </c>
      <c r="AU3" s="261" t="s">
        <v>95</v>
      </c>
      <c r="AV3" s="261" t="s">
        <v>96</v>
      </c>
      <c r="AW3" s="261" t="s">
        <v>150</v>
      </c>
      <c r="AX3" s="261" t="s">
        <v>151</v>
      </c>
      <c r="AY3" s="261" t="s">
        <v>152</v>
      </c>
      <c r="AZ3" s="261" t="s">
        <v>153</v>
      </c>
      <c r="BA3" s="261" t="s">
        <v>154</v>
      </c>
      <c r="BB3" s="261" t="s">
        <v>155</v>
      </c>
      <c r="BC3" s="261" t="s">
        <v>429</v>
      </c>
      <c r="BD3" s="261" t="s">
        <v>156</v>
      </c>
      <c r="BE3" s="261" t="s">
        <v>157</v>
      </c>
      <c r="BF3" s="261" t="s">
        <v>158</v>
      </c>
      <c r="BG3" s="261" t="s">
        <v>159</v>
      </c>
      <c r="BH3" s="261" t="s">
        <v>160</v>
      </c>
      <c r="BI3" s="261" t="s">
        <v>161</v>
      </c>
      <c r="BJ3" s="261" t="s">
        <v>6</v>
      </c>
      <c r="BK3" s="261" t="s">
        <v>162</v>
      </c>
      <c r="BL3" s="261" t="s">
        <v>163</v>
      </c>
      <c r="BM3" s="261" t="s">
        <v>164</v>
      </c>
      <c r="BN3" s="261" t="s">
        <v>165</v>
      </c>
      <c r="BO3" s="261" t="s">
        <v>166</v>
      </c>
      <c r="BP3" s="261" t="s">
        <v>430</v>
      </c>
      <c r="BQ3" s="261" t="s">
        <v>431</v>
      </c>
      <c r="BR3" s="261" t="s">
        <v>97</v>
      </c>
      <c r="BS3" s="261" t="s">
        <v>98</v>
      </c>
      <c r="BT3" s="261" t="s">
        <v>7</v>
      </c>
      <c r="BU3" s="261" t="s">
        <v>8</v>
      </c>
      <c r="BV3" s="261" t="s">
        <v>167</v>
      </c>
      <c r="BW3" s="261" t="s">
        <v>168</v>
      </c>
      <c r="BX3" s="261" t="s">
        <v>169</v>
      </c>
      <c r="BY3" s="261" t="s">
        <v>170</v>
      </c>
      <c r="BZ3" s="261" t="s">
        <v>171</v>
      </c>
      <c r="CA3" s="261" t="s">
        <v>172</v>
      </c>
      <c r="CB3" s="261" t="s">
        <v>173</v>
      </c>
      <c r="CC3" s="261" t="s">
        <v>174</v>
      </c>
      <c r="CD3" s="261" t="s">
        <v>175</v>
      </c>
      <c r="CE3" s="261" t="s">
        <v>176</v>
      </c>
      <c r="CF3" s="261" t="s">
        <v>177</v>
      </c>
      <c r="CG3" s="261" t="s">
        <v>178</v>
      </c>
      <c r="CH3" s="261" t="s">
        <v>179</v>
      </c>
      <c r="CI3" s="261" t="s">
        <v>180</v>
      </c>
      <c r="CJ3" s="261" t="s">
        <v>181</v>
      </c>
      <c r="CK3" s="261" t="s">
        <v>182</v>
      </c>
      <c r="CL3" s="261" t="s">
        <v>183</v>
      </c>
      <c r="CM3" s="261" t="s">
        <v>9</v>
      </c>
      <c r="CN3" s="261" t="s">
        <v>184</v>
      </c>
      <c r="CO3" s="261" t="s">
        <v>185</v>
      </c>
      <c r="CP3" s="261" t="s">
        <v>186</v>
      </c>
      <c r="CQ3" s="261" t="s">
        <v>187</v>
      </c>
      <c r="CR3" s="261" t="s">
        <v>188</v>
      </c>
      <c r="CS3" s="261" t="s">
        <v>189</v>
      </c>
      <c r="CT3" s="261" t="s">
        <v>432</v>
      </c>
      <c r="CU3" s="261" t="s">
        <v>190</v>
      </c>
      <c r="CV3" s="261" t="s">
        <v>191</v>
      </c>
      <c r="CW3" s="261" t="s">
        <v>192</v>
      </c>
      <c r="CX3" s="261" t="s">
        <v>193</v>
      </c>
      <c r="CY3" s="261" t="s">
        <v>194</v>
      </c>
      <c r="CZ3" s="261" t="s">
        <v>195</v>
      </c>
      <c r="DA3" s="261" t="s">
        <v>196</v>
      </c>
      <c r="DB3" s="261" t="s">
        <v>197</v>
      </c>
      <c r="DC3" s="261" t="s">
        <v>198</v>
      </c>
      <c r="DD3" s="261" t="s">
        <v>10</v>
      </c>
      <c r="DE3" s="263" t="s">
        <v>11</v>
      </c>
      <c r="DF3" s="262" t="s">
        <v>114</v>
      </c>
    </row>
    <row r="4" spans="1:110" ht="39.950000000000003" customHeight="1">
      <c r="A4" s="254" t="s">
        <v>199</v>
      </c>
      <c r="B4" s="255" t="s">
        <v>117</v>
      </c>
      <c r="C4" s="266">
        <v>2.4882029645256203E-2</v>
      </c>
      <c r="D4" s="267">
        <v>4.1962852556753041E-2</v>
      </c>
      <c r="E4" s="267">
        <v>5.5381808704717227E-3</v>
      </c>
      <c r="F4" s="267">
        <v>2.1891999469284863E-3</v>
      </c>
      <c r="G4" s="267">
        <v>0</v>
      </c>
      <c r="H4" s="267">
        <v>0</v>
      </c>
      <c r="I4" s="267">
        <v>0</v>
      </c>
      <c r="J4" s="267">
        <v>6.8707887099237933E-2</v>
      </c>
      <c r="K4" s="267">
        <v>0.12694647093448441</v>
      </c>
      <c r="L4" s="267">
        <v>0.11204971942315815</v>
      </c>
      <c r="M4" s="267">
        <v>0</v>
      </c>
      <c r="N4" s="267">
        <v>1.0191310566779903E-2</v>
      </c>
      <c r="O4" s="267">
        <v>4.5712108947192987E-3</v>
      </c>
      <c r="P4" s="267">
        <v>0</v>
      </c>
      <c r="Q4" s="267">
        <v>0</v>
      </c>
      <c r="R4" s="267">
        <v>6.1378009977609306E-4</v>
      </c>
      <c r="S4" s="267">
        <v>1.5622314914624048E-5</v>
      </c>
      <c r="T4" s="267">
        <v>0</v>
      </c>
      <c r="U4" s="267">
        <v>0</v>
      </c>
      <c r="V4" s="267">
        <v>0</v>
      </c>
      <c r="W4" s="267">
        <v>0</v>
      </c>
      <c r="X4" s="267">
        <v>1.1713991191078624E-5</v>
      </c>
      <c r="Y4" s="267">
        <v>0</v>
      </c>
      <c r="Z4" s="267">
        <v>0</v>
      </c>
      <c r="AA4" s="267">
        <v>4.3489302266522759E-3</v>
      </c>
      <c r="AB4" s="267">
        <v>1.0351142606895454E-3</v>
      </c>
      <c r="AC4" s="267">
        <v>0</v>
      </c>
      <c r="AD4" s="267">
        <v>0</v>
      </c>
      <c r="AE4" s="267">
        <v>0</v>
      </c>
      <c r="AF4" s="267">
        <v>3.1265031265031266E-3</v>
      </c>
      <c r="AG4" s="267">
        <v>0</v>
      </c>
      <c r="AH4" s="267">
        <v>0</v>
      </c>
      <c r="AI4" s="267">
        <v>0</v>
      </c>
      <c r="AJ4" s="267">
        <v>0</v>
      </c>
      <c r="AK4" s="267">
        <v>8.7119397133771835E-5</v>
      </c>
      <c r="AL4" s="267">
        <v>0</v>
      </c>
      <c r="AM4" s="267">
        <v>0</v>
      </c>
      <c r="AN4" s="267">
        <v>0</v>
      </c>
      <c r="AO4" s="267">
        <v>0</v>
      </c>
      <c r="AP4" s="267">
        <v>0</v>
      </c>
      <c r="AQ4" s="267">
        <v>0</v>
      </c>
      <c r="AR4" s="267">
        <v>0</v>
      </c>
      <c r="AS4" s="267">
        <v>0</v>
      </c>
      <c r="AT4" s="267">
        <v>0</v>
      </c>
      <c r="AU4" s="267">
        <v>0</v>
      </c>
      <c r="AV4" s="267">
        <v>0</v>
      </c>
      <c r="AW4" s="267">
        <v>0</v>
      </c>
      <c r="AX4" s="267">
        <v>0</v>
      </c>
      <c r="AY4" s="267">
        <v>0</v>
      </c>
      <c r="AZ4" s="267">
        <v>0</v>
      </c>
      <c r="BA4" s="267">
        <v>0</v>
      </c>
      <c r="BB4" s="267">
        <v>0</v>
      </c>
      <c r="BC4" s="267">
        <v>0</v>
      </c>
      <c r="BD4" s="267">
        <v>0</v>
      </c>
      <c r="BE4" s="267">
        <v>0</v>
      </c>
      <c r="BF4" s="267">
        <v>0</v>
      </c>
      <c r="BG4" s="267">
        <v>0</v>
      </c>
      <c r="BH4" s="267">
        <v>0</v>
      </c>
      <c r="BI4" s="267">
        <v>0</v>
      </c>
      <c r="BJ4" s="267">
        <v>6.7430883344571811E-3</v>
      </c>
      <c r="BK4" s="267">
        <v>0</v>
      </c>
      <c r="BL4" s="267">
        <v>4.1701417848206837E-4</v>
      </c>
      <c r="BM4" s="267">
        <v>0</v>
      </c>
      <c r="BN4" s="267">
        <v>2.2367568568167095E-3</v>
      </c>
      <c r="BO4" s="267">
        <v>1.3297109074559474E-3</v>
      </c>
      <c r="BP4" s="267">
        <v>0</v>
      </c>
      <c r="BQ4" s="267">
        <v>0</v>
      </c>
      <c r="BR4" s="267">
        <v>0</v>
      </c>
      <c r="BS4" s="267">
        <v>0</v>
      </c>
      <c r="BT4" s="267">
        <v>1.4642548419953428E-4</v>
      </c>
      <c r="BU4" s="267">
        <v>0</v>
      </c>
      <c r="BV4" s="267">
        <v>0</v>
      </c>
      <c r="BW4" s="267">
        <v>0</v>
      </c>
      <c r="BX4" s="267">
        <v>0</v>
      </c>
      <c r="BY4" s="267">
        <v>0</v>
      </c>
      <c r="BZ4" s="267">
        <v>0</v>
      </c>
      <c r="CA4" s="267">
        <v>0</v>
      </c>
      <c r="CB4" s="267">
        <v>0</v>
      </c>
      <c r="CC4" s="267">
        <v>0</v>
      </c>
      <c r="CD4" s="267">
        <v>0</v>
      </c>
      <c r="CE4" s="267">
        <v>0</v>
      </c>
      <c r="CF4" s="267">
        <v>1.8514647475139606E-3</v>
      </c>
      <c r="CG4" s="267">
        <v>0</v>
      </c>
      <c r="CH4" s="267">
        <v>0</v>
      </c>
      <c r="CI4" s="267">
        <v>0</v>
      </c>
      <c r="CJ4" s="267">
        <v>0</v>
      </c>
      <c r="CK4" s="267">
        <v>0</v>
      </c>
      <c r="CL4" s="267">
        <v>0</v>
      </c>
      <c r="CM4" s="267">
        <v>1.1508936689339273E-5</v>
      </c>
      <c r="CN4" s="267">
        <v>3.7586989691488965E-3</v>
      </c>
      <c r="CO4" s="267">
        <v>0</v>
      </c>
      <c r="CP4" s="267">
        <v>1.256876091605047E-3</v>
      </c>
      <c r="CQ4" s="267">
        <v>0</v>
      </c>
      <c r="CR4" s="267">
        <v>2.822638575497131E-3</v>
      </c>
      <c r="CS4" s="267">
        <v>1.6210334949316878E-2</v>
      </c>
      <c r="CT4" s="267">
        <v>2.7084575419470233E-3</v>
      </c>
      <c r="CU4" s="267">
        <v>0</v>
      </c>
      <c r="CV4" s="267">
        <v>0</v>
      </c>
      <c r="CW4" s="267">
        <v>0</v>
      </c>
      <c r="CX4" s="267">
        <v>0</v>
      </c>
      <c r="CY4" s="267">
        <v>1.7323131634247535E-2</v>
      </c>
      <c r="CZ4" s="267">
        <v>1.9633966439240272E-2</v>
      </c>
      <c r="DA4" s="267">
        <v>8.0708621698512943E-5</v>
      </c>
      <c r="DB4" s="267">
        <v>5.8198184216652442E-4</v>
      </c>
      <c r="DC4" s="267">
        <v>1.3844579546138566E-2</v>
      </c>
      <c r="DD4" s="267">
        <v>0</v>
      </c>
      <c r="DE4" s="268">
        <v>0</v>
      </c>
      <c r="DF4" s="266">
        <v>4.4489281010646154E-3</v>
      </c>
    </row>
    <row r="5" spans="1:110" ht="39.950000000000003" customHeight="1">
      <c r="A5" s="272" t="s">
        <v>200</v>
      </c>
      <c r="B5" s="265" t="s">
        <v>118</v>
      </c>
      <c r="C5" s="266">
        <v>3.5085771387331371E-3</v>
      </c>
      <c r="D5" s="267">
        <v>6.5941625446326202E-2</v>
      </c>
      <c r="E5" s="267">
        <v>2.0132916340891323E-2</v>
      </c>
      <c r="F5" s="267">
        <v>0</v>
      </c>
      <c r="G5" s="267">
        <v>0</v>
      </c>
      <c r="H5" s="267">
        <v>0</v>
      </c>
      <c r="I5" s="267">
        <v>0</v>
      </c>
      <c r="J5" s="267">
        <v>7.0585040479302086E-2</v>
      </c>
      <c r="K5" s="267">
        <v>0</v>
      </c>
      <c r="L5" s="267">
        <v>1.2067821154890484E-3</v>
      </c>
      <c r="M5" s="267">
        <v>0</v>
      </c>
      <c r="N5" s="267">
        <v>1.0370105489004113E-3</v>
      </c>
      <c r="O5" s="267">
        <v>1.5872260051108677E-4</v>
      </c>
      <c r="P5" s="267">
        <v>0</v>
      </c>
      <c r="Q5" s="267">
        <v>0</v>
      </c>
      <c r="R5" s="267">
        <v>0</v>
      </c>
      <c r="S5" s="267">
        <v>0</v>
      </c>
      <c r="T5" s="267">
        <v>0</v>
      </c>
      <c r="U5" s="267">
        <v>6.4201335387776063E-4</v>
      </c>
      <c r="V5" s="267">
        <v>0</v>
      </c>
      <c r="W5" s="267">
        <v>0</v>
      </c>
      <c r="X5" s="267">
        <v>0</v>
      </c>
      <c r="Y5" s="267">
        <v>0</v>
      </c>
      <c r="Z5" s="267">
        <v>0</v>
      </c>
      <c r="AA5" s="267">
        <v>0</v>
      </c>
      <c r="AB5" s="267">
        <v>0</v>
      </c>
      <c r="AC5" s="267">
        <v>0</v>
      </c>
      <c r="AD5" s="267">
        <v>0</v>
      </c>
      <c r="AE5" s="267">
        <v>0</v>
      </c>
      <c r="AF5" s="267">
        <v>0</v>
      </c>
      <c r="AG5" s="267">
        <v>0</v>
      </c>
      <c r="AH5" s="267">
        <v>0</v>
      </c>
      <c r="AI5" s="267">
        <v>0</v>
      </c>
      <c r="AJ5" s="267">
        <v>0</v>
      </c>
      <c r="AK5" s="267">
        <v>0</v>
      </c>
      <c r="AL5" s="267">
        <v>0</v>
      </c>
      <c r="AM5" s="267">
        <v>0</v>
      </c>
      <c r="AN5" s="267">
        <v>0</v>
      </c>
      <c r="AO5" s="267">
        <v>0</v>
      </c>
      <c r="AP5" s="267">
        <v>0</v>
      </c>
      <c r="AQ5" s="267">
        <v>0</v>
      </c>
      <c r="AR5" s="267">
        <v>0</v>
      </c>
      <c r="AS5" s="267">
        <v>0</v>
      </c>
      <c r="AT5" s="267">
        <v>0</v>
      </c>
      <c r="AU5" s="267">
        <v>0</v>
      </c>
      <c r="AV5" s="267">
        <v>0</v>
      </c>
      <c r="AW5" s="267">
        <v>0</v>
      </c>
      <c r="AX5" s="267">
        <v>0</v>
      </c>
      <c r="AY5" s="267">
        <v>0</v>
      </c>
      <c r="AZ5" s="267">
        <v>0</v>
      </c>
      <c r="BA5" s="267">
        <v>0</v>
      </c>
      <c r="BB5" s="267">
        <v>0</v>
      </c>
      <c r="BC5" s="267">
        <v>0</v>
      </c>
      <c r="BD5" s="267">
        <v>0</v>
      </c>
      <c r="BE5" s="267">
        <v>0</v>
      </c>
      <c r="BF5" s="267">
        <v>0</v>
      </c>
      <c r="BG5" s="267">
        <v>0</v>
      </c>
      <c r="BH5" s="267">
        <v>0</v>
      </c>
      <c r="BI5" s="267">
        <v>0</v>
      </c>
      <c r="BJ5" s="267">
        <v>0</v>
      </c>
      <c r="BK5" s="267">
        <v>0</v>
      </c>
      <c r="BL5" s="267">
        <v>0</v>
      </c>
      <c r="BM5" s="267">
        <v>0</v>
      </c>
      <c r="BN5" s="267">
        <v>0</v>
      </c>
      <c r="BO5" s="267">
        <v>0</v>
      </c>
      <c r="BP5" s="267">
        <v>0</v>
      </c>
      <c r="BQ5" s="267">
        <v>0</v>
      </c>
      <c r="BR5" s="267">
        <v>0</v>
      </c>
      <c r="BS5" s="267">
        <v>0</v>
      </c>
      <c r="BT5" s="267">
        <v>0</v>
      </c>
      <c r="BU5" s="267">
        <v>0</v>
      </c>
      <c r="BV5" s="267">
        <v>0</v>
      </c>
      <c r="BW5" s="267">
        <v>0</v>
      </c>
      <c r="BX5" s="267">
        <v>0</v>
      </c>
      <c r="BY5" s="267">
        <v>0</v>
      </c>
      <c r="BZ5" s="267">
        <v>0</v>
      </c>
      <c r="CA5" s="267">
        <v>0</v>
      </c>
      <c r="CB5" s="267">
        <v>0</v>
      </c>
      <c r="CC5" s="267">
        <v>0</v>
      </c>
      <c r="CD5" s="267">
        <v>0</v>
      </c>
      <c r="CE5" s="267">
        <v>0</v>
      </c>
      <c r="CF5" s="267">
        <v>1.4931167318660974E-4</v>
      </c>
      <c r="CG5" s="267">
        <v>0</v>
      </c>
      <c r="CH5" s="267">
        <v>0</v>
      </c>
      <c r="CI5" s="267">
        <v>0</v>
      </c>
      <c r="CJ5" s="267">
        <v>0</v>
      </c>
      <c r="CK5" s="267">
        <v>0</v>
      </c>
      <c r="CL5" s="267">
        <v>0</v>
      </c>
      <c r="CM5" s="267">
        <v>0</v>
      </c>
      <c r="CN5" s="267">
        <v>2.8283279371813479E-4</v>
      </c>
      <c r="CO5" s="267">
        <v>1.5160847112332401E-3</v>
      </c>
      <c r="CP5" s="267">
        <v>1.668580092751289E-4</v>
      </c>
      <c r="CQ5" s="267">
        <v>0</v>
      </c>
      <c r="CR5" s="267">
        <v>2.6198142467188939E-4</v>
      </c>
      <c r="CS5" s="267">
        <v>9.6408109299250767E-4</v>
      </c>
      <c r="CT5" s="267">
        <v>0</v>
      </c>
      <c r="CU5" s="267">
        <v>0</v>
      </c>
      <c r="CV5" s="267">
        <v>0</v>
      </c>
      <c r="CW5" s="267">
        <v>0</v>
      </c>
      <c r="CX5" s="267">
        <v>0</v>
      </c>
      <c r="CY5" s="267">
        <v>2.047524112290533E-3</v>
      </c>
      <c r="CZ5" s="267">
        <v>5.0433339479992621E-3</v>
      </c>
      <c r="DA5" s="267">
        <v>0</v>
      </c>
      <c r="DB5" s="267">
        <v>0</v>
      </c>
      <c r="DC5" s="267">
        <v>4.4142137683340357E-4</v>
      </c>
      <c r="DD5" s="267">
        <v>0</v>
      </c>
      <c r="DE5" s="268">
        <v>0</v>
      </c>
      <c r="DF5" s="266">
        <v>2.5001560801389757E-3</v>
      </c>
    </row>
    <row r="6" spans="1:110" ht="39.950000000000003" customHeight="1">
      <c r="A6" s="272" t="s">
        <v>201</v>
      </c>
      <c r="B6" s="265" t="s">
        <v>119</v>
      </c>
      <c r="C6" s="266">
        <v>5.4327430189307725E-2</v>
      </c>
      <c r="D6" s="267">
        <v>2.7844203491990696E-2</v>
      </c>
      <c r="E6" s="267">
        <v>0</v>
      </c>
      <c r="F6" s="267">
        <v>0</v>
      </c>
      <c r="G6" s="267">
        <v>0</v>
      </c>
      <c r="H6" s="267">
        <v>0</v>
      </c>
      <c r="I6" s="267">
        <v>0</v>
      </c>
      <c r="J6" s="267">
        <v>0</v>
      </c>
      <c r="K6" s="267">
        <v>0</v>
      </c>
      <c r="L6" s="267">
        <v>0</v>
      </c>
      <c r="M6" s="267">
        <v>0</v>
      </c>
      <c r="N6" s="267">
        <v>0</v>
      </c>
      <c r="O6" s="267">
        <v>0</v>
      </c>
      <c r="P6" s="267">
        <v>0</v>
      </c>
      <c r="Q6" s="267">
        <v>0</v>
      </c>
      <c r="R6" s="267">
        <v>0</v>
      </c>
      <c r="S6" s="267">
        <v>0</v>
      </c>
      <c r="T6" s="267">
        <v>0</v>
      </c>
      <c r="U6" s="267">
        <v>0</v>
      </c>
      <c r="V6" s="267">
        <v>0</v>
      </c>
      <c r="W6" s="267">
        <v>0</v>
      </c>
      <c r="X6" s="267">
        <v>0</v>
      </c>
      <c r="Y6" s="267">
        <v>0</v>
      </c>
      <c r="Z6" s="267">
        <v>0</v>
      </c>
      <c r="AA6" s="267">
        <v>0</v>
      </c>
      <c r="AB6" s="267">
        <v>0</v>
      </c>
      <c r="AC6" s="267">
        <v>0</v>
      </c>
      <c r="AD6" s="267">
        <v>0</v>
      </c>
      <c r="AE6" s="267">
        <v>0</v>
      </c>
      <c r="AF6" s="267">
        <v>0</v>
      </c>
      <c r="AG6" s="267">
        <v>0</v>
      </c>
      <c r="AH6" s="267">
        <v>0</v>
      </c>
      <c r="AI6" s="267">
        <v>0</v>
      </c>
      <c r="AJ6" s="267">
        <v>0</v>
      </c>
      <c r="AK6" s="267">
        <v>0</v>
      </c>
      <c r="AL6" s="267">
        <v>0</v>
      </c>
      <c r="AM6" s="267">
        <v>0</v>
      </c>
      <c r="AN6" s="267">
        <v>0</v>
      </c>
      <c r="AO6" s="267">
        <v>0</v>
      </c>
      <c r="AP6" s="267">
        <v>0</v>
      </c>
      <c r="AQ6" s="267">
        <v>0</v>
      </c>
      <c r="AR6" s="267">
        <v>0</v>
      </c>
      <c r="AS6" s="267">
        <v>0</v>
      </c>
      <c r="AT6" s="267">
        <v>0</v>
      </c>
      <c r="AU6" s="267">
        <v>0</v>
      </c>
      <c r="AV6" s="267">
        <v>0</v>
      </c>
      <c r="AW6" s="267">
        <v>0</v>
      </c>
      <c r="AX6" s="267">
        <v>0</v>
      </c>
      <c r="AY6" s="267">
        <v>0</v>
      </c>
      <c r="AZ6" s="267">
        <v>0</v>
      </c>
      <c r="BA6" s="267">
        <v>0</v>
      </c>
      <c r="BB6" s="267">
        <v>0</v>
      </c>
      <c r="BC6" s="267">
        <v>0</v>
      </c>
      <c r="BD6" s="267">
        <v>0</v>
      </c>
      <c r="BE6" s="267">
        <v>0</v>
      </c>
      <c r="BF6" s="267">
        <v>0</v>
      </c>
      <c r="BG6" s="267">
        <v>0</v>
      </c>
      <c r="BH6" s="267">
        <v>0</v>
      </c>
      <c r="BI6" s="267">
        <v>0</v>
      </c>
      <c r="BJ6" s="267">
        <v>0</v>
      </c>
      <c r="BK6" s="267">
        <v>0</v>
      </c>
      <c r="BL6" s="267">
        <v>0</v>
      </c>
      <c r="BM6" s="267">
        <v>0</v>
      </c>
      <c r="BN6" s="267">
        <v>0</v>
      </c>
      <c r="BO6" s="267">
        <v>0</v>
      </c>
      <c r="BP6" s="267">
        <v>0</v>
      </c>
      <c r="BQ6" s="267">
        <v>0</v>
      </c>
      <c r="BR6" s="267">
        <v>0</v>
      </c>
      <c r="BS6" s="267">
        <v>0</v>
      </c>
      <c r="BT6" s="267">
        <v>0</v>
      </c>
      <c r="BU6" s="267">
        <v>0</v>
      </c>
      <c r="BV6" s="267">
        <v>0</v>
      </c>
      <c r="BW6" s="267">
        <v>0</v>
      </c>
      <c r="BX6" s="267">
        <v>0</v>
      </c>
      <c r="BY6" s="267">
        <v>0</v>
      </c>
      <c r="BZ6" s="267">
        <v>0</v>
      </c>
      <c r="CA6" s="267">
        <v>0</v>
      </c>
      <c r="CB6" s="267">
        <v>0</v>
      </c>
      <c r="CC6" s="267">
        <v>0</v>
      </c>
      <c r="CD6" s="267">
        <v>0</v>
      </c>
      <c r="CE6" s="267">
        <v>0</v>
      </c>
      <c r="CF6" s="267">
        <v>0</v>
      </c>
      <c r="CG6" s="267">
        <v>0</v>
      </c>
      <c r="CH6" s="267">
        <v>0</v>
      </c>
      <c r="CI6" s="267">
        <v>0</v>
      </c>
      <c r="CJ6" s="267">
        <v>0</v>
      </c>
      <c r="CK6" s="267">
        <v>0</v>
      </c>
      <c r="CL6" s="267">
        <v>0</v>
      </c>
      <c r="CM6" s="267">
        <v>0</v>
      </c>
      <c r="CN6" s="267">
        <v>4.726284842395147E-4</v>
      </c>
      <c r="CO6" s="267">
        <v>0</v>
      </c>
      <c r="CP6" s="267">
        <v>0</v>
      </c>
      <c r="CQ6" s="267">
        <v>0</v>
      </c>
      <c r="CR6" s="267">
        <v>0</v>
      </c>
      <c r="CS6" s="267">
        <v>0</v>
      </c>
      <c r="CT6" s="267">
        <v>0</v>
      </c>
      <c r="CU6" s="267">
        <v>0</v>
      </c>
      <c r="CV6" s="267">
        <v>0</v>
      </c>
      <c r="CW6" s="267">
        <v>0</v>
      </c>
      <c r="CX6" s="267">
        <v>0</v>
      </c>
      <c r="CY6" s="267">
        <v>0</v>
      </c>
      <c r="CZ6" s="267">
        <v>0</v>
      </c>
      <c r="DA6" s="267">
        <v>0</v>
      </c>
      <c r="DB6" s="267">
        <v>3.6858850003879877E-4</v>
      </c>
      <c r="DC6" s="267">
        <v>0</v>
      </c>
      <c r="DD6" s="267">
        <v>0</v>
      </c>
      <c r="DE6" s="268">
        <v>0</v>
      </c>
      <c r="DF6" s="266">
        <v>5.8547394353565616E-4</v>
      </c>
    </row>
    <row r="7" spans="1:110" ht="39.950000000000003" customHeight="1">
      <c r="A7" s="272" t="s">
        <v>202</v>
      </c>
      <c r="B7" s="265" t="s">
        <v>120</v>
      </c>
      <c r="C7" s="266">
        <v>1.4434019874535057E-4</v>
      </c>
      <c r="D7" s="267">
        <v>0</v>
      </c>
      <c r="E7" s="267">
        <v>0</v>
      </c>
      <c r="F7" s="267">
        <v>0.17261509884569456</v>
      </c>
      <c r="G7" s="267">
        <v>3.4148581656323965E-4</v>
      </c>
      <c r="H7" s="267">
        <v>0</v>
      </c>
      <c r="I7" s="267">
        <v>0</v>
      </c>
      <c r="J7" s="267">
        <v>7.3660449091125107E-4</v>
      </c>
      <c r="K7" s="267">
        <v>0</v>
      </c>
      <c r="L7" s="267">
        <v>1.2067821154890484E-4</v>
      </c>
      <c r="M7" s="267">
        <v>0</v>
      </c>
      <c r="N7" s="267">
        <v>0</v>
      </c>
      <c r="O7" s="267">
        <v>0</v>
      </c>
      <c r="P7" s="267">
        <v>0.37873429368296962</v>
      </c>
      <c r="Q7" s="267">
        <v>0</v>
      </c>
      <c r="R7" s="267">
        <v>5.6222257139490125E-4</v>
      </c>
      <c r="S7" s="267">
        <v>0</v>
      </c>
      <c r="T7" s="267">
        <v>0</v>
      </c>
      <c r="U7" s="267">
        <v>0</v>
      </c>
      <c r="V7" s="267">
        <v>1.4920460778935819E-3</v>
      </c>
      <c r="W7" s="267">
        <v>0</v>
      </c>
      <c r="X7" s="267">
        <v>0</v>
      </c>
      <c r="Y7" s="267">
        <v>0</v>
      </c>
      <c r="Z7" s="267">
        <v>0</v>
      </c>
      <c r="AA7" s="267">
        <v>0</v>
      </c>
      <c r="AB7" s="267">
        <v>1.7119197388327095E-3</v>
      </c>
      <c r="AC7" s="267">
        <v>0</v>
      </c>
      <c r="AD7" s="267">
        <v>0</v>
      </c>
      <c r="AE7" s="267">
        <v>0</v>
      </c>
      <c r="AF7" s="267">
        <v>0</v>
      </c>
      <c r="AG7" s="267">
        <v>0</v>
      </c>
      <c r="AH7" s="267">
        <v>0</v>
      </c>
      <c r="AI7" s="267">
        <v>0</v>
      </c>
      <c r="AJ7" s="267">
        <v>0</v>
      </c>
      <c r="AK7" s="267">
        <v>0</v>
      </c>
      <c r="AL7" s="267">
        <v>0</v>
      </c>
      <c r="AM7" s="267">
        <v>0</v>
      </c>
      <c r="AN7" s="267">
        <v>0</v>
      </c>
      <c r="AO7" s="267">
        <v>0</v>
      </c>
      <c r="AP7" s="267">
        <v>0</v>
      </c>
      <c r="AQ7" s="267">
        <v>0</v>
      </c>
      <c r="AR7" s="267">
        <v>0</v>
      </c>
      <c r="AS7" s="267">
        <v>0</v>
      </c>
      <c r="AT7" s="267">
        <v>0</v>
      </c>
      <c r="AU7" s="267">
        <v>0</v>
      </c>
      <c r="AV7" s="267">
        <v>0</v>
      </c>
      <c r="AW7" s="267">
        <v>0</v>
      </c>
      <c r="AX7" s="267">
        <v>0</v>
      </c>
      <c r="AY7" s="267">
        <v>0</v>
      </c>
      <c r="AZ7" s="267">
        <v>0</v>
      </c>
      <c r="BA7" s="267">
        <v>0</v>
      </c>
      <c r="BB7" s="267">
        <v>0</v>
      </c>
      <c r="BC7" s="267">
        <v>0</v>
      </c>
      <c r="BD7" s="267">
        <v>0</v>
      </c>
      <c r="BE7" s="267">
        <v>0</v>
      </c>
      <c r="BF7" s="267">
        <v>0</v>
      </c>
      <c r="BG7" s="267">
        <v>0</v>
      </c>
      <c r="BH7" s="267">
        <v>5.1689737519512876E-6</v>
      </c>
      <c r="BI7" s="267">
        <v>0</v>
      </c>
      <c r="BJ7" s="267">
        <v>3.3715441672285906E-4</v>
      </c>
      <c r="BK7" s="267">
        <v>0</v>
      </c>
      <c r="BL7" s="267">
        <v>2.1948114656950967E-5</v>
      </c>
      <c r="BM7" s="267">
        <v>1.4699829481978009E-5</v>
      </c>
      <c r="BN7" s="267">
        <v>1.1569432018017462E-4</v>
      </c>
      <c r="BO7" s="267">
        <v>5.7397593127594849E-5</v>
      </c>
      <c r="BP7" s="267">
        <v>0</v>
      </c>
      <c r="BQ7" s="267">
        <v>0</v>
      </c>
      <c r="BR7" s="267">
        <v>0</v>
      </c>
      <c r="BS7" s="267">
        <v>0</v>
      </c>
      <c r="BT7" s="267">
        <v>0</v>
      </c>
      <c r="BU7" s="267">
        <v>0</v>
      </c>
      <c r="BV7" s="267">
        <v>0</v>
      </c>
      <c r="BW7" s="267">
        <v>0</v>
      </c>
      <c r="BX7" s="267">
        <v>0</v>
      </c>
      <c r="BY7" s="267">
        <v>0</v>
      </c>
      <c r="BZ7" s="267">
        <v>0</v>
      </c>
      <c r="CA7" s="267">
        <v>0</v>
      </c>
      <c r="CB7" s="267">
        <v>0</v>
      </c>
      <c r="CC7" s="267">
        <v>0</v>
      </c>
      <c r="CD7" s="267">
        <v>0</v>
      </c>
      <c r="CE7" s="267">
        <v>0</v>
      </c>
      <c r="CF7" s="267">
        <v>0</v>
      </c>
      <c r="CG7" s="267">
        <v>0</v>
      </c>
      <c r="CH7" s="267">
        <v>0</v>
      </c>
      <c r="CI7" s="267">
        <v>0</v>
      </c>
      <c r="CJ7" s="267">
        <v>0</v>
      </c>
      <c r="CK7" s="267">
        <v>0</v>
      </c>
      <c r="CL7" s="267">
        <v>0</v>
      </c>
      <c r="CM7" s="267">
        <v>0</v>
      </c>
      <c r="CN7" s="267">
        <v>1.3025194447545681E-4</v>
      </c>
      <c r="CO7" s="267">
        <v>0</v>
      </c>
      <c r="CP7" s="267">
        <v>1.4509392110880775E-5</v>
      </c>
      <c r="CQ7" s="267">
        <v>0</v>
      </c>
      <c r="CR7" s="267">
        <v>7.6059123291838854E-5</v>
      </c>
      <c r="CS7" s="267">
        <v>4.3383649184662847E-4</v>
      </c>
      <c r="CT7" s="267">
        <v>0</v>
      </c>
      <c r="CU7" s="267">
        <v>0</v>
      </c>
      <c r="CV7" s="267">
        <v>0</v>
      </c>
      <c r="CW7" s="267">
        <v>0</v>
      </c>
      <c r="CX7" s="267">
        <v>0</v>
      </c>
      <c r="CY7" s="267">
        <v>9.6987984266393666E-4</v>
      </c>
      <c r="CZ7" s="267">
        <v>1.6734279918864097E-3</v>
      </c>
      <c r="DA7" s="267">
        <v>0</v>
      </c>
      <c r="DB7" s="267">
        <v>0</v>
      </c>
      <c r="DC7" s="267">
        <v>1.8058147234093782E-4</v>
      </c>
      <c r="DD7" s="267">
        <v>0</v>
      </c>
      <c r="DE7" s="268">
        <v>0</v>
      </c>
      <c r="DF7" s="266">
        <v>1.6777376208630091E-3</v>
      </c>
    </row>
    <row r="8" spans="1:110" ht="39.950000000000003" customHeight="1">
      <c r="A8" s="272" t="s">
        <v>203</v>
      </c>
      <c r="B8" s="265" t="s">
        <v>121</v>
      </c>
      <c r="C8" s="266">
        <v>0</v>
      </c>
      <c r="D8" s="267">
        <v>0</v>
      </c>
      <c r="E8" s="267">
        <v>0</v>
      </c>
      <c r="F8" s="267">
        <v>0</v>
      </c>
      <c r="G8" s="267">
        <v>6.2821614874651155E-2</v>
      </c>
      <c r="H8" s="267">
        <v>0</v>
      </c>
      <c r="I8" s="267">
        <v>0</v>
      </c>
      <c r="J8" s="267">
        <v>6.0788540199256606E-2</v>
      </c>
      <c r="K8" s="267">
        <v>0</v>
      </c>
      <c r="L8" s="267">
        <v>1.0257647981656913E-3</v>
      </c>
      <c r="M8" s="267">
        <v>0</v>
      </c>
      <c r="N8" s="267">
        <v>0</v>
      </c>
      <c r="O8" s="267">
        <v>0</v>
      </c>
      <c r="P8" s="267">
        <v>0</v>
      </c>
      <c r="Q8" s="267">
        <v>0</v>
      </c>
      <c r="R8" s="267">
        <v>0</v>
      </c>
      <c r="S8" s="267">
        <v>0</v>
      </c>
      <c r="T8" s="267">
        <v>0</v>
      </c>
      <c r="U8" s="267">
        <v>2.5680534155110427E-4</v>
      </c>
      <c r="V8" s="267">
        <v>0</v>
      </c>
      <c r="W8" s="267">
        <v>0</v>
      </c>
      <c r="X8" s="267">
        <v>0</v>
      </c>
      <c r="Y8" s="267">
        <v>0</v>
      </c>
      <c r="Z8" s="267">
        <v>0</v>
      </c>
      <c r="AA8" s="267">
        <v>1.2697606501174528E-4</v>
      </c>
      <c r="AB8" s="267">
        <v>0</v>
      </c>
      <c r="AC8" s="267">
        <v>0</v>
      </c>
      <c r="AD8" s="267">
        <v>0</v>
      </c>
      <c r="AE8" s="267">
        <v>0</v>
      </c>
      <c r="AF8" s="267">
        <v>0</v>
      </c>
      <c r="AG8" s="267">
        <v>0</v>
      </c>
      <c r="AH8" s="267">
        <v>0</v>
      </c>
      <c r="AI8" s="267">
        <v>0</v>
      </c>
      <c r="AJ8" s="267">
        <v>0</v>
      </c>
      <c r="AK8" s="267">
        <v>0</v>
      </c>
      <c r="AL8" s="267">
        <v>0</v>
      </c>
      <c r="AM8" s="267">
        <v>0</v>
      </c>
      <c r="AN8" s="267">
        <v>0</v>
      </c>
      <c r="AO8" s="267">
        <v>0</v>
      </c>
      <c r="AP8" s="267">
        <v>0</v>
      </c>
      <c r="AQ8" s="267">
        <v>0</v>
      </c>
      <c r="AR8" s="267">
        <v>0</v>
      </c>
      <c r="AS8" s="267">
        <v>0</v>
      </c>
      <c r="AT8" s="267">
        <v>0</v>
      </c>
      <c r="AU8" s="267">
        <v>0</v>
      </c>
      <c r="AV8" s="267">
        <v>0</v>
      </c>
      <c r="AW8" s="267">
        <v>0</v>
      </c>
      <c r="AX8" s="267">
        <v>0</v>
      </c>
      <c r="AY8" s="267">
        <v>0</v>
      </c>
      <c r="AZ8" s="267">
        <v>0</v>
      </c>
      <c r="BA8" s="267">
        <v>0</v>
      </c>
      <c r="BB8" s="267">
        <v>0</v>
      </c>
      <c r="BC8" s="267">
        <v>0</v>
      </c>
      <c r="BD8" s="267">
        <v>0</v>
      </c>
      <c r="BE8" s="267">
        <v>0</v>
      </c>
      <c r="BF8" s="267">
        <v>0</v>
      </c>
      <c r="BG8" s="267">
        <v>0</v>
      </c>
      <c r="BH8" s="267">
        <v>0</v>
      </c>
      <c r="BI8" s="267">
        <v>0</v>
      </c>
      <c r="BJ8" s="267">
        <v>1.5733872780400091E-3</v>
      </c>
      <c r="BK8" s="267">
        <v>0</v>
      </c>
      <c r="BL8" s="267">
        <v>0</v>
      </c>
      <c r="BM8" s="267">
        <v>0</v>
      </c>
      <c r="BN8" s="267">
        <v>0</v>
      </c>
      <c r="BO8" s="267">
        <v>0</v>
      </c>
      <c r="BP8" s="267">
        <v>0</v>
      </c>
      <c r="BQ8" s="267">
        <v>0</v>
      </c>
      <c r="BR8" s="267">
        <v>0</v>
      </c>
      <c r="BS8" s="267">
        <v>0</v>
      </c>
      <c r="BT8" s="267">
        <v>0</v>
      </c>
      <c r="BU8" s="267">
        <v>0</v>
      </c>
      <c r="BV8" s="267">
        <v>0</v>
      </c>
      <c r="BW8" s="267">
        <v>0</v>
      </c>
      <c r="BX8" s="267">
        <v>0</v>
      </c>
      <c r="BY8" s="267">
        <v>0</v>
      </c>
      <c r="BZ8" s="267">
        <v>0</v>
      </c>
      <c r="CA8" s="267">
        <v>0</v>
      </c>
      <c r="CB8" s="267">
        <v>0</v>
      </c>
      <c r="CC8" s="267">
        <v>0</v>
      </c>
      <c r="CD8" s="267">
        <v>0</v>
      </c>
      <c r="CE8" s="267">
        <v>0</v>
      </c>
      <c r="CF8" s="267">
        <v>1.4931167318660974E-4</v>
      </c>
      <c r="CG8" s="267">
        <v>0</v>
      </c>
      <c r="CH8" s="267">
        <v>0</v>
      </c>
      <c r="CI8" s="267">
        <v>0</v>
      </c>
      <c r="CJ8" s="267">
        <v>0</v>
      </c>
      <c r="CK8" s="267">
        <v>0</v>
      </c>
      <c r="CL8" s="267">
        <v>0</v>
      </c>
      <c r="CM8" s="267">
        <v>0</v>
      </c>
      <c r="CN8" s="267">
        <v>1.0420155558036545E-4</v>
      </c>
      <c r="CO8" s="267">
        <v>0</v>
      </c>
      <c r="CP8" s="267">
        <v>3.010698863007761E-4</v>
      </c>
      <c r="CQ8" s="267">
        <v>0</v>
      </c>
      <c r="CR8" s="267">
        <v>5.6621791783924486E-4</v>
      </c>
      <c r="CS8" s="267">
        <v>1.8524129572498899E-3</v>
      </c>
      <c r="CT8" s="267">
        <v>0</v>
      </c>
      <c r="CU8" s="267">
        <v>0</v>
      </c>
      <c r="CV8" s="267">
        <v>0</v>
      </c>
      <c r="CW8" s="267">
        <v>0</v>
      </c>
      <c r="CX8" s="267">
        <v>0</v>
      </c>
      <c r="CY8" s="267">
        <v>4.3914003987283795E-3</v>
      </c>
      <c r="CZ8" s="267">
        <v>5.8915729301124839E-3</v>
      </c>
      <c r="DA8" s="267">
        <v>0</v>
      </c>
      <c r="DB8" s="267">
        <v>9.699697369442073E-6</v>
      </c>
      <c r="DC8" s="267">
        <v>9.0290736170468909E-4</v>
      </c>
      <c r="DD8" s="267">
        <v>0</v>
      </c>
      <c r="DE8" s="268">
        <v>0</v>
      </c>
      <c r="DF8" s="266">
        <v>2.50788576321206E-3</v>
      </c>
    </row>
    <row r="9" spans="1:110" ht="39.950000000000003" customHeight="1">
      <c r="A9" s="272" t="s">
        <v>204</v>
      </c>
      <c r="B9" s="265" t="s">
        <v>122</v>
      </c>
      <c r="C9" s="266">
        <v>0</v>
      </c>
      <c r="D9" s="267">
        <v>0</v>
      </c>
      <c r="E9" s="267">
        <v>0</v>
      </c>
      <c r="F9" s="267">
        <v>0</v>
      </c>
      <c r="G9" s="267">
        <v>0</v>
      </c>
      <c r="H9" s="267">
        <v>0</v>
      </c>
      <c r="I9" s="267">
        <v>0</v>
      </c>
      <c r="J9" s="267">
        <v>2.0706393523311665E-4</v>
      </c>
      <c r="K9" s="267">
        <v>0</v>
      </c>
      <c r="L9" s="267">
        <v>0</v>
      </c>
      <c r="M9" s="267">
        <v>0</v>
      </c>
      <c r="N9" s="267">
        <v>0</v>
      </c>
      <c r="O9" s="267">
        <v>0</v>
      </c>
      <c r="P9" s="267">
        <v>0</v>
      </c>
      <c r="Q9" s="267">
        <v>0</v>
      </c>
      <c r="R9" s="267">
        <v>1.3643104057822996E-2</v>
      </c>
      <c r="S9" s="267">
        <v>1.9527893643280062E-4</v>
      </c>
      <c r="T9" s="267">
        <v>0</v>
      </c>
      <c r="U9" s="267">
        <v>9.2321520287621986E-2</v>
      </c>
      <c r="V9" s="267">
        <v>7.9868348875479986E-3</v>
      </c>
      <c r="W9" s="267">
        <v>4.9464138499587804E-4</v>
      </c>
      <c r="X9" s="267">
        <v>4.9081623090619433E-3</v>
      </c>
      <c r="Y9" s="267">
        <v>1.1203189613984217E-3</v>
      </c>
      <c r="Z9" s="267">
        <v>1.6162186127121034E-2</v>
      </c>
      <c r="AA9" s="267">
        <v>3.174401625293632E-5</v>
      </c>
      <c r="AB9" s="267">
        <v>2.7868460864718529E-4</v>
      </c>
      <c r="AC9" s="267">
        <v>0.59215547799160684</v>
      </c>
      <c r="AD9" s="267">
        <v>0</v>
      </c>
      <c r="AE9" s="267">
        <v>0</v>
      </c>
      <c r="AF9" s="267">
        <v>0</v>
      </c>
      <c r="AG9" s="267">
        <v>0</v>
      </c>
      <c r="AH9" s="267">
        <v>1.3333333333333334E-2</v>
      </c>
      <c r="AI9" s="267">
        <v>3.5913090321422161E-4</v>
      </c>
      <c r="AJ9" s="267">
        <v>2.6229508196721311E-2</v>
      </c>
      <c r="AK9" s="267">
        <v>7.6882867970553643E-3</v>
      </c>
      <c r="AL9" s="267">
        <v>0</v>
      </c>
      <c r="AM9" s="267">
        <v>3.2079300029673349E-5</v>
      </c>
      <c r="AN9" s="267">
        <v>8.429570934839417E-5</v>
      </c>
      <c r="AO9" s="267">
        <v>3.4686090877558099E-4</v>
      </c>
      <c r="AP9" s="267">
        <v>6.0773310821196408E-4</v>
      </c>
      <c r="AQ9" s="267">
        <v>3.6175261908896218E-4</v>
      </c>
      <c r="AR9" s="267">
        <v>9.328358208955224E-5</v>
      </c>
      <c r="AS9" s="267">
        <v>4.096052429471097E-4</v>
      </c>
      <c r="AT9" s="267">
        <v>8.183506960072669E-6</v>
      </c>
      <c r="AU9" s="267">
        <v>1.5471593509666523E-4</v>
      </c>
      <c r="AV9" s="267">
        <v>0</v>
      </c>
      <c r="AW9" s="267">
        <v>0</v>
      </c>
      <c r="AX9" s="267">
        <v>2.43842965130456E-4</v>
      </c>
      <c r="AY9" s="267">
        <v>1.6174250593055855E-4</v>
      </c>
      <c r="AZ9" s="267">
        <v>0</v>
      </c>
      <c r="BA9" s="267">
        <v>0</v>
      </c>
      <c r="BB9" s="267">
        <v>1.0228086325048584E-4</v>
      </c>
      <c r="BC9" s="267">
        <v>0</v>
      </c>
      <c r="BD9" s="267">
        <v>0</v>
      </c>
      <c r="BE9" s="267">
        <v>0</v>
      </c>
      <c r="BF9" s="267">
        <v>0</v>
      </c>
      <c r="BG9" s="267">
        <v>2.9446407538280328E-4</v>
      </c>
      <c r="BH9" s="267">
        <v>0</v>
      </c>
      <c r="BI9" s="267">
        <v>0</v>
      </c>
      <c r="BJ9" s="267">
        <v>0</v>
      </c>
      <c r="BK9" s="267">
        <v>0</v>
      </c>
      <c r="BL9" s="267">
        <v>0</v>
      </c>
      <c r="BM9" s="267">
        <v>0</v>
      </c>
      <c r="BN9" s="267">
        <v>0</v>
      </c>
      <c r="BO9" s="267">
        <v>0</v>
      </c>
      <c r="BP9" s="267">
        <v>0.29213221913716864</v>
      </c>
      <c r="BQ9" s="267">
        <v>0.33316184792674142</v>
      </c>
      <c r="BR9" s="267">
        <v>0</v>
      </c>
      <c r="BS9" s="267">
        <v>0</v>
      </c>
      <c r="BT9" s="267">
        <v>0</v>
      </c>
      <c r="BU9" s="267">
        <v>0</v>
      </c>
      <c r="BV9" s="267">
        <v>0</v>
      </c>
      <c r="BW9" s="267">
        <v>0</v>
      </c>
      <c r="BX9" s="267">
        <v>0</v>
      </c>
      <c r="BY9" s="267">
        <v>0</v>
      </c>
      <c r="BZ9" s="267">
        <v>0</v>
      </c>
      <c r="CA9" s="267">
        <v>0</v>
      </c>
      <c r="CB9" s="267">
        <v>0</v>
      </c>
      <c r="CC9" s="267">
        <v>0</v>
      </c>
      <c r="CD9" s="267">
        <v>2.3424689622862497E-4</v>
      </c>
      <c r="CE9" s="267">
        <v>0</v>
      </c>
      <c r="CF9" s="267">
        <v>0</v>
      </c>
      <c r="CG9" s="267">
        <v>0</v>
      </c>
      <c r="CH9" s="267">
        <v>0</v>
      </c>
      <c r="CI9" s="267">
        <v>0</v>
      </c>
      <c r="CJ9" s="267">
        <v>0</v>
      </c>
      <c r="CK9" s="267">
        <v>0</v>
      </c>
      <c r="CL9" s="267">
        <v>0</v>
      </c>
      <c r="CM9" s="267">
        <v>0</v>
      </c>
      <c r="CN9" s="267">
        <v>0</v>
      </c>
      <c r="CO9" s="267">
        <v>9.4755294452077504E-5</v>
      </c>
      <c r="CP9" s="267">
        <v>0</v>
      </c>
      <c r="CQ9" s="267">
        <v>0</v>
      </c>
      <c r="CR9" s="267">
        <v>0</v>
      </c>
      <c r="CS9" s="267">
        <v>0</v>
      </c>
      <c r="CT9" s="267">
        <v>0</v>
      </c>
      <c r="CU9" s="267">
        <v>0</v>
      </c>
      <c r="CV9" s="267">
        <v>0</v>
      </c>
      <c r="CW9" s="267">
        <v>0</v>
      </c>
      <c r="CX9" s="267">
        <v>0</v>
      </c>
      <c r="CY9" s="267">
        <v>0</v>
      </c>
      <c r="CZ9" s="267">
        <v>0</v>
      </c>
      <c r="DA9" s="267">
        <v>0</v>
      </c>
      <c r="DB9" s="267">
        <v>0</v>
      </c>
      <c r="DC9" s="267">
        <v>0</v>
      </c>
      <c r="DD9" s="267">
        <v>0</v>
      </c>
      <c r="DE9" s="268">
        <v>0</v>
      </c>
      <c r="DF9" s="266">
        <v>3.3639085241557551E-2</v>
      </c>
    </row>
    <row r="10" spans="1:110" ht="39.950000000000003" customHeight="1">
      <c r="A10" s="272" t="s">
        <v>205</v>
      </c>
      <c r="B10" s="265" t="s">
        <v>419</v>
      </c>
      <c r="C10" s="266">
        <v>0</v>
      </c>
      <c r="D10" s="267">
        <v>0</v>
      </c>
      <c r="E10" s="267">
        <v>0</v>
      </c>
      <c r="F10" s="267">
        <v>1.9901817699349874E-4</v>
      </c>
      <c r="G10" s="267">
        <v>0</v>
      </c>
      <c r="H10" s="267">
        <v>0</v>
      </c>
      <c r="I10" s="267">
        <v>3.7979491074819596E-4</v>
      </c>
      <c r="J10" s="267">
        <v>0</v>
      </c>
      <c r="K10" s="267">
        <v>0</v>
      </c>
      <c r="L10" s="267">
        <v>0</v>
      </c>
      <c r="M10" s="267">
        <v>0</v>
      </c>
      <c r="N10" s="267">
        <v>0</v>
      </c>
      <c r="O10" s="267">
        <v>0</v>
      </c>
      <c r="P10" s="267">
        <v>0</v>
      </c>
      <c r="Q10" s="267">
        <v>0</v>
      </c>
      <c r="R10" s="267">
        <v>2.6269788270416781E-3</v>
      </c>
      <c r="S10" s="267">
        <v>7.8111574573120241E-6</v>
      </c>
      <c r="T10" s="267">
        <v>0</v>
      </c>
      <c r="U10" s="267">
        <v>4.3656908063687723E-3</v>
      </c>
      <c r="V10" s="267">
        <v>3.4799780581459133E-2</v>
      </c>
      <c r="W10" s="267">
        <v>0</v>
      </c>
      <c r="X10" s="267">
        <v>1.1713991191078624E-5</v>
      </c>
      <c r="Y10" s="267">
        <v>1.4827750959684992E-4</v>
      </c>
      <c r="Z10" s="267">
        <v>0</v>
      </c>
      <c r="AA10" s="267">
        <v>9.523204875880896E-5</v>
      </c>
      <c r="AB10" s="267">
        <v>3.9812086949597896E-5</v>
      </c>
      <c r="AC10" s="267">
        <v>-1.2064664792456076E-3</v>
      </c>
      <c r="AD10" s="267">
        <v>0.11853325753268903</v>
      </c>
      <c r="AE10" s="267">
        <v>0</v>
      </c>
      <c r="AF10" s="267">
        <v>2.4050024050024051E-4</v>
      </c>
      <c r="AG10" s="267">
        <v>0</v>
      </c>
      <c r="AH10" s="267">
        <v>9.3333333333333338E-2</v>
      </c>
      <c r="AI10" s="267">
        <v>8.1073801400610518E-2</v>
      </c>
      <c r="AJ10" s="267">
        <v>8.1967213114754092E-2</v>
      </c>
      <c r="AK10" s="267">
        <v>7.8625255913229077E-3</v>
      </c>
      <c r="AL10" s="267">
        <v>0</v>
      </c>
      <c r="AM10" s="267">
        <v>0</v>
      </c>
      <c r="AN10" s="267">
        <v>2.5288712804518251E-4</v>
      </c>
      <c r="AO10" s="267">
        <v>0</v>
      </c>
      <c r="AP10" s="267">
        <v>0.63966392595587906</v>
      </c>
      <c r="AQ10" s="267">
        <v>0.24986976905712796</v>
      </c>
      <c r="AR10" s="267">
        <v>9.328358208955224E-5</v>
      </c>
      <c r="AS10" s="267">
        <v>0</v>
      </c>
      <c r="AT10" s="267">
        <v>8.183506960072669E-6</v>
      </c>
      <c r="AU10" s="267">
        <v>1.2892994591388768E-5</v>
      </c>
      <c r="AV10" s="267">
        <v>2.0850708924103419E-4</v>
      </c>
      <c r="AW10" s="267">
        <v>2.871088142405972E-4</v>
      </c>
      <c r="AX10" s="267">
        <v>0</v>
      </c>
      <c r="AY10" s="267">
        <v>0</v>
      </c>
      <c r="AZ10" s="267">
        <v>0</v>
      </c>
      <c r="BA10" s="267">
        <v>0</v>
      </c>
      <c r="BB10" s="267">
        <v>0</v>
      </c>
      <c r="BC10" s="267">
        <v>0</v>
      </c>
      <c r="BD10" s="267">
        <v>0</v>
      </c>
      <c r="BE10" s="267">
        <v>0</v>
      </c>
      <c r="BF10" s="267">
        <v>0</v>
      </c>
      <c r="BG10" s="267">
        <v>0</v>
      </c>
      <c r="BH10" s="267">
        <v>0</v>
      </c>
      <c r="BI10" s="267">
        <v>0</v>
      </c>
      <c r="BJ10" s="267">
        <v>1.1238480557428637E-3</v>
      </c>
      <c r="BK10" s="267">
        <v>0</v>
      </c>
      <c r="BL10" s="267">
        <v>1.2861595188973266E-3</v>
      </c>
      <c r="BM10" s="267">
        <v>1.7757394014229436E-2</v>
      </c>
      <c r="BN10" s="267">
        <v>1.8804183506617715E-2</v>
      </c>
      <c r="BO10" s="267">
        <v>1.2340482522432894E-3</v>
      </c>
      <c r="BP10" s="267">
        <v>-1.3413276461041138E-5</v>
      </c>
      <c r="BQ10" s="267">
        <v>0</v>
      </c>
      <c r="BR10" s="267">
        <v>0</v>
      </c>
      <c r="BS10" s="267">
        <v>0</v>
      </c>
      <c r="BT10" s="267">
        <v>0</v>
      </c>
      <c r="BU10" s="267">
        <v>0</v>
      </c>
      <c r="BV10" s="267">
        <v>0</v>
      </c>
      <c r="BW10" s="267">
        <v>0</v>
      </c>
      <c r="BX10" s="267">
        <v>0</v>
      </c>
      <c r="BY10" s="267">
        <v>0</v>
      </c>
      <c r="BZ10" s="267">
        <v>0</v>
      </c>
      <c r="CA10" s="267">
        <v>0</v>
      </c>
      <c r="CB10" s="267">
        <v>0</v>
      </c>
      <c r="CC10" s="267">
        <v>0</v>
      </c>
      <c r="CD10" s="267">
        <v>0</v>
      </c>
      <c r="CE10" s="267">
        <v>0</v>
      </c>
      <c r="CF10" s="267">
        <v>0</v>
      </c>
      <c r="CG10" s="267">
        <v>0</v>
      </c>
      <c r="CH10" s="267">
        <v>0</v>
      </c>
      <c r="CI10" s="267">
        <v>0</v>
      </c>
      <c r="CJ10" s="267">
        <v>0</v>
      </c>
      <c r="CK10" s="267">
        <v>0</v>
      </c>
      <c r="CL10" s="267">
        <v>0</v>
      </c>
      <c r="CM10" s="267">
        <v>2.8772341723348182E-6</v>
      </c>
      <c r="CN10" s="267">
        <v>0</v>
      </c>
      <c r="CO10" s="267">
        <v>0</v>
      </c>
      <c r="CP10" s="267">
        <v>0</v>
      </c>
      <c r="CQ10" s="267">
        <v>0</v>
      </c>
      <c r="CR10" s="267">
        <v>0</v>
      </c>
      <c r="CS10" s="267">
        <v>0</v>
      </c>
      <c r="CT10" s="267">
        <v>0</v>
      </c>
      <c r="CU10" s="267">
        <v>0</v>
      </c>
      <c r="CV10" s="267">
        <v>0</v>
      </c>
      <c r="CW10" s="267">
        <v>0</v>
      </c>
      <c r="CX10" s="267">
        <v>0</v>
      </c>
      <c r="CY10" s="267">
        <v>-5.3882213481329812E-5</v>
      </c>
      <c r="CZ10" s="267">
        <v>-2.7659966808039829E-5</v>
      </c>
      <c r="DA10" s="267">
        <v>0</v>
      </c>
      <c r="DB10" s="267">
        <v>1.9399394738884146E-5</v>
      </c>
      <c r="DC10" s="267">
        <v>2.0064608037881979E-5</v>
      </c>
      <c r="DD10" s="267">
        <v>0</v>
      </c>
      <c r="DE10" s="268">
        <v>4.0254407857660417E-5</v>
      </c>
      <c r="DF10" s="266">
        <v>2.9401435144490569E-2</v>
      </c>
    </row>
    <row r="11" spans="1:110" ht="39.950000000000003" customHeight="1">
      <c r="A11" s="272" t="s">
        <v>206</v>
      </c>
      <c r="B11" s="265" t="s">
        <v>123</v>
      </c>
      <c r="C11" s="266">
        <v>0</v>
      </c>
      <c r="D11" s="267">
        <v>8.0911979559078855E-3</v>
      </c>
      <c r="E11" s="267">
        <v>0</v>
      </c>
      <c r="F11" s="267">
        <v>7.7617089027464505E-3</v>
      </c>
      <c r="G11" s="267">
        <v>6.4988283503879987E-2</v>
      </c>
      <c r="H11" s="267">
        <v>0</v>
      </c>
      <c r="I11" s="267">
        <v>0</v>
      </c>
      <c r="J11" s="267">
        <v>0.21188071759534277</v>
      </c>
      <c r="K11" s="267">
        <v>3.6120079196618089E-2</v>
      </c>
      <c r="L11" s="267">
        <v>0.14614131418572376</v>
      </c>
      <c r="M11" s="267">
        <v>0</v>
      </c>
      <c r="N11" s="267">
        <v>2.5031289111389235E-4</v>
      </c>
      <c r="O11" s="267">
        <v>2.0475215465930192E-3</v>
      </c>
      <c r="P11" s="267">
        <v>2.8752983121998908E-5</v>
      </c>
      <c r="Q11" s="267">
        <v>0</v>
      </c>
      <c r="R11" s="267">
        <v>6.7957732647209021E-3</v>
      </c>
      <c r="S11" s="267">
        <v>7.8111574573120241E-6</v>
      </c>
      <c r="T11" s="267">
        <v>0</v>
      </c>
      <c r="U11" s="267">
        <v>1.2840267077555214E-4</v>
      </c>
      <c r="V11" s="267">
        <v>3.9495337356006583E-4</v>
      </c>
      <c r="W11" s="267">
        <v>0</v>
      </c>
      <c r="X11" s="267">
        <v>2.6942179739480838E-4</v>
      </c>
      <c r="Y11" s="267">
        <v>0</v>
      </c>
      <c r="Z11" s="267">
        <v>0</v>
      </c>
      <c r="AA11" s="267">
        <v>1.2697606501174529E-2</v>
      </c>
      <c r="AB11" s="267">
        <v>6.9671152161796318E-3</v>
      </c>
      <c r="AC11" s="267">
        <v>4.527078721371886E-6</v>
      </c>
      <c r="AD11" s="267">
        <v>0</v>
      </c>
      <c r="AE11" s="267">
        <v>9.3359240522578347E-5</v>
      </c>
      <c r="AF11" s="267">
        <v>0</v>
      </c>
      <c r="AG11" s="267">
        <v>0</v>
      </c>
      <c r="AH11" s="267">
        <v>0</v>
      </c>
      <c r="AI11" s="267">
        <v>0</v>
      </c>
      <c r="AJ11" s="267">
        <v>1.639344262295082E-3</v>
      </c>
      <c r="AK11" s="267">
        <v>2.8313804068475846E-4</v>
      </c>
      <c r="AL11" s="267">
        <v>0</v>
      </c>
      <c r="AM11" s="267">
        <v>0</v>
      </c>
      <c r="AN11" s="267">
        <v>0</v>
      </c>
      <c r="AO11" s="267">
        <v>0</v>
      </c>
      <c r="AP11" s="267">
        <v>0</v>
      </c>
      <c r="AQ11" s="267">
        <v>0</v>
      </c>
      <c r="AR11" s="267">
        <v>0</v>
      </c>
      <c r="AS11" s="267">
        <v>0</v>
      </c>
      <c r="AT11" s="267">
        <v>0</v>
      </c>
      <c r="AU11" s="267">
        <v>0</v>
      </c>
      <c r="AV11" s="267">
        <v>0</v>
      </c>
      <c r="AW11" s="267">
        <v>0</v>
      </c>
      <c r="AX11" s="267">
        <v>0</v>
      </c>
      <c r="AY11" s="267">
        <v>0</v>
      </c>
      <c r="AZ11" s="267">
        <v>0</v>
      </c>
      <c r="BA11" s="267">
        <v>0</v>
      </c>
      <c r="BB11" s="267">
        <v>0</v>
      </c>
      <c r="BC11" s="267">
        <v>0</v>
      </c>
      <c r="BD11" s="267">
        <v>0</v>
      </c>
      <c r="BE11" s="267">
        <v>0</v>
      </c>
      <c r="BF11" s="267">
        <v>0</v>
      </c>
      <c r="BG11" s="267">
        <v>0</v>
      </c>
      <c r="BH11" s="267">
        <v>0</v>
      </c>
      <c r="BI11" s="267">
        <v>0</v>
      </c>
      <c r="BJ11" s="267">
        <v>3.0343897505057315E-3</v>
      </c>
      <c r="BK11" s="267">
        <v>0</v>
      </c>
      <c r="BL11" s="267">
        <v>0</v>
      </c>
      <c r="BM11" s="267">
        <v>0</v>
      </c>
      <c r="BN11" s="267">
        <v>0</v>
      </c>
      <c r="BO11" s="267">
        <v>0</v>
      </c>
      <c r="BP11" s="267">
        <v>0</v>
      </c>
      <c r="BQ11" s="267">
        <v>0</v>
      </c>
      <c r="BR11" s="267">
        <v>0</v>
      </c>
      <c r="BS11" s="267">
        <v>0</v>
      </c>
      <c r="BT11" s="267">
        <v>0</v>
      </c>
      <c r="BU11" s="267">
        <v>0</v>
      </c>
      <c r="BV11" s="267">
        <v>0</v>
      </c>
      <c r="BW11" s="267">
        <v>0</v>
      </c>
      <c r="BX11" s="267">
        <v>0</v>
      </c>
      <c r="BY11" s="267">
        <v>0</v>
      </c>
      <c r="BZ11" s="267">
        <v>0</v>
      </c>
      <c r="CA11" s="267">
        <v>0</v>
      </c>
      <c r="CB11" s="267">
        <v>0</v>
      </c>
      <c r="CC11" s="267">
        <v>0</v>
      </c>
      <c r="CD11" s="267">
        <v>0</v>
      </c>
      <c r="CE11" s="267">
        <v>0</v>
      </c>
      <c r="CF11" s="267">
        <v>2.4935049422163823E-3</v>
      </c>
      <c r="CG11" s="267">
        <v>0</v>
      </c>
      <c r="CH11" s="267">
        <v>0</v>
      </c>
      <c r="CI11" s="267">
        <v>0</v>
      </c>
      <c r="CJ11" s="267">
        <v>0</v>
      </c>
      <c r="CK11" s="267">
        <v>0</v>
      </c>
      <c r="CL11" s="267">
        <v>0</v>
      </c>
      <c r="CM11" s="267">
        <v>6.9053620136035626E-5</v>
      </c>
      <c r="CN11" s="267">
        <v>8.860853708458934E-3</v>
      </c>
      <c r="CO11" s="267">
        <v>0</v>
      </c>
      <c r="CP11" s="267">
        <v>4.6194277133016666E-3</v>
      </c>
      <c r="CQ11" s="267">
        <v>0</v>
      </c>
      <c r="CR11" s="267">
        <v>7.5805592880866064E-3</v>
      </c>
      <c r="CS11" s="267">
        <v>4.9064841339797265E-2</v>
      </c>
      <c r="CT11" s="267">
        <v>1.2435056639127843E-3</v>
      </c>
      <c r="CU11" s="267">
        <v>0</v>
      </c>
      <c r="CV11" s="267">
        <v>0</v>
      </c>
      <c r="CW11" s="267">
        <v>0</v>
      </c>
      <c r="CX11" s="267">
        <v>0</v>
      </c>
      <c r="CY11" s="267">
        <v>5.8650789374427505E-2</v>
      </c>
      <c r="CZ11" s="267">
        <v>0.14367047759542689</v>
      </c>
      <c r="DA11" s="267">
        <v>0</v>
      </c>
      <c r="DB11" s="267">
        <v>0</v>
      </c>
      <c r="DC11" s="267">
        <v>1.1175986677100264E-2</v>
      </c>
      <c r="DD11" s="267">
        <v>0</v>
      </c>
      <c r="DE11" s="268">
        <v>0</v>
      </c>
      <c r="DF11" s="266">
        <v>1.2235394615185656E-2</v>
      </c>
    </row>
    <row r="12" spans="1:110" ht="39.950000000000003" customHeight="1">
      <c r="A12" s="272" t="s">
        <v>207</v>
      </c>
      <c r="B12" s="265" t="s">
        <v>124</v>
      </c>
      <c r="C12" s="266">
        <v>0</v>
      </c>
      <c r="D12" s="267">
        <v>2.620630916893242E-4</v>
      </c>
      <c r="E12" s="267">
        <v>0</v>
      </c>
      <c r="F12" s="267">
        <v>0</v>
      </c>
      <c r="G12" s="267">
        <v>9.4320737609363773E-3</v>
      </c>
      <c r="H12" s="267">
        <v>0</v>
      </c>
      <c r="I12" s="267">
        <v>0</v>
      </c>
      <c r="J12" s="267">
        <v>1.1439433798944314E-3</v>
      </c>
      <c r="K12" s="267">
        <v>1.6427947130906301E-2</v>
      </c>
      <c r="L12" s="267">
        <v>0</v>
      </c>
      <c r="M12" s="267">
        <v>0</v>
      </c>
      <c r="N12" s="267">
        <v>0</v>
      </c>
      <c r="O12" s="267">
        <v>0</v>
      </c>
      <c r="P12" s="267">
        <v>0</v>
      </c>
      <c r="Q12" s="267">
        <v>0</v>
      </c>
      <c r="R12" s="267">
        <v>0</v>
      </c>
      <c r="S12" s="267">
        <v>0</v>
      </c>
      <c r="T12" s="267">
        <v>0</v>
      </c>
      <c r="U12" s="267">
        <v>0</v>
      </c>
      <c r="V12" s="267">
        <v>0</v>
      </c>
      <c r="W12" s="267">
        <v>0</v>
      </c>
      <c r="X12" s="267">
        <v>0</v>
      </c>
      <c r="Y12" s="267">
        <v>0</v>
      </c>
      <c r="Z12" s="267">
        <v>0</v>
      </c>
      <c r="AA12" s="267">
        <v>1.5872008126468161E-4</v>
      </c>
      <c r="AB12" s="267">
        <v>0</v>
      </c>
      <c r="AC12" s="267">
        <v>0</v>
      </c>
      <c r="AD12" s="267">
        <v>0</v>
      </c>
      <c r="AE12" s="267">
        <v>0</v>
      </c>
      <c r="AF12" s="267">
        <v>0</v>
      </c>
      <c r="AG12" s="267">
        <v>0</v>
      </c>
      <c r="AH12" s="267">
        <v>0</v>
      </c>
      <c r="AI12" s="267">
        <v>0</v>
      </c>
      <c r="AJ12" s="267">
        <v>0</v>
      </c>
      <c r="AK12" s="267">
        <v>0</v>
      </c>
      <c r="AL12" s="267">
        <v>0</v>
      </c>
      <c r="AM12" s="267">
        <v>0</v>
      </c>
      <c r="AN12" s="267">
        <v>0</v>
      </c>
      <c r="AO12" s="267">
        <v>0</v>
      </c>
      <c r="AP12" s="267">
        <v>0</v>
      </c>
      <c r="AQ12" s="267">
        <v>0</v>
      </c>
      <c r="AR12" s="267">
        <v>0</v>
      </c>
      <c r="AS12" s="267">
        <v>0</v>
      </c>
      <c r="AT12" s="267">
        <v>0</v>
      </c>
      <c r="AU12" s="267">
        <v>0</v>
      </c>
      <c r="AV12" s="267">
        <v>0</v>
      </c>
      <c r="AW12" s="267">
        <v>0</v>
      </c>
      <c r="AX12" s="267">
        <v>0</v>
      </c>
      <c r="AY12" s="267">
        <v>0</v>
      </c>
      <c r="AZ12" s="267">
        <v>0</v>
      </c>
      <c r="BA12" s="267">
        <v>0</v>
      </c>
      <c r="BB12" s="267">
        <v>0</v>
      </c>
      <c r="BC12" s="267">
        <v>0</v>
      </c>
      <c r="BD12" s="267">
        <v>0</v>
      </c>
      <c r="BE12" s="267">
        <v>0</v>
      </c>
      <c r="BF12" s="267">
        <v>0</v>
      </c>
      <c r="BG12" s="267">
        <v>0</v>
      </c>
      <c r="BH12" s="267">
        <v>0</v>
      </c>
      <c r="BI12" s="267">
        <v>0</v>
      </c>
      <c r="BJ12" s="267">
        <v>0</v>
      </c>
      <c r="BK12" s="267">
        <v>0</v>
      </c>
      <c r="BL12" s="267">
        <v>0</v>
      </c>
      <c r="BM12" s="267">
        <v>0</v>
      </c>
      <c r="BN12" s="267">
        <v>0</v>
      </c>
      <c r="BO12" s="267">
        <v>0</v>
      </c>
      <c r="BP12" s="267">
        <v>0</v>
      </c>
      <c r="BQ12" s="267">
        <v>0</v>
      </c>
      <c r="BR12" s="267">
        <v>0</v>
      </c>
      <c r="BS12" s="267">
        <v>0</v>
      </c>
      <c r="BT12" s="267">
        <v>1.0018585761020765E-4</v>
      </c>
      <c r="BU12" s="267">
        <v>0</v>
      </c>
      <c r="BV12" s="267">
        <v>0</v>
      </c>
      <c r="BW12" s="267">
        <v>0</v>
      </c>
      <c r="BX12" s="267">
        <v>0</v>
      </c>
      <c r="BY12" s="267">
        <v>0</v>
      </c>
      <c r="BZ12" s="267">
        <v>0</v>
      </c>
      <c r="CA12" s="267">
        <v>0</v>
      </c>
      <c r="CB12" s="267">
        <v>0</v>
      </c>
      <c r="CC12" s="267">
        <v>0</v>
      </c>
      <c r="CD12" s="267">
        <v>0</v>
      </c>
      <c r="CE12" s="267">
        <v>0</v>
      </c>
      <c r="CF12" s="267">
        <v>2.9563711290948726E-3</v>
      </c>
      <c r="CG12" s="267">
        <v>0</v>
      </c>
      <c r="CH12" s="267">
        <v>0</v>
      </c>
      <c r="CI12" s="267">
        <v>0</v>
      </c>
      <c r="CJ12" s="267">
        <v>0</v>
      </c>
      <c r="CK12" s="267">
        <v>0</v>
      </c>
      <c r="CL12" s="267">
        <v>0</v>
      </c>
      <c r="CM12" s="267">
        <v>2.8772341723348182E-6</v>
      </c>
      <c r="CN12" s="267">
        <v>1.5630233337054816E-4</v>
      </c>
      <c r="CO12" s="267">
        <v>0</v>
      </c>
      <c r="CP12" s="267">
        <v>5.4591587817188916E-4</v>
      </c>
      <c r="CQ12" s="267">
        <v>0</v>
      </c>
      <c r="CR12" s="267">
        <v>1.1831419178730488E-3</v>
      </c>
      <c r="CS12" s="267">
        <v>7.7815116791538127E-3</v>
      </c>
      <c r="CT12" s="267">
        <v>0</v>
      </c>
      <c r="CU12" s="267">
        <v>0</v>
      </c>
      <c r="CV12" s="267">
        <v>0</v>
      </c>
      <c r="CW12" s="267">
        <v>0</v>
      </c>
      <c r="CX12" s="267">
        <v>1.2656358765583141E-5</v>
      </c>
      <c r="CY12" s="267">
        <v>3.0658979470876663E-2</v>
      </c>
      <c r="CZ12" s="267">
        <v>7.375991148810622E-2</v>
      </c>
      <c r="DA12" s="267">
        <v>0</v>
      </c>
      <c r="DB12" s="267">
        <v>0</v>
      </c>
      <c r="DC12" s="267">
        <v>4.5747306326370911E-3</v>
      </c>
      <c r="DD12" s="267">
        <v>0</v>
      </c>
      <c r="DE12" s="268">
        <v>2.2139924321713228E-4</v>
      </c>
      <c r="DF12" s="266">
        <v>2.1149602069969486E-3</v>
      </c>
    </row>
    <row r="13" spans="1:110" ht="39.950000000000003" customHeight="1">
      <c r="A13" s="272" t="s">
        <v>208</v>
      </c>
      <c r="B13" s="265" t="s">
        <v>125</v>
      </c>
      <c r="C13" s="266">
        <v>1.9452617553988787E-2</v>
      </c>
      <c r="D13" s="267">
        <v>0.42595079765453531</v>
      </c>
      <c r="E13" s="267">
        <v>3.8832421162366432E-2</v>
      </c>
      <c r="F13" s="267">
        <v>3.9803635398699748E-4</v>
      </c>
      <c r="G13" s="267">
        <v>9.322562792176442E-2</v>
      </c>
      <c r="H13" s="267">
        <v>0</v>
      </c>
      <c r="I13" s="267">
        <v>0</v>
      </c>
      <c r="J13" s="267">
        <v>-7.1284305572056554E-5</v>
      </c>
      <c r="K13" s="267">
        <v>0</v>
      </c>
      <c r="L13" s="267">
        <v>0.27104326313884031</v>
      </c>
      <c r="M13" s="267">
        <v>0</v>
      </c>
      <c r="N13" s="267">
        <v>0</v>
      </c>
      <c r="O13" s="267">
        <v>0</v>
      </c>
      <c r="P13" s="267">
        <v>0</v>
      </c>
      <c r="Q13" s="267">
        <v>0</v>
      </c>
      <c r="R13" s="267">
        <v>0</v>
      </c>
      <c r="S13" s="267">
        <v>0</v>
      </c>
      <c r="T13" s="267">
        <v>0</v>
      </c>
      <c r="U13" s="267">
        <v>3.8520801232665641E-4</v>
      </c>
      <c r="V13" s="267">
        <v>0</v>
      </c>
      <c r="W13" s="267">
        <v>0</v>
      </c>
      <c r="X13" s="267">
        <v>0</v>
      </c>
      <c r="Y13" s="267">
        <v>0</v>
      </c>
      <c r="Z13" s="267">
        <v>0</v>
      </c>
      <c r="AA13" s="267">
        <v>0</v>
      </c>
      <c r="AB13" s="267">
        <v>0</v>
      </c>
      <c r="AC13" s="267">
        <v>0</v>
      </c>
      <c r="AD13" s="267">
        <v>0</v>
      </c>
      <c r="AE13" s="267">
        <v>0</v>
      </c>
      <c r="AF13" s="267">
        <v>0</v>
      </c>
      <c r="AG13" s="267">
        <v>0</v>
      </c>
      <c r="AH13" s="267">
        <v>0</v>
      </c>
      <c r="AI13" s="267">
        <v>0</v>
      </c>
      <c r="AJ13" s="267">
        <v>0</v>
      </c>
      <c r="AK13" s="267">
        <v>0</v>
      </c>
      <c r="AL13" s="267">
        <v>0</v>
      </c>
      <c r="AM13" s="267">
        <v>0</v>
      </c>
      <c r="AN13" s="267">
        <v>0</v>
      </c>
      <c r="AO13" s="267">
        <v>0</v>
      </c>
      <c r="AP13" s="267">
        <v>0</v>
      </c>
      <c r="AQ13" s="267">
        <v>0</v>
      </c>
      <c r="AR13" s="267">
        <v>0</v>
      </c>
      <c r="AS13" s="267">
        <v>0</v>
      </c>
      <c r="AT13" s="267">
        <v>0</v>
      </c>
      <c r="AU13" s="267">
        <v>0</v>
      </c>
      <c r="AV13" s="267">
        <v>0</v>
      </c>
      <c r="AW13" s="267">
        <v>0</v>
      </c>
      <c r="AX13" s="267">
        <v>0</v>
      </c>
      <c r="AY13" s="267">
        <v>0</v>
      </c>
      <c r="AZ13" s="267">
        <v>0</v>
      </c>
      <c r="BA13" s="267">
        <v>0</v>
      </c>
      <c r="BB13" s="267">
        <v>0</v>
      </c>
      <c r="BC13" s="267">
        <v>0</v>
      </c>
      <c r="BD13" s="267">
        <v>0</v>
      </c>
      <c r="BE13" s="267">
        <v>0</v>
      </c>
      <c r="BF13" s="267">
        <v>0</v>
      </c>
      <c r="BG13" s="267">
        <v>0</v>
      </c>
      <c r="BH13" s="267">
        <v>0</v>
      </c>
      <c r="BI13" s="267">
        <v>0</v>
      </c>
      <c r="BJ13" s="267">
        <v>0</v>
      </c>
      <c r="BK13" s="267">
        <v>0</v>
      </c>
      <c r="BL13" s="267">
        <v>0</v>
      </c>
      <c r="BM13" s="267">
        <v>0</v>
      </c>
      <c r="BN13" s="267">
        <v>0</v>
      </c>
      <c r="BO13" s="267">
        <v>0</v>
      </c>
      <c r="BP13" s="267">
        <v>0</v>
      </c>
      <c r="BQ13" s="267">
        <v>0</v>
      </c>
      <c r="BR13" s="267">
        <v>0</v>
      </c>
      <c r="BS13" s="267">
        <v>0</v>
      </c>
      <c r="BT13" s="267">
        <v>5.1377362877029565E-5</v>
      </c>
      <c r="BU13" s="267">
        <v>0</v>
      </c>
      <c r="BV13" s="267">
        <v>0</v>
      </c>
      <c r="BW13" s="267">
        <v>0</v>
      </c>
      <c r="BX13" s="267">
        <v>0</v>
      </c>
      <c r="BY13" s="267">
        <v>0</v>
      </c>
      <c r="BZ13" s="267">
        <v>0</v>
      </c>
      <c r="CA13" s="267">
        <v>0</v>
      </c>
      <c r="CB13" s="267">
        <v>0</v>
      </c>
      <c r="CC13" s="267">
        <v>0</v>
      </c>
      <c r="CD13" s="267">
        <v>0</v>
      </c>
      <c r="CE13" s="267">
        <v>0</v>
      </c>
      <c r="CF13" s="267">
        <v>0</v>
      </c>
      <c r="CG13" s="267">
        <v>0</v>
      </c>
      <c r="CH13" s="267">
        <v>0</v>
      </c>
      <c r="CI13" s="267">
        <v>0</v>
      </c>
      <c r="CJ13" s="267">
        <v>0</v>
      </c>
      <c r="CK13" s="267">
        <v>0</v>
      </c>
      <c r="CL13" s="267">
        <v>0</v>
      </c>
      <c r="CM13" s="267">
        <v>0</v>
      </c>
      <c r="CN13" s="267">
        <v>3.0516169848535595E-4</v>
      </c>
      <c r="CO13" s="267">
        <v>2.1162015760963979E-3</v>
      </c>
      <c r="CP13" s="267">
        <v>4.5341850346502419E-5</v>
      </c>
      <c r="CQ13" s="267">
        <v>0</v>
      </c>
      <c r="CR13" s="267">
        <v>8.4510136990932065E-6</v>
      </c>
      <c r="CS13" s="267">
        <v>0</v>
      </c>
      <c r="CT13" s="267">
        <v>0</v>
      </c>
      <c r="CU13" s="267">
        <v>0</v>
      </c>
      <c r="CV13" s="267">
        <v>0</v>
      </c>
      <c r="CW13" s="267">
        <v>0</v>
      </c>
      <c r="CX13" s="267">
        <v>0</v>
      </c>
      <c r="CY13" s="267">
        <v>0</v>
      </c>
      <c r="CZ13" s="267">
        <v>0</v>
      </c>
      <c r="DA13" s="267">
        <v>0</v>
      </c>
      <c r="DB13" s="267">
        <v>4.0738728951656707E-4</v>
      </c>
      <c r="DC13" s="267">
        <v>0</v>
      </c>
      <c r="DD13" s="267">
        <v>0</v>
      </c>
      <c r="DE13" s="268">
        <v>0</v>
      </c>
      <c r="DF13" s="266">
        <v>2.7951723174283543E-3</v>
      </c>
    </row>
    <row r="14" spans="1:110" ht="39.950000000000003" customHeight="1">
      <c r="A14" s="272" t="s">
        <v>209</v>
      </c>
      <c r="B14" s="265" t="s">
        <v>126</v>
      </c>
      <c r="C14" s="266">
        <v>0</v>
      </c>
      <c r="D14" s="267">
        <v>0</v>
      </c>
      <c r="E14" s="267">
        <v>0</v>
      </c>
      <c r="F14" s="267">
        <v>0</v>
      </c>
      <c r="G14" s="267">
        <v>0</v>
      </c>
      <c r="H14" s="267">
        <v>0</v>
      </c>
      <c r="I14" s="267">
        <v>0</v>
      </c>
      <c r="J14" s="267">
        <v>0</v>
      </c>
      <c r="K14" s="267">
        <v>0</v>
      </c>
      <c r="L14" s="267">
        <v>0</v>
      </c>
      <c r="M14" s="267">
        <v>0</v>
      </c>
      <c r="N14" s="267">
        <v>0</v>
      </c>
      <c r="O14" s="267">
        <v>0</v>
      </c>
      <c r="P14" s="267">
        <v>0</v>
      </c>
      <c r="Q14" s="267">
        <v>0</v>
      </c>
      <c r="R14" s="267">
        <v>0</v>
      </c>
      <c r="S14" s="267">
        <v>0</v>
      </c>
      <c r="T14" s="267">
        <v>0</v>
      </c>
      <c r="U14" s="267">
        <v>0</v>
      </c>
      <c r="V14" s="267">
        <v>0</v>
      </c>
      <c r="W14" s="267">
        <v>0</v>
      </c>
      <c r="X14" s="267">
        <v>0</v>
      </c>
      <c r="Y14" s="267">
        <v>0</v>
      </c>
      <c r="Z14" s="267">
        <v>0</v>
      </c>
      <c r="AA14" s="267">
        <v>0</v>
      </c>
      <c r="AB14" s="267">
        <v>0</v>
      </c>
      <c r="AC14" s="267">
        <v>0</v>
      </c>
      <c r="AD14" s="267">
        <v>0</v>
      </c>
      <c r="AE14" s="267">
        <v>0</v>
      </c>
      <c r="AF14" s="267">
        <v>0</v>
      </c>
      <c r="AG14" s="267">
        <v>0</v>
      </c>
      <c r="AH14" s="267">
        <v>0</v>
      </c>
      <c r="AI14" s="267">
        <v>0</v>
      </c>
      <c r="AJ14" s="267">
        <v>0</v>
      </c>
      <c r="AK14" s="267">
        <v>0</v>
      </c>
      <c r="AL14" s="267">
        <v>0</v>
      </c>
      <c r="AM14" s="267">
        <v>0</v>
      </c>
      <c r="AN14" s="267">
        <v>0</v>
      </c>
      <c r="AO14" s="267">
        <v>0</v>
      </c>
      <c r="AP14" s="267">
        <v>0</v>
      </c>
      <c r="AQ14" s="267">
        <v>0</v>
      </c>
      <c r="AR14" s="267">
        <v>0</v>
      </c>
      <c r="AS14" s="267">
        <v>0</v>
      </c>
      <c r="AT14" s="267">
        <v>0</v>
      </c>
      <c r="AU14" s="267">
        <v>0</v>
      </c>
      <c r="AV14" s="267">
        <v>0</v>
      </c>
      <c r="AW14" s="267">
        <v>0</v>
      </c>
      <c r="AX14" s="267">
        <v>0</v>
      </c>
      <c r="AY14" s="267">
        <v>0</v>
      </c>
      <c r="AZ14" s="267">
        <v>0</v>
      </c>
      <c r="BA14" s="267">
        <v>0</v>
      </c>
      <c r="BB14" s="267">
        <v>0</v>
      </c>
      <c r="BC14" s="267">
        <v>0</v>
      </c>
      <c r="BD14" s="267">
        <v>0</v>
      </c>
      <c r="BE14" s="267">
        <v>0</v>
      </c>
      <c r="BF14" s="267">
        <v>0</v>
      </c>
      <c r="BG14" s="267">
        <v>0</v>
      </c>
      <c r="BH14" s="267">
        <v>0</v>
      </c>
      <c r="BI14" s="267">
        <v>0</v>
      </c>
      <c r="BJ14" s="267">
        <v>0</v>
      </c>
      <c r="BK14" s="267">
        <v>0</v>
      </c>
      <c r="BL14" s="267">
        <v>0</v>
      </c>
      <c r="BM14" s="267">
        <v>0</v>
      </c>
      <c r="BN14" s="267">
        <v>0</v>
      </c>
      <c r="BO14" s="267">
        <v>0</v>
      </c>
      <c r="BP14" s="267">
        <v>0</v>
      </c>
      <c r="BQ14" s="267">
        <v>0</v>
      </c>
      <c r="BR14" s="267">
        <v>0</v>
      </c>
      <c r="BS14" s="267">
        <v>0</v>
      </c>
      <c r="BT14" s="267">
        <v>0</v>
      </c>
      <c r="BU14" s="267">
        <v>0</v>
      </c>
      <c r="BV14" s="267">
        <v>0</v>
      </c>
      <c r="BW14" s="267">
        <v>0</v>
      </c>
      <c r="BX14" s="267">
        <v>0</v>
      </c>
      <c r="BY14" s="267">
        <v>0</v>
      </c>
      <c r="BZ14" s="267">
        <v>0</v>
      </c>
      <c r="CA14" s="267">
        <v>0</v>
      </c>
      <c r="CB14" s="267">
        <v>0</v>
      </c>
      <c r="CC14" s="267">
        <v>0</v>
      </c>
      <c r="CD14" s="267">
        <v>0</v>
      </c>
      <c r="CE14" s="267">
        <v>0</v>
      </c>
      <c r="CF14" s="267">
        <v>0</v>
      </c>
      <c r="CG14" s="267">
        <v>0</v>
      </c>
      <c r="CH14" s="267">
        <v>0</v>
      </c>
      <c r="CI14" s="267">
        <v>0</v>
      </c>
      <c r="CJ14" s="267">
        <v>0</v>
      </c>
      <c r="CK14" s="267">
        <v>0</v>
      </c>
      <c r="CL14" s="267">
        <v>0</v>
      </c>
      <c r="CM14" s="267">
        <v>0</v>
      </c>
      <c r="CN14" s="267">
        <v>0</v>
      </c>
      <c r="CO14" s="267">
        <v>0</v>
      </c>
      <c r="CP14" s="267">
        <v>0</v>
      </c>
      <c r="CQ14" s="267">
        <v>0</v>
      </c>
      <c r="CR14" s="267">
        <v>0</v>
      </c>
      <c r="CS14" s="267">
        <v>0</v>
      </c>
      <c r="CT14" s="267">
        <v>0</v>
      </c>
      <c r="CU14" s="267">
        <v>0</v>
      </c>
      <c r="CV14" s="267">
        <v>0</v>
      </c>
      <c r="CW14" s="267">
        <v>0</v>
      </c>
      <c r="CX14" s="267">
        <v>0</v>
      </c>
      <c r="CY14" s="267">
        <v>0</v>
      </c>
      <c r="CZ14" s="267">
        <v>0</v>
      </c>
      <c r="DA14" s="267">
        <v>0</v>
      </c>
      <c r="DB14" s="267">
        <v>0</v>
      </c>
      <c r="DC14" s="267">
        <v>0</v>
      </c>
      <c r="DD14" s="267">
        <v>0</v>
      </c>
      <c r="DE14" s="268">
        <v>0</v>
      </c>
      <c r="DF14" s="266">
        <v>0</v>
      </c>
    </row>
    <row r="15" spans="1:110" ht="39.950000000000003" customHeight="1">
      <c r="A15" s="272" t="s">
        <v>210</v>
      </c>
      <c r="B15" s="265" t="s">
        <v>127</v>
      </c>
      <c r="C15" s="266">
        <v>1.4434019874535057E-4</v>
      </c>
      <c r="D15" s="267">
        <v>0</v>
      </c>
      <c r="E15" s="267">
        <v>6.5155069064373207E-5</v>
      </c>
      <c r="F15" s="267">
        <v>9.2875149263632747E-4</v>
      </c>
      <c r="G15" s="267">
        <v>1.3023562521342864E-2</v>
      </c>
      <c r="H15" s="267">
        <v>0</v>
      </c>
      <c r="I15" s="267">
        <v>0</v>
      </c>
      <c r="J15" s="267">
        <v>0</v>
      </c>
      <c r="K15" s="267">
        <v>1.7837076146478068E-5</v>
      </c>
      <c r="L15" s="267">
        <v>0</v>
      </c>
      <c r="M15" s="267">
        <v>0</v>
      </c>
      <c r="N15" s="267">
        <v>0.23189701412479885</v>
      </c>
      <c r="O15" s="267">
        <v>0.20248242147199338</v>
      </c>
      <c r="P15" s="267">
        <v>2.8752983121998907E-4</v>
      </c>
      <c r="Q15" s="267">
        <v>8.8435374149659872E-3</v>
      </c>
      <c r="R15" s="267">
        <v>1.5982833798169462E-3</v>
      </c>
      <c r="S15" s="267">
        <v>2.1886863195388292E-2</v>
      </c>
      <c r="T15" s="267">
        <v>4.4912420779480016E-4</v>
      </c>
      <c r="U15" s="267">
        <v>1.0272213662044171E-3</v>
      </c>
      <c r="V15" s="267">
        <v>0</v>
      </c>
      <c r="W15" s="267">
        <v>0</v>
      </c>
      <c r="X15" s="267">
        <v>0</v>
      </c>
      <c r="Y15" s="267">
        <v>0</v>
      </c>
      <c r="Z15" s="267">
        <v>3.0228527669178993E-3</v>
      </c>
      <c r="AA15" s="267">
        <v>0</v>
      </c>
      <c r="AB15" s="267">
        <v>7.9624173899195793E-5</v>
      </c>
      <c r="AC15" s="267">
        <v>0</v>
      </c>
      <c r="AD15" s="267">
        <v>0</v>
      </c>
      <c r="AE15" s="267">
        <v>6.476797311253873E-4</v>
      </c>
      <c r="AF15" s="267">
        <v>1.7316017316017316E-2</v>
      </c>
      <c r="AG15" s="267">
        <v>4.5801526717557252E-2</v>
      </c>
      <c r="AH15" s="267">
        <v>0</v>
      </c>
      <c r="AI15" s="267">
        <v>0</v>
      </c>
      <c r="AJ15" s="267">
        <v>0</v>
      </c>
      <c r="AK15" s="267">
        <v>5.0093653351918803E-4</v>
      </c>
      <c r="AL15" s="267">
        <v>0</v>
      </c>
      <c r="AM15" s="267">
        <v>0</v>
      </c>
      <c r="AN15" s="267">
        <v>0</v>
      </c>
      <c r="AO15" s="267">
        <v>0</v>
      </c>
      <c r="AP15" s="267">
        <v>0</v>
      </c>
      <c r="AQ15" s="267">
        <v>7.2350523817792442E-5</v>
      </c>
      <c r="AR15" s="267">
        <v>2.1766169154228856E-4</v>
      </c>
      <c r="AS15" s="267">
        <v>2.0480262147355485E-4</v>
      </c>
      <c r="AT15" s="267">
        <v>3.9280833408348811E-4</v>
      </c>
      <c r="AU15" s="267">
        <v>4.5770130799430131E-4</v>
      </c>
      <c r="AV15" s="267">
        <v>6.2552126772310256E-4</v>
      </c>
      <c r="AW15" s="267">
        <v>8.1347497368169203E-4</v>
      </c>
      <c r="AX15" s="267">
        <v>8.1280988376818657E-5</v>
      </c>
      <c r="AY15" s="267">
        <v>0</v>
      </c>
      <c r="AZ15" s="267">
        <v>0</v>
      </c>
      <c r="BA15" s="267">
        <v>0</v>
      </c>
      <c r="BB15" s="267">
        <v>0</v>
      </c>
      <c r="BC15" s="267">
        <v>0</v>
      </c>
      <c r="BD15" s="267">
        <v>0</v>
      </c>
      <c r="BE15" s="267">
        <v>0</v>
      </c>
      <c r="BF15" s="267">
        <v>0</v>
      </c>
      <c r="BG15" s="267">
        <v>2.9446407538280328E-4</v>
      </c>
      <c r="BH15" s="267">
        <v>3.4373675450476062E-3</v>
      </c>
      <c r="BI15" s="267">
        <v>0</v>
      </c>
      <c r="BJ15" s="267">
        <v>3.3715441672285905E-3</v>
      </c>
      <c r="BK15" s="267">
        <v>0</v>
      </c>
      <c r="BL15" s="267">
        <v>4.257934243448488E-4</v>
      </c>
      <c r="BM15" s="267">
        <v>2.984065384841536E-3</v>
      </c>
      <c r="BN15" s="267">
        <v>3.8564773393391544E-5</v>
      </c>
      <c r="BO15" s="267">
        <v>9.5662655212658082E-6</v>
      </c>
      <c r="BP15" s="267">
        <v>0</v>
      </c>
      <c r="BQ15" s="267">
        <v>0</v>
      </c>
      <c r="BR15" s="267">
        <v>1.1102167698243081E-4</v>
      </c>
      <c r="BS15" s="267">
        <v>1.7681277295471824E-5</v>
      </c>
      <c r="BT15" s="267">
        <v>3.0441087504640016E-4</v>
      </c>
      <c r="BU15" s="267">
        <v>2.2781712143303479E-5</v>
      </c>
      <c r="BV15" s="267">
        <v>0</v>
      </c>
      <c r="BW15" s="267">
        <v>0</v>
      </c>
      <c r="BX15" s="267">
        <v>0</v>
      </c>
      <c r="BY15" s="267">
        <v>1.3864818024263433E-4</v>
      </c>
      <c r="BZ15" s="267">
        <v>5.345084600811265E-5</v>
      </c>
      <c r="CA15" s="267">
        <v>0</v>
      </c>
      <c r="CB15" s="267">
        <v>2.6369312269416329E-3</v>
      </c>
      <c r="CC15" s="267">
        <v>5.9928684865010636E-5</v>
      </c>
      <c r="CD15" s="267">
        <v>7.0274068868587491E-4</v>
      </c>
      <c r="CE15" s="267">
        <v>3.0749256892958419E-4</v>
      </c>
      <c r="CF15" s="267">
        <v>9.257323737569803E-4</v>
      </c>
      <c r="CG15" s="267">
        <v>0</v>
      </c>
      <c r="CH15" s="267">
        <v>6.5797698396510088E-6</v>
      </c>
      <c r="CI15" s="267">
        <v>0</v>
      </c>
      <c r="CJ15" s="267">
        <v>3.4961978848002797E-4</v>
      </c>
      <c r="CK15" s="267">
        <v>0</v>
      </c>
      <c r="CL15" s="267">
        <v>1.7284804187861128E-4</v>
      </c>
      <c r="CM15" s="267">
        <v>4.0281278412687452E-5</v>
      </c>
      <c r="CN15" s="267">
        <v>0</v>
      </c>
      <c r="CO15" s="267">
        <v>0</v>
      </c>
      <c r="CP15" s="267">
        <v>6.1664916471243294E-5</v>
      </c>
      <c r="CQ15" s="267">
        <v>2.072336265884653E-3</v>
      </c>
      <c r="CR15" s="267">
        <v>7.6059123291838854E-5</v>
      </c>
      <c r="CS15" s="267">
        <v>6.886293521375055E-5</v>
      </c>
      <c r="CT15" s="267">
        <v>3.5772080742696536E-4</v>
      </c>
      <c r="CU15" s="267">
        <v>2.2323920080366113E-4</v>
      </c>
      <c r="CV15" s="267">
        <v>0</v>
      </c>
      <c r="CW15" s="267">
        <v>1.1640494953845437E-5</v>
      </c>
      <c r="CX15" s="267">
        <v>3.5437804543632796E-4</v>
      </c>
      <c r="CY15" s="267">
        <v>6.7352766851662264E-4</v>
      </c>
      <c r="CZ15" s="267">
        <v>0</v>
      </c>
      <c r="DA15" s="267">
        <v>3.2283448679405177E-4</v>
      </c>
      <c r="DB15" s="267">
        <v>2.4831225265771707E-3</v>
      </c>
      <c r="DC15" s="267">
        <v>4.2135676879552156E-4</v>
      </c>
      <c r="DD15" s="267">
        <v>2.6367400305077358E-2</v>
      </c>
      <c r="DE15" s="268">
        <v>4.8305289429192495E-4</v>
      </c>
      <c r="DF15" s="266">
        <v>2.7440374909448745E-3</v>
      </c>
    </row>
    <row r="16" spans="1:110" ht="39.950000000000003" customHeight="1">
      <c r="A16" s="272" t="s">
        <v>211</v>
      </c>
      <c r="B16" s="265" t="s">
        <v>128</v>
      </c>
      <c r="C16" s="266">
        <v>5.9956697940376398E-3</v>
      </c>
      <c r="D16" s="267">
        <v>5.5688406983981395E-4</v>
      </c>
      <c r="E16" s="267">
        <v>3.388063591347407E-3</v>
      </c>
      <c r="F16" s="267">
        <v>6.6339392331166242E-5</v>
      </c>
      <c r="G16" s="267">
        <v>6.0996432061985566E-3</v>
      </c>
      <c r="H16" s="267">
        <v>0</v>
      </c>
      <c r="I16" s="267">
        <v>4.1777440182301558E-3</v>
      </c>
      <c r="J16" s="267">
        <v>1.1235764354452723E-3</v>
      </c>
      <c r="K16" s="267">
        <v>4.9943813210138598E-4</v>
      </c>
      <c r="L16" s="267">
        <v>0</v>
      </c>
      <c r="M16" s="267">
        <v>0</v>
      </c>
      <c r="N16" s="267">
        <v>1.3588414089039872E-3</v>
      </c>
      <c r="O16" s="267">
        <v>1.0967731695316096E-2</v>
      </c>
      <c r="P16" s="267">
        <v>9.2009545990396507E-4</v>
      </c>
      <c r="Q16" s="267">
        <v>1.7006802721088435E-3</v>
      </c>
      <c r="R16" s="267">
        <v>1.6719369917900773E-3</v>
      </c>
      <c r="S16" s="267">
        <v>1.0779397291090593E-3</v>
      </c>
      <c r="T16" s="267">
        <v>3.9922151803982236E-4</v>
      </c>
      <c r="U16" s="267">
        <v>5.007704160246533E-3</v>
      </c>
      <c r="V16" s="267">
        <v>7.679648930334613E-4</v>
      </c>
      <c r="W16" s="267">
        <v>5.9956531514651878E-5</v>
      </c>
      <c r="X16" s="267">
        <v>3.455627401368194E-4</v>
      </c>
      <c r="Y16" s="267">
        <v>1.7299042786299157E-4</v>
      </c>
      <c r="Z16" s="267">
        <v>3.0228527669178993E-4</v>
      </c>
      <c r="AA16" s="267">
        <v>9.205764713351533E-4</v>
      </c>
      <c r="AB16" s="267">
        <v>1.1147384345887412E-3</v>
      </c>
      <c r="AC16" s="267">
        <v>9.0541574427437721E-6</v>
      </c>
      <c r="AD16" s="267">
        <v>0</v>
      </c>
      <c r="AE16" s="267">
        <v>4.0261172475361914E-4</v>
      </c>
      <c r="AF16" s="267">
        <v>2.1645021645021645E-3</v>
      </c>
      <c r="AG16" s="267">
        <v>2.3487962419260129E-3</v>
      </c>
      <c r="AH16" s="267">
        <v>0</v>
      </c>
      <c r="AI16" s="267">
        <v>9.8760998383910933E-4</v>
      </c>
      <c r="AJ16" s="267">
        <v>9.8360655737704927E-3</v>
      </c>
      <c r="AK16" s="267">
        <v>2.7660408589972557E-3</v>
      </c>
      <c r="AL16" s="267">
        <v>0</v>
      </c>
      <c r="AM16" s="267">
        <v>5.0524897546735535E-4</v>
      </c>
      <c r="AN16" s="267">
        <v>1.1801399308775183E-3</v>
      </c>
      <c r="AO16" s="267">
        <v>1.0405827263267431E-3</v>
      </c>
      <c r="AP16" s="267">
        <v>6.384744716623747E-5</v>
      </c>
      <c r="AQ16" s="267">
        <v>2.3152167621693582E-4</v>
      </c>
      <c r="AR16" s="267">
        <v>1.2748756218905473E-3</v>
      </c>
      <c r="AS16" s="267">
        <v>1.5872203164200502E-3</v>
      </c>
      <c r="AT16" s="267">
        <v>8.2653420296733963E-4</v>
      </c>
      <c r="AU16" s="267">
        <v>7.4134718900485425E-4</v>
      </c>
      <c r="AV16" s="267">
        <v>4.1701417848206837E-4</v>
      </c>
      <c r="AW16" s="267">
        <v>5.2636615944109488E-4</v>
      </c>
      <c r="AX16" s="267">
        <v>3.2512395350727465E-3</v>
      </c>
      <c r="AY16" s="267">
        <v>3.666163467759327E-3</v>
      </c>
      <c r="AZ16" s="267">
        <v>2.3584905660377358E-3</v>
      </c>
      <c r="BA16" s="267">
        <v>9.7707934698530318E-4</v>
      </c>
      <c r="BB16" s="267">
        <v>1.22737035900583E-3</v>
      </c>
      <c r="BC16" s="267">
        <v>0</v>
      </c>
      <c r="BD16" s="267">
        <v>0</v>
      </c>
      <c r="BE16" s="267">
        <v>0</v>
      </c>
      <c r="BF16" s="267">
        <v>0</v>
      </c>
      <c r="BG16" s="267">
        <v>0</v>
      </c>
      <c r="BH16" s="267">
        <v>1.124251791049405E-3</v>
      </c>
      <c r="BI16" s="267">
        <v>0</v>
      </c>
      <c r="BJ16" s="267">
        <v>6.4059339177343225E-3</v>
      </c>
      <c r="BK16" s="267">
        <v>9.5793782112688324E-4</v>
      </c>
      <c r="BL16" s="267">
        <v>3.4897502304552038E-3</v>
      </c>
      <c r="BM16" s="267">
        <v>1.8374786852472511E-3</v>
      </c>
      <c r="BN16" s="267">
        <v>1.0566747909789283E-3</v>
      </c>
      <c r="BO16" s="267">
        <v>1.2340482522432894E-3</v>
      </c>
      <c r="BP16" s="267">
        <v>1.29661672456731E-4</v>
      </c>
      <c r="BQ16" s="267">
        <v>2.0578248791027883E-4</v>
      </c>
      <c r="BR16" s="267">
        <v>5.2735296566654643E-4</v>
      </c>
      <c r="BS16" s="267">
        <v>2.2101596619339783E-3</v>
      </c>
      <c r="BT16" s="267">
        <v>4.1191800686658456E-3</v>
      </c>
      <c r="BU16" s="267">
        <v>3.7231826702770255E-3</v>
      </c>
      <c r="BV16" s="267">
        <v>1.524235341936795E-4</v>
      </c>
      <c r="BW16" s="267">
        <v>2.1599904960418174E-5</v>
      </c>
      <c r="BX16" s="267">
        <v>0</v>
      </c>
      <c r="BY16" s="267">
        <v>4.852686308492201E-4</v>
      </c>
      <c r="BZ16" s="267">
        <v>1.1581016635091074E-3</v>
      </c>
      <c r="CA16" s="267">
        <v>5.751922033101906E-4</v>
      </c>
      <c r="CB16" s="267">
        <v>3.5356163087692746E-3</v>
      </c>
      <c r="CC16" s="267">
        <v>2.2473256824378988E-3</v>
      </c>
      <c r="CD16" s="267">
        <v>2.3424689622862497E-4</v>
      </c>
      <c r="CE16" s="267">
        <v>1.0249752297652806E-3</v>
      </c>
      <c r="CF16" s="267">
        <v>2.4487114402603994E-3</v>
      </c>
      <c r="CG16" s="267">
        <v>2.0016484163428707E-3</v>
      </c>
      <c r="CH16" s="267">
        <v>4.0136596021871155E-4</v>
      </c>
      <c r="CI16" s="267">
        <v>5.0132852057953575E-4</v>
      </c>
      <c r="CJ16" s="267">
        <v>8.7404947120006996E-4</v>
      </c>
      <c r="CK16" s="267">
        <v>1.143840947147473E-3</v>
      </c>
      <c r="CL16" s="267">
        <v>1.5062472220850412E-3</v>
      </c>
      <c r="CM16" s="267">
        <v>3.2627835514276835E-3</v>
      </c>
      <c r="CN16" s="267">
        <v>6.6986714301663498E-5</v>
      </c>
      <c r="CO16" s="267">
        <v>8.212125519180051E-4</v>
      </c>
      <c r="CP16" s="267">
        <v>2.3740992841428665E-3</v>
      </c>
      <c r="CQ16" s="267">
        <v>5.9042033235581623E-3</v>
      </c>
      <c r="CR16" s="267">
        <v>6.101631890745295E-3</v>
      </c>
      <c r="CS16" s="267">
        <v>2.5617011899515207E-3</v>
      </c>
      <c r="CT16" s="267">
        <v>6.5071118303381317E-2</v>
      </c>
      <c r="CU16" s="267">
        <v>1.4510548052237974E-3</v>
      </c>
      <c r="CV16" s="267">
        <v>7.5806800952999786E-4</v>
      </c>
      <c r="CW16" s="267">
        <v>8.2647514172302602E-4</v>
      </c>
      <c r="CX16" s="267">
        <v>1.9575168224101928E-3</v>
      </c>
      <c r="CY16" s="267">
        <v>1.0480090522118648E-2</v>
      </c>
      <c r="CZ16" s="267">
        <v>5.8085930296883641E-4</v>
      </c>
      <c r="DA16" s="267">
        <v>6.9611186214967417E-3</v>
      </c>
      <c r="DB16" s="267">
        <v>4.1417707767517657E-3</v>
      </c>
      <c r="DC16" s="267">
        <v>8.2866831196452585E-3</v>
      </c>
      <c r="DD16" s="267">
        <v>4.4308854507154787E-3</v>
      </c>
      <c r="DE16" s="268">
        <v>1.2076322357298124E-4</v>
      </c>
      <c r="DF16" s="266">
        <v>2.1413204082461846E-3</v>
      </c>
    </row>
    <row r="17" spans="1:110" ht="39.950000000000003" customHeight="1">
      <c r="A17" s="272" t="s">
        <v>212</v>
      </c>
      <c r="B17" s="265" t="s">
        <v>129</v>
      </c>
      <c r="C17" s="266">
        <v>1.1103092211180813E-4</v>
      </c>
      <c r="D17" s="267">
        <v>7.17397713499525E-3</v>
      </c>
      <c r="E17" s="267">
        <v>2.6062027625749283E-4</v>
      </c>
      <c r="F17" s="267">
        <v>1.0282605811330768E-2</v>
      </c>
      <c r="G17" s="267">
        <v>1.895835050575227E-3</v>
      </c>
      <c r="H17" s="267">
        <v>0</v>
      </c>
      <c r="I17" s="267">
        <v>7.5958982149639193E-4</v>
      </c>
      <c r="J17" s="267">
        <v>8.6898962983078466E-4</v>
      </c>
      <c r="K17" s="267">
        <v>7.1348304585912273E-5</v>
      </c>
      <c r="L17" s="267">
        <v>4.2237374042116693E-3</v>
      </c>
      <c r="M17" s="267">
        <v>0</v>
      </c>
      <c r="N17" s="267">
        <v>7.1517968889683531E-5</v>
      </c>
      <c r="O17" s="267">
        <v>2.2221164071552148E-4</v>
      </c>
      <c r="P17" s="267">
        <v>6.6908191724891458E-2</v>
      </c>
      <c r="Q17" s="267">
        <v>0.10425170068027211</v>
      </c>
      <c r="R17" s="267">
        <v>6.5890521271163141E-2</v>
      </c>
      <c r="S17" s="267">
        <v>3.5306431707050352E-3</v>
      </c>
      <c r="T17" s="267">
        <v>4.9902689754977795E-5</v>
      </c>
      <c r="U17" s="267">
        <v>1.2840267077555214E-4</v>
      </c>
      <c r="V17" s="267">
        <v>0</v>
      </c>
      <c r="W17" s="267">
        <v>0</v>
      </c>
      <c r="X17" s="267">
        <v>9.3711929528628992E-5</v>
      </c>
      <c r="Y17" s="267">
        <v>1.6475278844094435E-5</v>
      </c>
      <c r="Z17" s="267">
        <v>0</v>
      </c>
      <c r="AA17" s="267">
        <v>0</v>
      </c>
      <c r="AB17" s="267">
        <v>4.3793295644557685E-4</v>
      </c>
      <c r="AC17" s="267">
        <v>0</v>
      </c>
      <c r="AD17" s="267">
        <v>0</v>
      </c>
      <c r="AE17" s="267">
        <v>3.9677677222095797E-4</v>
      </c>
      <c r="AF17" s="267">
        <v>0</v>
      </c>
      <c r="AG17" s="267">
        <v>0</v>
      </c>
      <c r="AH17" s="267">
        <v>0</v>
      </c>
      <c r="AI17" s="267">
        <v>4.4891362901777701E-5</v>
      </c>
      <c r="AJ17" s="267">
        <v>2.1311475409836064E-2</v>
      </c>
      <c r="AK17" s="267">
        <v>2.0473058326436382E-3</v>
      </c>
      <c r="AL17" s="267">
        <v>0</v>
      </c>
      <c r="AM17" s="267">
        <v>2.7267405025222348E-4</v>
      </c>
      <c r="AN17" s="267">
        <v>4.2990811767681025E-3</v>
      </c>
      <c r="AO17" s="267">
        <v>0</v>
      </c>
      <c r="AP17" s="267">
        <v>0</v>
      </c>
      <c r="AQ17" s="267">
        <v>1.7942929906812526E-3</v>
      </c>
      <c r="AR17" s="267">
        <v>1.2748756218905473E-3</v>
      </c>
      <c r="AS17" s="267">
        <v>1.5872203164200502E-3</v>
      </c>
      <c r="AT17" s="267">
        <v>6.5468055680581352E-5</v>
      </c>
      <c r="AU17" s="267">
        <v>1.1603695132249892E-4</v>
      </c>
      <c r="AV17" s="267">
        <v>1.0425354462051709E-3</v>
      </c>
      <c r="AW17" s="267">
        <v>8.6132644272179156E-4</v>
      </c>
      <c r="AX17" s="267">
        <v>8.1280988376818657E-5</v>
      </c>
      <c r="AY17" s="267">
        <v>5.3914168643519518E-5</v>
      </c>
      <c r="AZ17" s="267">
        <v>0</v>
      </c>
      <c r="BA17" s="267">
        <v>1.4249073810202338E-4</v>
      </c>
      <c r="BB17" s="267">
        <v>1.789915106883502E-4</v>
      </c>
      <c r="BC17" s="267">
        <v>0</v>
      </c>
      <c r="BD17" s="267">
        <v>0</v>
      </c>
      <c r="BE17" s="267">
        <v>0</v>
      </c>
      <c r="BF17" s="267">
        <v>0</v>
      </c>
      <c r="BG17" s="267">
        <v>0</v>
      </c>
      <c r="BH17" s="267">
        <v>8.0041558548965691E-3</v>
      </c>
      <c r="BI17" s="267">
        <v>0</v>
      </c>
      <c r="BJ17" s="267">
        <v>3.6637446617217351E-2</v>
      </c>
      <c r="BK17" s="267">
        <v>0</v>
      </c>
      <c r="BL17" s="267">
        <v>7.1160177340766434E-2</v>
      </c>
      <c r="BM17" s="267">
        <v>1.5493620274004822E-2</v>
      </c>
      <c r="BN17" s="267">
        <v>2.1287754913152132E-3</v>
      </c>
      <c r="BO17" s="267">
        <v>3.2525302772303749E-3</v>
      </c>
      <c r="BP17" s="267">
        <v>4.0239829383123417E-5</v>
      </c>
      <c r="BQ17" s="267">
        <v>0</v>
      </c>
      <c r="BR17" s="267">
        <v>0</v>
      </c>
      <c r="BS17" s="267">
        <v>0</v>
      </c>
      <c r="BT17" s="267">
        <v>7.9763355866588402E-4</v>
      </c>
      <c r="BU17" s="267">
        <v>3.2545303061862113E-5</v>
      </c>
      <c r="BV17" s="267">
        <v>0</v>
      </c>
      <c r="BW17" s="267">
        <v>0</v>
      </c>
      <c r="BX17" s="267">
        <v>0</v>
      </c>
      <c r="BY17" s="267">
        <v>0</v>
      </c>
      <c r="BZ17" s="267">
        <v>0</v>
      </c>
      <c r="CA17" s="267">
        <v>0</v>
      </c>
      <c r="CB17" s="267">
        <v>1.4189764449910132E-4</v>
      </c>
      <c r="CC17" s="267">
        <v>0</v>
      </c>
      <c r="CD17" s="267">
        <v>0</v>
      </c>
      <c r="CE17" s="267">
        <v>9.2247770678875263E-4</v>
      </c>
      <c r="CF17" s="267">
        <v>5.8978110908710843E-3</v>
      </c>
      <c r="CG17" s="267">
        <v>0</v>
      </c>
      <c r="CH17" s="267">
        <v>3.9478619037906056E-5</v>
      </c>
      <c r="CI17" s="267">
        <v>1.0026570411590716E-4</v>
      </c>
      <c r="CJ17" s="267">
        <v>0</v>
      </c>
      <c r="CK17" s="267">
        <v>0</v>
      </c>
      <c r="CL17" s="267">
        <v>1.2346288705615091E-4</v>
      </c>
      <c r="CM17" s="267">
        <v>2.5895107551013362E-5</v>
      </c>
      <c r="CN17" s="267">
        <v>0</v>
      </c>
      <c r="CO17" s="267">
        <v>7.8962745376731265E-5</v>
      </c>
      <c r="CP17" s="267">
        <v>0</v>
      </c>
      <c r="CQ17" s="267">
        <v>5.083088954056696E-4</v>
      </c>
      <c r="CR17" s="267">
        <v>0</v>
      </c>
      <c r="CS17" s="267">
        <v>0</v>
      </c>
      <c r="CT17" s="267">
        <v>1.362745933055106E-4</v>
      </c>
      <c r="CU17" s="267">
        <v>0</v>
      </c>
      <c r="CV17" s="267">
        <v>0</v>
      </c>
      <c r="CW17" s="267">
        <v>4.6561979815381747E-5</v>
      </c>
      <c r="CX17" s="267">
        <v>3.8390954922268864E-4</v>
      </c>
      <c r="CY17" s="267">
        <v>2.6941106740664906E-4</v>
      </c>
      <c r="CZ17" s="267">
        <v>7.6064908722109532E-4</v>
      </c>
      <c r="DA17" s="267">
        <v>5.4478319646496232E-4</v>
      </c>
      <c r="DB17" s="267">
        <v>6.013812369054086E-4</v>
      </c>
      <c r="DC17" s="267">
        <v>1.2038764822729189E-3</v>
      </c>
      <c r="DD17" s="267">
        <v>0</v>
      </c>
      <c r="DE17" s="268">
        <v>4.0254407857660417E-5</v>
      </c>
      <c r="DF17" s="266">
        <v>5.4044358470989413E-3</v>
      </c>
    </row>
    <row r="18" spans="1:110" ht="39.950000000000003" customHeight="1">
      <c r="A18" s="272" t="s">
        <v>213</v>
      </c>
      <c r="B18" s="265" t="s">
        <v>130</v>
      </c>
      <c r="C18" s="266">
        <v>0</v>
      </c>
      <c r="D18" s="267">
        <v>0</v>
      </c>
      <c r="E18" s="267">
        <v>0</v>
      </c>
      <c r="F18" s="267">
        <v>6.6339392331166242E-5</v>
      </c>
      <c r="G18" s="267">
        <v>3.4148581656323965E-4</v>
      </c>
      <c r="H18" s="267">
        <v>0</v>
      </c>
      <c r="I18" s="267">
        <v>1.7090770983668819E-3</v>
      </c>
      <c r="J18" s="267">
        <v>3.4623805563570325E-4</v>
      </c>
      <c r="K18" s="267">
        <v>4.9943813210138598E-4</v>
      </c>
      <c r="L18" s="267">
        <v>0</v>
      </c>
      <c r="M18" s="267">
        <v>0</v>
      </c>
      <c r="N18" s="267">
        <v>8.5821562667620242E-4</v>
      </c>
      <c r="O18" s="267">
        <v>5.7140136183991233E-4</v>
      </c>
      <c r="P18" s="267">
        <v>2.5877684809799017E-4</v>
      </c>
      <c r="Q18" s="267">
        <v>2.7721088435374151E-2</v>
      </c>
      <c r="R18" s="267">
        <v>1.1048041795969675E-3</v>
      </c>
      <c r="S18" s="267">
        <v>5.6240333692646573E-4</v>
      </c>
      <c r="T18" s="267">
        <v>4.9902689754977795E-4</v>
      </c>
      <c r="U18" s="267">
        <v>1.0272213662044171E-3</v>
      </c>
      <c r="V18" s="267">
        <v>8.3379045529347225E-4</v>
      </c>
      <c r="W18" s="267">
        <v>4.4967398635988909E-5</v>
      </c>
      <c r="X18" s="267">
        <v>4.3927466966544839E-4</v>
      </c>
      <c r="Y18" s="267">
        <v>6.672487931858247E-4</v>
      </c>
      <c r="Z18" s="267">
        <v>5.0380879448631659E-4</v>
      </c>
      <c r="AA18" s="267">
        <v>1.5554567963938799E-3</v>
      </c>
      <c r="AB18" s="267">
        <v>7.5642965204236008E-4</v>
      </c>
      <c r="AC18" s="267">
        <v>6.7906180820578286E-6</v>
      </c>
      <c r="AD18" s="267">
        <v>0</v>
      </c>
      <c r="AE18" s="267">
        <v>9.6276716788908925E-4</v>
      </c>
      <c r="AF18" s="267">
        <v>1.2025012025012026E-3</v>
      </c>
      <c r="AG18" s="267">
        <v>0</v>
      </c>
      <c r="AH18" s="267">
        <v>0</v>
      </c>
      <c r="AI18" s="267">
        <v>5.8358771772311011E-4</v>
      </c>
      <c r="AJ18" s="267">
        <v>8.1967213114754103E-3</v>
      </c>
      <c r="AK18" s="267">
        <v>1.568149148407893E-3</v>
      </c>
      <c r="AL18" s="267">
        <v>0</v>
      </c>
      <c r="AM18" s="267">
        <v>1.5237667514094843E-4</v>
      </c>
      <c r="AN18" s="267">
        <v>1.01154851218073E-3</v>
      </c>
      <c r="AO18" s="267">
        <v>0</v>
      </c>
      <c r="AP18" s="267">
        <v>2.3647202654162025E-6</v>
      </c>
      <c r="AQ18" s="267">
        <v>8.6820628581350923E-5</v>
      </c>
      <c r="AR18" s="267">
        <v>4.0422885572139302E-4</v>
      </c>
      <c r="AS18" s="267">
        <v>4.096052429471097E-4</v>
      </c>
      <c r="AT18" s="267">
        <v>3.8462482712341546E-4</v>
      </c>
      <c r="AU18" s="267">
        <v>4.5770130799430131E-4</v>
      </c>
      <c r="AV18" s="267">
        <v>4.1701417848206837E-4</v>
      </c>
      <c r="AW18" s="267">
        <v>5.7421762848119441E-4</v>
      </c>
      <c r="AX18" s="267">
        <v>8.9409087214500525E-4</v>
      </c>
      <c r="AY18" s="267">
        <v>7.0088419236575368E-4</v>
      </c>
      <c r="AZ18" s="267">
        <v>0</v>
      </c>
      <c r="BA18" s="267">
        <v>9.974351667141636E-4</v>
      </c>
      <c r="BB18" s="267">
        <v>7.9267669019126522E-4</v>
      </c>
      <c r="BC18" s="267">
        <v>0</v>
      </c>
      <c r="BD18" s="267">
        <v>0</v>
      </c>
      <c r="BE18" s="267">
        <v>0</v>
      </c>
      <c r="BF18" s="267">
        <v>0</v>
      </c>
      <c r="BG18" s="267">
        <v>0</v>
      </c>
      <c r="BH18" s="267">
        <v>7.1357682645687521E-3</v>
      </c>
      <c r="BI18" s="267">
        <v>3.6088054853843375E-4</v>
      </c>
      <c r="BJ18" s="267">
        <v>4.4953922229714546E-3</v>
      </c>
      <c r="BK18" s="267">
        <v>8.708525646608029E-5</v>
      </c>
      <c r="BL18" s="267">
        <v>1.1395461129888942E-2</v>
      </c>
      <c r="BM18" s="267">
        <v>2.6136296818956899E-2</v>
      </c>
      <c r="BN18" s="267">
        <v>4.6277728072069848E-5</v>
      </c>
      <c r="BO18" s="267">
        <v>7.6530124170126466E-5</v>
      </c>
      <c r="BP18" s="267">
        <v>6.1701071720789234E-4</v>
      </c>
      <c r="BQ18" s="267">
        <v>2.0578248791027883E-4</v>
      </c>
      <c r="BR18" s="267">
        <v>1.2489938660523467E-3</v>
      </c>
      <c r="BS18" s="267">
        <v>3.3948052407305903E-3</v>
      </c>
      <c r="BT18" s="267">
        <v>1.2304878409048581E-3</v>
      </c>
      <c r="BU18" s="267">
        <v>4.9729223078525311E-3</v>
      </c>
      <c r="BV18" s="267">
        <v>3.5565491311858553E-4</v>
      </c>
      <c r="BW18" s="267">
        <v>1.1987947253032088E-3</v>
      </c>
      <c r="BX18" s="267">
        <v>2.4423966948991163E-4</v>
      </c>
      <c r="BY18" s="267">
        <v>6.9324090121317163E-5</v>
      </c>
      <c r="BZ18" s="267">
        <v>4.097898193955303E-4</v>
      </c>
      <c r="CA18" s="267">
        <v>0</v>
      </c>
      <c r="CB18" s="267">
        <v>1.359852426449721E-3</v>
      </c>
      <c r="CC18" s="267">
        <v>8.9893027297515955E-4</v>
      </c>
      <c r="CD18" s="267">
        <v>4.6849379245724994E-4</v>
      </c>
      <c r="CE18" s="267">
        <v>2.4941063924288497E-3</v>
      </c>
      <c r="CF18" s="267">
        <v>2.0157075880192312E-3</v>
      </c>
      <c r="CG18" s="267">
        <v>3.5323207347227127E-4</v>
      </c>
      <c r="CH18" s="267">
        <v>2.888518959606793E-3</v>
      </c>
      <c r="CI18" s="267">
        <v>5.7652779866646615E-4</v>
      </c>
      <c r="CJ18" s="267">
        <v>3.2631180258135945E-3</v>
      </c>
      <c r="CK18" s="267">
        <v>4.0093394023725856E-3</v>
      </c>
      <c r="CL18" s="267">
        <v>1.753172996197343E-3</v>
      </c>
      <c r="CM18" s="267">
        <v>8.718019542174498E-4</v>
      </c>
      <c r="CN18" s="267">
        <v>1.1238882066167987E-3</v>
      </c>
      <c r="CO18" s="267">
        <v>3.5612198164905796E-3</v>
      </c>
      <c r="CP18" s="267">
        <v>1.7919099256937757E-3</v>
      </c>
      <c r="CQ18" s="267">
        <v>5.083088954056696E-4</v>
      </c>
      <c r="CR18" s="267">
        <v>8.3157974799077158E-3</v>
      </c>
      <c r="CS18" s="267">
        <v>3.3467386513882768E-3</v>
      </c>
      <c r="CT18" s="267">
        <v>2.0321948726684268E-2</v>
      </c>
      <c r="CU18" s="267">
        <v>2.0463593407002269E-3</v>
      </c>
      <c r="CV18" s="267">
        <v>1.1912497292614252E-3</v>
      </c>
      <c r="CW18" s="267">
        <v>1.9788841421537244E-4</v>
      </c>
      <c r="CX18" s="267">
        <v>2.1515809901491343E-3</v>
      </c>
      <c r="CY18" s="267">
        <v>3.2868150223611184E-3</v>
      </c>
      <c r="CZ18" s="267">
        <v>2.231237322515213E-3</v>
      </c>
      <c r="DA18" s="267">
        <v>1.0693892375052965E-3</v>
      </c>
      <c r="DB18" s="267">
        <v>6.1205090401179486E-3</v>
      </c>
      <c r="DC18" s="267">
        <v>3.75208170308393E-3</v>
      </c>
      <c r="DD18" s="267">
        <v>0</v>
      </c>
      <c r="DE18" s="268">
        <v>6.0381611786490618E-5</v>
      </c>
      <c r="DF18" s="266">
        <v>2.0198256460974514E-3</v>
      </c>
    </row>
    <row r="19" spans="1:110" ht="39.950000000000003" customHeight="1">
      <c r="A19" s="272" t="s">
        <v>214</v>
      </c>
      <c r="B19" s="265" t="s">
        <v>131</v>
      </c>
      <c r="C19" s="266">
        <v>2.1095875201243547E-4</v>
      </c>
      <c r="D19" s="267">
        <v>0</v>
      </c>
      <c r="E19" s="267">
        <v>3.1274433150899139E-3</v>
      </c>
      <c r="F19" s="267">
        <v>0</v>
      </c>
      <c r="G19" s="267">
        <v>4.2391342745781474E-4</v>
      </c>
      <c r="H19" s="267">
        <v>0</v>
      </c>
      <c r="I19" s="267">
        <v>0</v>
      </c>
      <c r="J19" s="267">
        <v>3.0210967599585874E-4</v>
      </c>
      <c r="K19" s="267">
        <v>1.7837076146478068E-5</v>
      </c>
      <c r="L19" s="267">
        <v>0</v>
      </c>
      <c r="M19" s="267">
        <v>0</v>
      </c>
      <c r="N19" s="267">
        <v>8.9397461112104414E-4</v>
      </c>
      <c r="O19" s="267">
        <v>5.7775026586035583E-3</v>
      </c>
      <c r="P19" s="267">
        <v>4.0254176370798471E-3</v>
      </c>
      <c r="Q19" s="267">
        <v>1.1224489795918367E-2</v>
      </c>
      <c r="R19" s="267">
        <v>0.34049082767018896</v>
      </c>
      <c r="S19" s="267">
        <v>0.1866944743872147</v>
      </c>
      <c r="T19" s="267">
        <v>0.12640351314935874</v>
      </c>
      <c r="U19" s="267">
        <v>0</v>
      </c>
      <c r="V19" s="267">
        <v>2.9182665935271529E-3</v>
      </c>
      <c r="W19" s="267">
        <v>0</v>
      </c>
      <c r="X19" s="267">
        <v>0</v>
      </c>
      <c r="Y19" s="267">
        <v>1.853468869960624E-3</v>
      </c>
      <c r="Z19" s="267">
        <v>0</v>
      </c>
      <c r="AA19" s="267">
        <v>1.4602247476350708E-3</v>
      </c>
      <c r="AB19" s="267">
        <v>7.166175650927622E-4</v>
      </c>
      <c r="AC19" s="267">
        <v>0</v>
      </c>
      <c r="AD19" s="267">
        <v>0</v>
      </c>
      <c r="AE19" s="267">
        <v>3.693524953174506E-3</v>
      </c>
      <c r="AF19" s="267">
        <v>4.0885040885040884E-3</v>
      </c>
      <c r="AG19" s="267">
        <v>0</v>
      </c>
      <c r="AH19" s="267">
        <v>1.3333333333333334E-2</v>
      </c>
      <c r="AI19" s="267">
        <v>0</v>
      </c>
      <c r="AJ19" s="267">
        <v>8.1967213114754103E-3</v>
      </c>
      <c r="AK19" s="267">
        <v>4.6608877466567935E-3</v>
      </c>
      <c r="AL19" s="267">
        <v>0</v>
      </c>
      <c r="AM19" s="267">
        <v>1.4435685013353009E-4</v>
      </c>
      <c r="AN19" s="267">
        <v>0</v>
      </c>
      <c r="AO19" s="267">
        <v>3.4686090877558099E-4</v>
      </c>
      <c r="AP19" s="267">
        <v>0</v>
      </c>
      <c r="AQ19" s="267">
        <v>5.3539387625166411E-4</v>
      </c>
      <c r="AR19" s="267">
        <v>9.328358208955224E-5</v>
      </c>
      <c r="AS19" s="267">
        <v>3.5840458757872102E-4</v>
      </c>
      <c r="AT19" s="267">
        <v>1.3911961832123538E-4</v>
      </c>
      <c r="AU19" s="267">
        <v>1.4826943780097085E-4</v>
      </c>
      <c r="AV19" s="267">
        <v>6.2552126772310256E-4</v>
      </c>
      <c r="AW19" s="267">
        <v>8.6132644272179156E-4</v>
      </c>
      <c r="AX19" s="267">
        <v>4.3078923839713892E-3</v>
      </c>
      <c r="AY19" s="267">
        <v>1.4017683847315074E-3</v>
      </c>
      <c r="AZ19" s="267">
        <v>7.0754716981132077E-3</v>
      </c>
      <c r="BA19" s="267">
        <v>2.4426983674632579E-4</v>
      </c>
      <c r="BB19" s="267">
        <v>7.8244860386621658E-3</v>
      </c>
      <c r="BC19" s="267">
        <v>0</v>
      </c>
      <c r="BD19" s="267">
        <v>0</v>
      </c>
      <c r="BE19" s="267">
        <v>0</v>
      </c>
      <c r="BF19" s="267">
        <v>0</v>
      </c>
      <c r="BG19" s="267">
        <v>0</v>
      </c>
      <c r="BH19" s="267">
        <v>0</v>
      </c>
      <c r="BI19" s="267">
        <v>0</v>
      </c>
      <c r="BJ19" s="267">
        <v>1.2924252641042931E-2</v>
      </c>
      <c r="BK19" s="267">
        <v>8.708525646608029E-5</v>
      </c>
      <c r="BL19" s="267">
        <v>4.3764540625960231E-3</v>
      </c>
      <c r="BM19" s="267">
        <v>3.0134650438054917E-3</v>
      </c>
      <c r="BN19" s="267">
        <v>0</v>
      </c>
      <c r="BO19" s="267">
        <v>0</v>
      </c>
      <c r="BP19" s="267">
        <v>0</v>
      </c>
      <c r="BQ19" s="267">
        <v>0</v>
      </c>
      <c r="BR19" s="267">
        <v>0</v>
      </c>
      <c r="BS19" s="267">
        <v>1.9449405025019007E-4</v>
      </c>
      <c r="BT19" s="267">
        <v>-5.7028872793502819E-4</v>
      </c>
      <c r="BU19" s="267">
        <v>2.4408977296396585E-4</v>
      </c>
      <c r="BV19" s="267">
        <v>0</v>
      </c>
      <c r="BW19" s="267">
        <v>0</v>
      </c>
      <c r="BX19" s="267">
        <v>0</v>
      </c>
      <c r="BY19" s="267">
        <v>0</v>
      </c>
      <c r="BZ19" s="267">
        <v>2.6131524715077297E-4</v>
      </c>
      <c r="CA19" s="267">
        <v>0</v>
      </c>
      <c r="CB19" s="267">
        <v>5.9124018541292211E-5</v>
      </c>
      <c r="CC19" s="267">
        <v>1.4982171216252658E-4</v>
      </c>
      <c r="CD19" s="267">
        <v>1.1712344811431249E-3</v>
      </c>
      <c r="CE19" s="267">
        <v>4.8515494208889948E-3</v>
      </c>
      <c r="CF19" s="267">
        <v>4.4793501955982919E-3</v>
      </c>
      <c r="CG19" s="267">
        <v>0</v>
      </c>
      <c r="CH19" s="267">
        <v>1.0527631743441614E-4</v>
      </c>
      <c r="CI19" s="267">
        <v>0</v>
      </c>
      <c r="CJ19" s="267">
        <v>3.2631180258135945E-3</v>
      </c>
      <c r="CK19" s="267">
        <v>2.7122001839579256E-4</v>
      </c>
      <c r="CL19" s="267">
        <v>6.044742950269149E-2</v>
      </c>
      <c r="CM19" s="267">
        <v>6.3299151791365994E-5</v>
      </c>
      <c r="CN19" s="267">
        <v>1.6337315321350156E-3</v>
      </c>
      <c r="CO19" s="267">
        <v>3.1664060896069235E-3</v>
      </c>
      <c r="CP19" s="267">
        <v>0</v>
      </c>
      <c r="CQ19" s="267">
        <v>3.5581622678396872E-3</v>
      </c>
      <c r="CR19" s="267">
        <v>1.3014561096603538E-3</v>
      </c>
      <c r="CS19" s="267">
        <v>6.5419788453063019E-4</v>
      </c>
      <c r="CT19" s="267">
        <v>9.1985350481219659E-4</v>
      </c>
      <c r="CU19" s="267">
        <v>0</v>
      </c>
      <c r="CV19" s="267">
        <v>0</v>
      </c>
      <c r="CW19" s="267">
        <v>2.4445039403075421E-4</v>
      </c>
      <c r="CX19" s="267">
        <v>2.8308055772354292E-3</v>
      </c>
      <c r="CY19" s="267">
        <v>9.9682094940460163E-4</v>
      </c>
      <c r="CZ19" s="267">
        <v>0</v>
      </c>
      <c r="DA19" s="267">
        <v>5.2460604104033416E-4</v>
      </c>
      <c r="DB19" s="267">
        <v>9.6996973694420737E-4</v>
      </c>
      <c r="DC19" s="267">
        <v>2.0064608037881979E-5</v>
      </c>
      <c r="DD19" s="267">
        <v>5.3315900341396091E-2</v>
      </c>
      <c r="DE19" s="268">
        <v>7.8496095322437803E-4</v>
      </c>
      <c r="DF19" s="266">
        <v>1.7309733355663527E-2</v>
      </c>
    </row>
    <row r="20" spans="1:110" ht="39.950000000000003" customHeight="1">
      <c r="A20" s="272" t="s">
        <v>215</v>
      </c>
      <c r="B20" s="265" t="s">
        <v>132</v>
      </c>
      <c r="C20" s="266">
        <v>2.4115916282684727E-2</v>
      </c>
      <c r="D20" s="267">
        <v>5.1102302879418218E-3</v>
      </c>
      <c r="E20" s="267">
        <v>2.7560594214229867E-2</v>
      </c>
      <c r="F20" s="267">
        <v>2.8525938702401487E-3</v>
      </c>
      <c r="G20" s="267">
        <v>2.6494589216113419E-3</v>
      </c>
      <c r="H20" s="267">
        <v>0</v>
      </c>
      <c r="I20" s="267">
        <v>0</v>
      </c>
      <c r="J20" s="267">
        <v>1.6096675096318677E-2</v>
      </c>
      <c r="K20" s="267">
        <v>1.7248452633644294E-2</v>
      </c>
      <c r="L20" s="267">
        <v>1.7498340674591203E-3</v>
      </c>
      <c r="M20" s="267">
        <v>0</v>
      </c>
      <c r="N20" s="267">
        <v>2.0740210978008227E-3</v>
      </c>
      <c r="O20" s="267">
        <v>4.0632985730838216E-3</v>
      </c>
      <c r="P20" s="267">
        <v>3.1628281434198797E-4</v>
      </c>
      <c r="Q20" s="267">
        <v>9.8639455782312917E-3</v>
      </c>
      <c r="R20" s="267">
        <v>1.6326550654044074E-3</v>
      </c>
      <c r="S20" s="267">
        <v>2.5386261736264081E-2</v>
      </c>
      <c r="T20" s="267">
        <v>1.1477618643644892E-3</v>
      </c>
      <c r="U20" s="267">
        <v>5.9065228556753977E-3</v>
      </c>
      <c r="V20" s="267">
        <v>1.1848601206801974E-3</v>
      </c>
      <c r="W20" s="267">
        <v>0</v>
      </c>
      <c r="X20" s="267">
        <v>7.4969543622903194E-4</v>
      </c>
      <c r="Y20" s="267">
        <v>4.6460286340346312E-3</v>
      </c>
      <c r="Z20" s="267">
        <v>5.1590020555398819E-3</v>
      </c>
      <c r="AA20" s="267">
        <v>2.1014538759443844E-2</v>
      </c>
      <c r="AB20" s="267">
        <v>2.1697587387530855E-2</v>
      </c>
      <c r="AC20" s="267">
        <v>0</v>
      </c>
      <c r="AD20" s="267">
        <v>0</v>
      </c>
      <c r="AE20" s="267">
        <v>2.7015830226221108E-3</v>
      </c>
      <c r="AF20" s="267">
        <v>1.2025012025012026E-3</v>
      </c>
      <c r="AG20" s="267">
        <v>2.935995302407516E-3</v>
      </c>
      <c r="AH20" s="267">
        <v>2.6666666666666668E-2</v>
      </c>
      <c r="AI20" s="267">
        <v>0</v>
      </c>
      <c r="AJ20" s="267">
        <v>1.8032786885245903E-2</v>
      </c>
      <c r="AK20" s="267">
        <v>3.4412161867839876E-3</v>
      </c>
      <c r="AL20" s="267">
        <v>0</v>
      </c>
      <c r="AM20" s="267">
        <v>0</v>
      </c>
      <c r="AN20" s="267">
        <v>0</v>
      </c>
      <c r="AO20" s="267">
        <v>0</v>
      </c>
      <c r="AP20" s="267">
        <v>0</v>
      </c>
      <c r="AQ20" s="267">
        <v>0</v>
      </c>
      <c r="AR20" s="267">
        <v>3.1094527363184078E-5</v>
      </c>
      <c r="AS20" s="267">
        <v>4.4544570170498184E-3</v>
      </c>
      <c r="AT20" s="267">
        <v>1.5548663224138073E-4</v>
      </c>
      <c r="AU20" s="267">
        <v>3.3521785937610799E-4</v>
      </c>
      <c r="AV20" s="267">
        <v>8.7572977481234354E-3</v>
      </c>
      <c r="AW20" s="267">
        <v>1.1053689348262992E-2</v>
      </c>
      <c r="AX20" s="267">
        <v>2.8448345931886532E-3</v>
      </c>
      <c r="AY20" s="267">
        <v>2.3183092516713393E-3</v>
      </c>
      <c r="AZ20" s="267">
        <v>2.3584905660377358E-3</v>
      </c>
      <c r="BA20" s="267">
        <v>1.2213491837316289E-3</v>
      </c>
      <c r="BB20" s="267">
        <v>5.3186048890252633E-3</v>
      </c>
      <c r="BC20" s="267">
        <v>0</v>
      </c>
      <c r="BD20" s="267">
        <v>0</v>
      </c>
      <c r="BE20" s="267">
        <v>0</v>
      </c>
      <c r="BF20" s="267">
        <v>0</v>
      </c>
      <c r="BG20" s="267">
        <v>0</v>
      </c>
      <c r="BH20" s="267">
        <v>2.3260381883780794E-5</v>
      </c>
      <c r="BI20" s="267">
        <v>0</v>
      </c>
      <c r="BJ20" s="267">
        <v>3.3715441672285905E-3</v>
      </c>
      <c r="BK20" s="267">
        <v>6.0959679526256208E-4</v>
      </c>
      <c r="BL20" s="267">
        <v>2.1948114656950967E-5</v>
      </c>
      <c r="BM20" s="267">
        <v>2.4254718645263713E-3</v>
      </c>
      <c r="BN20" s="267">
        <v>0</v>
      </c>
      <c r="BO20" s="267">
        <v>0</v>
      </c>
      <c r="BP20" s="267">
        <v>0</v>
      </c>
      <c r="BQ20" s="267">
        <v>0</v>
      </c>
      <c r="BR20" s="267">
        <v>2.7755419245607703E-5</v>
      </c>
      <c r="BS20" s="267">
        <v>6.5420725993245747E-4</v>
      </c>
      <c r="BT20" s="267">
        <v>6.3695085626797408E-3</v>
      </c>
      <c r="BU20" s="267">
        <v>1.8615913351385128E-3</v>
      </c>
      <c r="BV20" s="267">
        <v>0</v>
      </c>
      <c r="BW20" s="267">
        <v>0</v>
      </c>
      <c r="BX20" s="267">
        <v>0</v>
      </c>
      <c r="BY20" s="267">
        <v>6.9324090121317163E-5</v>
      </c>
      <c r="BZ20" s="267">
        <v>4.5136269962406237E-4</v>
      </c>
      <c r="CA20" s="267">
        <v>0</v>
      </c>
      <c r="CB20" s="267">
        <v>9.9328351149370912E-4</v>
      </c>
      <c r="CC20" s="267">
        <v>7.1914421838012769E-4</v>
      </c>
      <c r="CD20" s="267">
        <v>2.3424689622862497E-4</v>
      </c>
      <c r="CE20" s="267">
        <v>4.475725169975059E-3</v>
      </c>
      <c r="CF20" s="267">
        <v>4.7929047092901723E-3</v>
      </c>
      <c r="CG20" s="267">
        <v>2.9436006122689272E-4</v>
      </c>
      <c r="CH20" s="267">
        <v>2.3029194438778532E-4</v>
      </c>
      <c r="CI20" s="267">
        <v>2.7573068631874469E-4</v>
      </c>
      <c r="CJ20" s="267">
        <v>9.0318445357340563E-4</v>
      </c>
      <c r="CK20" s="267">
        <v>2.8301219310865311E-4</v>
      </c>
      <c r="CL20" s="267">
        <v>4.9385154822460364E-4</v>
      </c>
      <c r="CM20" s="267">
        <v>1.122121327210579E-4</v>
      </c>
      <c r="CN20" s="267">
        <v>5.5822261918052915E-4</v>
      </c>
      <c r="CO20" s="267">
        <v>1.1844411806509688E-3</v>
      </c>
      <c r="CP20" s="267">
        <v>9.3041476911022967E-4</v>
      </c>
      <c r="CQ20" s="267">
        <v>3.5972629521016618E-3</v>
      </c>
      <c r="CR20" s="267">
        <v>6.3298092606208119E-3</v>
      </c>
      <c r="CS20" s="267">
        <v>4.9856765094755395E-3</v>
      </c>
      <c r="CT20" s="267">
        <v>3.5601737501064646E-3</v>
      </c>
      <c r="CU20" s="267">
        <v>0</v>
      </c>
      <c r="CV20" s="267">
        <v>1.2453974442278536E-3</v>
      </c>
      <c r="CW20" s="267">
        <v>0</v>
      </c>
      <c r="CX20" s="267">
        <v>1.4765751893180332E-3</v>
      </c>
      <c r="CY20" s="267">
        <v>7.812920954792823E-4</v>
      </c>
      <c r="CZ20" s="267">
        <v>2.521666973999631E-3</v>
      </c>
      <c r="DA20" s="267">
        <v>5.2460604104033416E-4</v>
      </c>
      <c r="DB20" s="267">
        <v>5.0438426321098781E-4</v>
      </c>
      <c r="DC20" s="267">
        <v>9.8316579385621691E-4</v>
      </c>
      <c r="DD20" s="267">
        <v>0.49008498583569404</v>
      </c>
      <c r="DE20" s="268">
        <v>1.6101763143064167E-4</v>
      </c>
      <c r="DF20" s="266">
        <v>3.3457635886341946E-3</v>
      </c>
    </row>
    <row r="21" spans="1:110" ht="39.950000000000003" customHeight="1">
      <c r="A21" s="272" t="s">
        <v>216</v>
      </c>
      <c r="B21" s="265" t="s">
        <v>133</v>
      </c>
      <c r="C21" s="266">
        <v>0</v>
      </c>
      <c r="D21" s="267">
        <v>0</v>
      </c>
      <c r="E21" s="267">
        <v>2.7365129007036748E-3</v>
      </c>
      <c r="F21" s="267">
        <v>0</v>
      </c>
      <c r="G21" s="267">
        <v>6.7119626014154003E-4</v>
      </c>
      <c r="H21" s="267">
        <v>0</v>
      </c>
      <c r="I21" s="267">
        <v>3.7979491074819596E-4</v>
      </c>
      <c r="J21" s="267">
        <v>1.1677048150851169E-2</v>
      </c>
      <c r="K21" s="267">
        <v>1.56966270089007E-3</v>
      </c>
      <c r="L21" s="267">
        <v>0</v>
      </c>
      <c r="M21" s="267">
        <v>0</v>
      </c>
      <c r="N21" s="267">
        <v>2.8607187555873412E-4</v>
      </c>
      <c r="O21" s="267">
        <v>1.9999047664396932E-3</v>
      </c>
      <c r="P21" s="267">
        <v>6.0381264556197704E-4</v>
      </c>
      <c r="Q21" s="267">
        <v>3.7414965986394557E-3</v>
      </c>
      <c r="R21" s="267">
        <v>2.2341595631849786E-4</v>
      </c>
      <c r="S21" s="267">
        <v>1.824686382028089E-2</v>
      </c>
      <c r="T21" s="267">
        <v>5.6839163630919703E-2</v>
      </c>
      <c r="U21" s="267">
        <v>5.1361068310220854E-4</v>
      </c>
      <c r="V21" s="267">
        <v>2.72078990674712E-3</v>
      </c>
      <c r="W21" s="267">
        <v>7.4945664393314841E-5</v>
      </c>
      <c r="X21" s="267">
        <v>1.8742385905725798E-4</v>
      </c>
      <c r="Y21" s="267">
        <v>1.0049920094897607E-3</v>
      </c>
      <c r="Z21" s="267">
        <v>3.2646809882713314E-3</v>
      </c>
      <c r="AA21" s="267">
        <v>3.0474255602818867E-3</v>
      </c>
      <c r="AB21" s="267">
        <v>7.803169042121188E-3</v>
      </c>
      <c r="AC21" s="267">
        <v>4.7534326574404803E-5</v>
      </c>
      <c r="AD21" s="267">
        <v>5.6850483229107444E-4</v>
      </c>
      <c r="AE21" s="267">
        <v>4.2595153488426371E-4</v>
      </c>
      <c r="AF21" s="267">
        <v>1.2025012025012026E-3</v>
      </c>
      <c r="AG21" s="267">
        <v>0</v>
      </c>
      <c r="AH21" s="267">
        <v>1.3333333333333334E-2</v>
      </c>
      <c r="AI21" s="267">
        <v>2.244568145088885E-4</v>
      </c>
      <c r="AJ21" s="267">
        <v>1.639344262295082E-3</v>
      </c>
      <c r="AK21" s="267">
        <v>5.2271638280263096E-4</v>
      </c>
      <c r="AL21" s="267">
        <v>0</v>
      </c>
      <c r="AM21" s="267">
        <v>1.6841632515578509E-4</v>
      </c>
      <c r="AN21" s="267">
        <v>3.4561240832841609E-3</v>
      </c>
      <c r="AO21" s="267">
        <v>0</v>
      </c>
      <c r="AP21" s="267">
        <v>1.0168297141289672E-4</v>
      </c>
      <c r="AQ21" s="267">
        <v>1.5917115239914338E-4</v>
      </c>
      <c r="AR21" s="267">
        <v>7.7736318407960203E-4</v>
      </c>
      <c r="AS21" s="267">
        <v>3.6864471865239875E-3</v>
      </c>
      <c r="AT21" s="267">
        <v>1.235709550970973E-3</v>
      </c>
      <c r="AU21" s="267">
        <v>1.1539230159292948E-3</v>
      </c>
      <c r="AV21" s="267">
        <v>1.6680567139282735E-3</v>
      </c>
      <c r="AW21" s="267">
        <v>1.6269499473633841E-3</v>
      </c>
      <c r="AX21" s="267">
        <v>1.8694627326668292E-3</v>
      </c>
      <c r="AY21" s="267">
        <v>1.2939400474444684E-3</v>
      </c>
      <c r="AZ21" s="267">
        <v>7.0754716981132077E-3</v>
      </c>
      <c r="BA21" s="267">
        <v>2.1984285307169319E-3</v>
      </c>
      <c r="BB21" s="267">
        <v>2.557021581262146E-5</v>
      </c>
      <c r="BC21" s="267">
        <v>0</v>
      </c>
      <c r="BD21" s="267">
        <v>0</v>
      </c>
      <c r="BE21" s="267">
        <v>0</v>
      </c>
      <c r="BF21" s="267">
        <v>0</v>
      </c>
      <c r="BG21" s="267">
        <v>0</v>
      </c>
      <c r="BH21" s="267">
        <v>1.0337947503902575E-3</v>
      </c>
      <c r="BI21" s="267">
        <v>0</v>
      </c>
      <c r="BJ21" s="267">
        <v>6.6307035288828949E-3</v>
      </c>
      <c r="BK21" s="267">
        <v>1.2191935905251242E-3</v>
      </c>
      <c r="BL21" s="267">
        <v>6.6722268557130944E-4</v>
      </c>
      <c r="BM21" s="267">
        <v>1.0436878932204385E-3</v>
      </c>
      <c r="BN21" s="267">
        <v>5.6304569154351654E-4</v>
      </c>
      <c r="BO21" s="267">
        <v>3.730843553293665E-4</v>
      </c>
      <c r="BP21" s="267">
        <v>3.4963940641780569E-3</v>
      </c>
      <c r="BQ21" s="267">
        <v>3.4983022944747402E-3</v>
      </c>
      <c r="BR21" s="267">
        <v>3.0253406977712397E-3</v>
      </c>
      <c r="BS21" s="267">
        <v>4.1727814417313507E-3</v>
      </c>
      <c r="BT21" s="267">
        <v>6.6443774540718486E-3</v>
      </c>
      <c r="BU21" s="267">
        <v>1.1885544678192044E-2</v>
      </c>
      <c r="BV21" s="267">
        <v>2.03231378924906E-5</v>
      </c>
      <c r="BW21" s="267">
        <v>0</v>
      </c>
      <c r="BX21" s="267">
        <v>0</v>
      </c>
      <c r="BY21" s="267">
        <v>9.0121317157712305E-4</v>
      </c>
      <c r="BZ21" s="267">
        <v>1.5975863973535893E-3</v>
      </c>
      <c r="CA21" s="267">
        <v>0</v>
      </c>
      <c r="CB21" s="267">
        <v>1.5135748746570807E-3</v>
      </c>
      <c r="CC21" s="267">
        <v>1.2585023821652234E-3</v>
      </c>
      <c r="CD21" s="267">
        <v>2.5767158585148745E-3</v>
      </c>
      <c r="CE21" s="267">
        <v>1.6399603676244491E-3</v>
      </c>
      <c r="CF21" s="267">
        <v>9.8993639322722243E-3</v>
      </c>
      <c r="CG21" s="267">
        <v>8.6541858000706469E-3</v>
      </c>
      <c r="CH21" s="267">
        <v>5.8888940064876528E-3</v>
      </c>
      <c r="CI21" s="267">
        <v>2.7071740111294933E-3</v>
      </c>
      <c r="CJ21" s="267">
        <v>5.2442968272004191E-3</v>
      </c>
      <c r="CK21" s="267">
        <v>9.6813754392585088E-3</v>
      </c>
      <c r="CL21" s="267">
        <v>0.10269642945330634</v>
      </c>
      <c r="CM21" s="267">
        <v>5.8810666482523683E-3</v>
      </c>
      <c r="CN21" s="267">
        <v>8.5668564623571884E-3</v>
      </c>
      <c r="CO21" s="267">
        <v>1.9266909871922425E-2</v>
      </c>
      <c r="CP21" s="267">
        <v>2.4811060509606123E-3</v>
      </c>
      <c r="CQ21" s="267">
        <v>8.2502443792766382E-3</v>
      </c>
      <c r="CR21" s="267">
        <v>9.8369799457444923E-3</v>
      </c>
      <c r="CS21" s="267">
        <v>1.6045063904803879E-3</v>
      </c>
      <c r="CT21" s="267">
        <v>3.6726002895835108E-2</v>
      </c>
      <c r="CU21" s="267">
        <v>1.8826505934442087E-2</v>
      </c>
      <c r="CV21" s="267">
        <v>1.0829542993285683E-4</v>
      </c>
      <c r="CW21" s="267">
        <v>1.2804544449229981E-3</v>
      </c>
      <c r="CX21" s="267">
        <v>4.1259729575801041E-3</v>
      </c>
      <c r="CY21" s="267">
        <v>6.1964545503529281E-4</v>
      </c>
      <c r="CZ21" s="267">
        <v>4.195094965886041E-4</v>
      </c>
      <c r="DA21" s="267">
        <v>2.8449789148725811E-3</v>
      </c>
      <c r="DB21" s="267">
        <v>8.4484364087840467E-3</v>
      </c>
      <c r="DC21" s="267">
        <v>4.1132446477658057E-3</v>
      </c>
      <c r="DD21" s="267">
        <v>0</v>
      </c>
      <c r="DE21" s="268">
        <v>2.0127203928830208E-5</v>
      </c>
      <c r="DF21" s="266">
        <v>4.2236772084348678E-3</v>
      </c>
    </row>
    <row r="22" spans="1:110" ht="39.950000000000003" customHeight="1">
      <c r="A22" s="272" t="s">
        <v>433</v>
      </c>
      <c r="B22" s="265" t="s">
        <v>420</v>
      </c>
      <c r="C22" s="266">
        <v>3.6518070282573693E-2</v>
      </c>
      <c r="D22" s="267">
        <v>0</v>
      </c>
      <c r="E22" s="267">
        <v>2.6062027625749283E-4</v>
      </c>
      <c r="F22" s="267">
        <v>5.9705453098049619E-4</v>
      </c>
      <c r="G22" s="267">
        <v>0</v>
      </c>
      <c r="H22" s="267">
        <v>0</v>
      </c>
      <c r="I22" s="267">
        <v>0</v>
      </c>
      <c r="J22" s="267">
        <v>0</v>
      </c>
      <c r="K22" s="267">
        <v>1.7837076146478068E-5</v>
      </c>
      <c r="L22" s="267">
        <v>0</v>
      </c>
      <c r="M22" s="267">
        <v>0</v>
      </c>
      <c r="N22" s="267">
        <v>0</v>
      </c>
      <c r="O22" s="267">
        <v>0</v>
      </c>
      <c r="P22" s="267">
        <v>0</v>
      </c>
      <c r="Q22" s="267">
        <v>0</v>
      </c>
      <c r="R22" s="267">
        <v>2.4551203991043722E-6</v>
      </c>
      <c r="S22" s="267">
        <v>1.5622314914624048E-5</v>
      </c>
      <c r="T22" s="267">
        <v>0</v>
      </c>
      <c r="U22" s="267">
        <v>0.19799691833590138</v>
      </c>
      <c r="V22" s="267">
        <v>7.679648930334613E-3</v>
      </c>
      <c r="W22" s="267">
        <v>0</v>
      </c>
      <c r="X22" s="267">
        <v>9.0666291818948547E-3</v>
      </c>
      <c r="Y22" s="267">
        <v>-4.0364433168031368E-4</v>
      </c>
      <c r="Z22" s="267">
        <v>0</v>
      </c>
      <c r="AA22" s="267">
        <v>9.205764713351533E-4</v>
      </c>
      <c r="AB22" s="267">
        <v>6.1708734771876743E-3</v>
      </c>
      <c r="AC22" s="267">
        <v>2.263539360685943E-6</v>
      </c>
      <c r="AD22" s="267">
        <v>0</v>
      </c>
      <c r="AE22" s="267">
        <v>0</v>
      </c>
      <c r="AF22" s="267">
        <v>0</v>
      </c>
      <c r="AG22" s="267">
        <v>0</v>
      </c>
      <c r="AH22" s="267">
        <v>0</v>
      </c>
      <c r="AI22" s="267">
        <v>0</v>
      </c>
      <c r="AJ22" s="267">
        <v>0</v>
      </c>
      <c r="AK22" s="267">
        <v>1.3067909570065774E-4</v>
      </c>
      <c r="AL22" s="267">
        <v>0</v>
      </c>
      <c r="AM22" s="267">
        <v>6.0148687555637537E-4</v>
      </c>
      <c r="AN22" s="267">
        <v>0</v>
      </c>
      <c r="AO22" s="267">
        <v>0</v>
      </c>
      <c r="AP22" s="267">
        <v>1.1823601327081013E-4</v>
      </c>
      <c r="AQ22" s="267">
        <v>1.4470104763558489E-5</v>
      </c>
      <c r="AR22" s="267">
        <v>0</v>
      </c>
      <c r="AS22" s="267">
        <v>0</v>
      </c>
      <c r="AT22" s="267">
        <v>0</v>
      </c>
      <c r="AU22" s="267">
        <v>0</v>
      </c>
      <c r="AV22" s="267">
        <v>0</v>
      </c>
      <c r="AW22" s="267">
        <v>0</v>
      </c>
      <c r="AX22" s="267">
        <v>0</v>
      </c>
      <c r="AY22" s="267">
        <v>0</v>
      </c>
      <c r="AZ22" s="267">
        <v>0</v>
      </c>
      <c r="BA22" s="267">
        <v>0</v>
      </c>
      <c r="BB22" s="267">
        <v>2.557021581262146E-5</v>
      </c>
      <c r="BC22" s="267">
        <v>0</v>
      </c>
      <c r="BD22" s="267">
        <v>0</v>
      </c>
      <c r="BE22" s="267">
        <v>0</v>
      </c>
      <c r="BF22" s="267">
        <v>0</v>
      </c>
      <c r="BG22" s="267">
        <v>0</v>
      </c>
      <c r="BH22" s="267">
        <v>0</v>
      </c>
      <c r="BI22" s="267">
        <v>0</v>
      </c>
      <c r="BJ22" s="267">
        <v>0</v>
      </c>
      <c r="BK22" s="267">
        <v>0</v>
      </c>
      <c r="BL22" s="267">
        <v>0</v>
      </c>
      <c r="BM22" s="267">
        <v>0</v>
      </c>
      <c r="BN22" s="267">
        <v>2.5452750439638414E-4</v>
      </c>
      <c r="BO22" s="267">
        <v>6.6963858648860661E-5</v>
      </c>
      <c r="BP22" s="267">
        <v>2.3249679199137974E-4</v>
      </c>
      <c r="BQ22" s="267">
        <v>2.0578248791027883E-4</v>
      </c>
      <c r="BR22" s="267">
        <v>0</v>
      </c>
      <c r="BS22" s="267">
        <v>0</v>
      </c>
      <c r="BT22" s="267">
        <v>0</v>
      </c>
      <c r="BU22" s="267">
        <v>0</v>
      </c>
      <c r="BV22" s="267">
        <v>0</v>
      </c>
      <c r="BW22" s="267">
        <v>0</v>
      </c>
      <c r="BX22" s="267">
        <v>0</v>
      </c>
      <c r="BY22" s="267">
        <v>0</v>
      </c>
      <c r="BZ22" s="267">
        <v>0</v>
      </c>
      <c r="CA22" s="267">
        <v>0</v>
      </c>
      <c r="CB22" s="267">
        <v>0</v>
      </c>
      <c r="CC22" s="267">
        <v>0</v>
      </c>
      <c r="CD22" s="267">
        <v>0</v>
      </c>
      <c r="CE22" s="267">
        <v>0</v>
      </c>
      <c r="CF22" s="267">
        <v>0</v>
      </c>
      <c r="CG22" s="267">
        <v>0</v>
      </c>
      <c r="CH22" s="267">
        <v>0</v>
      </c>
      <c r="CI22" s="267">
        <v>0</v>
      </c>
      <c r="CJ22" s="267">
        <v>0</v>
      </c>
      <c r="CK22" s="267">
        <v>0</v>
      </c>
      <c r="CL22" s="267">
        <v>0</v>
      </c>
      <c r="CM22" s="267">
        <v>2.8772341723348182E-6</v>
      </c>
      <c r="CN22" s="267">
        <v>0</v>
      </c>
      <c r="CO22" s="267">
        <v>0</v>
      </c>
      <c r="CP22" s="267">
        <v>0</v>
      </c>
      <c r="CQ22" s="267">
        <v>0</v>
      </c>
      <c r="CR22" s="267">
        <v>0</v>
      </c>
      <c r="CS22" s="267">
        <v>0</v>
      </c>
      <c r="CT22" s="267">
        <v>0</v>
      </c>
      <c r="CU22" s="267">
        <v>0</v>
      </c>
      <c r="CV22" s="267">
        <v>0</v>
      </c>
      <c r="CW22" s="267">
        <v>0</v>
      </c>
      <c r="CX22" s="267">
        <v>0</v>
      </c>
      <c r="CY22" s="267">
        <v>0</v>
      </c>
      <c r="CZ22" s="267">
        <v>0</v>
      </c>
      <c r="DA22" s="267">
        <v>0</v>
      </c>
      <c r="DB22" s="267">
        <v>8.729727632497866E-5</v>
      </c>
      <c r="DC22" s="267">
        <v>1.043359617969863E-3</v>
      </c>
      <c r="DD22" s="267">
        <v>0</v>
      </c>
      <c r="DE22" s="268">
        <v>5.6356171000724578E-4</v>
      </c>
      <c r="DF22" s="266">
        <v>7.1341010824529255E-4</v>
      </c>
    </row>
    <row r="23" spans="1:110" ht="39.950000000000003" customHeight="1">
      <c r="A23" s="273" t="s">
        <v>434</v>
      </c>
      <c r="B23" s="265" t="s">
        <v>421</v>
      </c>
      <c r="C23" s="266">
        <v>2.9978348970188199E-4</v>
      </c>
      <c r="D23" s="267">
        <v>9.8273659383496574E-5</v>
      </c>
      <c r="E23" s="267">
        <v>7.1670575970810533E-4</v>
      </c>
      <c r="F23" s="267">
        <v>1.9901817699349874E-4</v>
      </c>
      <c r="G23" s="267">
        <v>2.2255454941535273E-3</v>
      </c>
      <c r="H23" s="267">
        <v>0</v>
      </c>
      <c r="I23" s="267">
        <v>0</v>
      </c>
      <c r="J23" s="267">
        <v>4.54182861216246E-3</v>
      </c>
      <c r="K23" s="267">
        <v>1.5518256247435921E-3</v>
      </c>
      <c r="L23" s="267">
        <v>6.0339105774452422E-4</v>
      </c>
      <c r="M23" s="267">
        <v>0</v>
      </c>
      <c r="N23" s="267">
        <v>2.9322367244770248E-3</v>
      </c>
      <c r="O23" s="267">
        <v>1.4443756646508896E-3</v>
      </c>
      <c r="P23" s="267">
        <v>5.7505966243997817E-5</v>
      </c>
      <c r="Q23" s="267">
        <v>5.1020408163265311E-4</v>
      </c>
      <c r="R23" s="267">
        <v>1.550408532034411E-2</v>
      </c>
      <c r="S23" s="267">
        <v>1.1638624611394917E-3</v>
      </c>
      <c r="T23" s="267">
        <v>0</v>
      </c>
      <c r="U23" s="267">
        <v>7.729840780688238E-2</v>
      </c>
      <c r="V23" s="267">
        <v>0.13573230938014264</v>
      </c>
      <c r="W23" s="267">
        <v>1.0192610357490819E-3</v>
      </c>
      <c r="X23" s="267">
        <v>1.7535844813044699E-2</v>
      </c>
      <c r="Y23" s="267">
        <v>1.6195199103744833E-2</v>
      </c>
      <c r="Z23" s="267">
        <v>1.3099028656644231E-3</v>
      </c>
      <c r="AA23" s="267">
        <v>2.4220684400990414E-2</v>
      </c>
      <c r="AB23" s="267">
        <v>3.3601401385460625E-2</v>
      </c>
      <c r="AC23" s="267">
        <v>4.3007247853032914E-5</v>
      </c>
      <c r="AD23" s="267">
        <v>1.1370096645821489E-3</v>
      </c>
      <c r="AE23" s="267">
        <v>3.4834666619987047E-3</v>
      </c>
      <c r="AF23" s="267">
        <v>1.3949013949013949E-2</v>
      </c>
      <c r="AG23" s="267">
        <v>0</v>
      </c>
      <c r="AH23" s="267">
        <v>0.10666666666666667</v>
      </c>
      <c r="AI23" s="267">
        <v>4.0402226611599927E-4</v>
      </c>
      <c r="AJ23" s="267">
        <v>1.1475409836065573E-2</v>
      </c>
      <c r="AK23" s="267">
        <v>1.3939103541403494E-3</v>
      </c>
      <c r="AL23" s="267">
        <v>0</v>
      </c>
      <c r="AM23" s="267">
        <v>3.9938728536943321E-3</v>
      </c>
      <c r="AN23" s="267">
        <v>1.4330270589227008E-3</v>
      </c>
      <c r="AO23" s="267">
        <v>0</v>
      </c>
      <c r="AP23" s="267">
        <v>6.3374503113154234E-4</v>
      </c>
      <c r="AQ23" s="267">
        <v>5.2092377148810556E-4</v>
      </c>
      <c r="AR23" s="267">
        <v>5.2860696517412938E-3</v>
      </c>
      <c r="AS23" s="267">
        <v>7.1680917515744205E-4</v>
      </c>
      <c r="AT23" s="267">
        <v>6.2194652896552292E-4</v>
      </c>
      <c r="AU23" s="267">
        <v>5.6729176202110587E-4</v>
      </c>
      <c r="AV23" s="267">
        <v>6.2552126772310256E-4</v>
      </c>
      <c r="AW23" s="267">
        <v>8.1347497368169203E-4</v>
      </c>
      <c r="AX23" s="267">
        <v>2.2758676745509225E-3</v>
      </c>
      <c r="AY23" s="267">
        <v>1.2939400474444684E-3</v>
      </c>
      <c r="AZ23" s="267">
        <v>0</v>
      </c>
      <c r="BA23" s="267">
        <v>5.9031877213695393E-4</v>
      </c>
      <c r="BB23" s="267">
        <v>1.8129283011148613E-2</v>
      </c>
      <c r="BC23" s="267">
        <v>0</v>
      </c>
      <c r="BD23" s="267">
        <v>0</v>
      </c>
      <c r="BE23" s="267">
        <v>0</v>
      </c>
      <c r="BF23" s="267">
        <v>0</v>
      </c>
      <c r="BG23" s="267">
        <v>0</v>
      </c>
      <c r="BH23" s="267">
        <v>1.0725620535298921E-3</v>
      </c>
      <c r="BI23" s="267">
        <v>1.0826416456153013E-3</v>
      </c>
      <c r="BJ23" s="267">
        <v>2.5848505282085863E-3</v>
      </c>
      <c r="BK23" s="267">
        <v>8.708525646608029E-5</v>
      </c>
      <c r="BL23" s="267">
        <v>1.2729906501031561E-4</v>
      </c>
      <c r="BM23" s="267">
        <v>2.2049744222967015E-4</v>
      </c>
      <c r="BN23" s="267">
        <v>5.0905500879276828E-4</v>
      </c>
      <c r="BO23" s="267">
        <v>4.4961447949949299E-4</v>
      </c>
      <c r="BP23" s="267">
        <v>8.9421843073607586E-6</v>
      </c>
      <c r="BQ23" s="267">
        <v>0</v>
      </c>
      <c r="BR23" s="267">
        <v>6.6890560381914566E-3</v>
      </c>
      <c r="BS23" s="267">
        <v>6.3829411036653285E-3</v>
      </c>
      <c r="BT23" s="267">
        <v>0</v>
      </c>
      <c r="BU23" s="267">
        <v>0</v>
      </c>
      <c r="BV23" s="267">
        <v>0</v>
      </c>
      <c r="BW23" s="267">
        <v>0</v>
      </c>
      <c r="BX23" s="267">
        <v>0</v>
      </c>
      <c r="BY23" s="267">
        <v>0</v>
      </c>
      <c r="BZ23" s="267">
        <v>5.345084600811265E-5</v>
      </c>
      <c r="CA23" s="267">
        <v>0</v>
      </c>
      <c r="CB23" s="267">
        <v>0</v>
      </c>
      <c r="CC23" s="267">
        <v>0</v>
      </c>
      <c r="CD23" s="267">
        <v>0</v>
      </c>
      <c r="CE23" s="267">
        <v>6.4915097885134441E-4</v>
      </c>
      <c r="CF23" s="267">
        <v>1.3438050586794876E-4</v>
      </c>
      <c r="CG23" s="267">
        <v>0</v>
      </c>
      <c r="CH23" s="267">
        <v>0</v>
      </c>
      <c r="CI23" s="267">
        <v>0</v>
      </c>
      <c r="CJ23" s="267">
        <v>0</v>
      </c>
      <c r="CK23" s="267">
        <v>0</v>
      </c>
      <c r="CL23" s="267">
        <v>1.4815546446738111E-4</v>
      </c>
      <c r="CM23" s="267">
        <v>5.1790215102026723E-5</v>
      </c>
      <c r="CN23" s="267">
        <v>2.6050388895091362E-5</v>
      </c>
      <c r="CO23" s="267">
        <v>3.7191453072440424E-3</v>
      </c>
      <c r="CP23" s="267">
        <v>3.0651090834235637E-4</v>
      </c>
      <c r="CQ23" s="267">
        <v>8.6021505376344086E-3</v>
      </c>
      <c r="CR23" s="267">
        <v>2.1972635617642337E-4</v>
      </c>
      <c r="CS23" s="267">
        <v>2.8233803437637727E-4</v>
      </c>
      <c r="CT23" s="267">
        <v>0</v>
      </c>
      <c r="CU23" s="267">
        <v>0</v>
      </c>
      <c r="CV23" s="267">
        <v>0</v>
      </c>
      <c r="CW23" s="267">
        <v>2.6773138393844506E-4</v>
      </c>
      <c r="CX23" s="267">
        <v>0</v>
      </c>
      <c r="CY23" s="267">
        <v>1.0776442696265962E-4</v>
      </c>
      <c r="CZ23" s="267">
        <v>1.6134980638023234E-4</v>
      </c>
      <c r="DA23" s="267">
        <v>2.7440931377494403E-3</v>
      </c>
      <c r="DB23" s="267">
        <v>0</v>
      </c>
      <c r="DC23" s="267">
        <v>0</v>
      </c>
      <c r="DD23" s="267">
        <v>0</v>
      </c>
      <c r="DE23" s="268">
        <v>8.0508815715320833E-5</v>
      </c>
      <c r="DF23" s="266">
        <v>2.6698127137430791E-3</v>
      </c>
    </row>
    <row r="24" spans="1:110" ht="39.950000000000003" customHeight="1">
      <c r="A24" s="272" t="s">
        <v>217</v>
      </c>
      <c r="B24" s="265" t="s">
        <v>422</v>
      </c>
      <c r="C24" s="266">
        <v>0</v>
      </c>
      <c r="D24" s="267">
        <v>0</v>
      </c>
      <c r="E24" s="267">
        <v>0</v>
      </c>
      <c r="F24" s="267">
        <v>0</v>
      </c>
      <c r="G24" s="267">
        <v>0</v>
      </c>
      <c r="H24" s="267">
        <v>0</v>
      </c>
      <c r="I24" s="267">
        <v>0</v>
      </c>
      <c r="J24" s="267">
        <v>0</v>
      </c>
      <c r="K24" s="267">
        <v>0</v>
      </c>
      <c r="L24" s="267">
        <v>0</v>
      </c>
      <c r="M24" s="267">
        <v>0</v>
      </c>
      <c r="N24" s="267">
        <v>0</v>
      </c>
      <c r="O24" s="267">
        <v>0</v>
      </c>
      <c r="P24" s="267">
        <v>0</v>
      </c>
      <c r="Q24" s="267">
        <v>0</v>
      </c>
      <c r="R24" s="267">
        <v>2.1605059512118475E-4</v>
      </c>
      <c r="S24" s="267">
        <v>7.8111574573120241E-6</v>
      </c>
      <c r="T24" s="267">
        <v>0</v>
      </c>
      <c r="U24" s="267">
        <v>1.4381099126861838E-2</v>
      </c>
      <c r="V24" s="267">
        <v>4.8272078990674712E-4</v>
      </c>
      <c r="W24" s="267">
        <v>2.8419395937944989E-2</v>
      </c>
      <c r="X24" s="267">
        <v>0.28137006840970857</v>
      </c>
      <c r="Y24" s="267">
        <v>6.6362423184012392E-2</v>
      </c>
      <c r="Z24" s="267">
        <v>1.1688364032082545E-3</v>
      </c>
      <c r="AA24" s="267">
        <v>3.4918417878229956E-4</v>
      </c>
      <c r="AB24" s="267">
        <v>9.5150887809538984E-3</v>
      </c>
      <c r="AC24" s="267">
        <v>1.5165713716595817E-4</v>
      </c>
      <c r="AD24" s="267">
        <v>0</v>
      </c>
      <c r="AE24" s="267">
        <v>1.1669905065322293E-5</v>
      </c>
      <c r="AF24" s="267">
        <v>0</v>
      </c>
      <c r="AG24" s="267">
        <v>0</v>
      </c>
      <c r="AH24" s="267">
        <v>0</v>
      </c>
      <c r="AI24" s="267">
        <v>0</v>
      </c>
      <c r="AJ24" s="267">
        <v>0</v>
      </c>
      <c r="AK24" s="267">
        <v>4.3559698566885918E-5</v>
      </c>
      <c r="AL24" s="267">
        <v>0</v>
      </c>
      <c r="AM24" s="267">
        <v>0</v>
      </c>
      <c r="AN24" s="267">
        <v>0</v>
      </c>
      <c r="AO24" s="267">
        <v>0</v>
      </c>
      <c r="AP24" s="267">
        <v>0</v>
      </c>
      <c r="AQ24" s="267">
        <v>0</v>
      </c>
      <c r="AR24" s="267">
        <v>0</v>
      </c>
      <c r="AS24" s="267">
        <v>0</v>
      </c>
      <c r="AT24" s="267">
        <v>1.6367013920145338E-5</v>
      </c>
      <c r="AU24" s="267">
        <v>6.4464972956943841E-6</v>
      </c>
      <c r="AV24" s="267">
        <v>0</v>
      </c>
      <c r="AW24" s="267">
        <v>0</v>
      </c>
      <c r="AX24" s="267">
        <v>8.1280988376818657E-5</v>
      </c>
      <c r="AY24" s="267">
        <v>0</v>
      </c>
      <c r="AZ24" s="267">
        <v>0</v>
      </c>
      <c r="BA24" s="267">
        <v>0</v>
      </c>
      <c r="BB24" s="267">
        <v>0</v>
      </c>
      <c r="BC24" s="267">
        <v>0</v>
      </c>
      <c r="BD24" s="267">
        <v>0</v>
      </c>
      <c r="BE24" s="267">
        <v>0</v>
      </c>
      <c r="BF24" s="267">
        <v>0</v>
      </c>
      <c r="BG24" s="267">
        <v>0</v>
      </c>
      <c r="BH24" s="267">
        <v>2.067589500780515E-5</v>
      </c>
      <c r="BI24" s="267">
        <v>0</v>
      </c>
      <c r="BJ24" s="267">
        <v>1.1238480557428635E-4</v>
      </c>
      <c r="BK24" s="267">
        <v>0</v>
      </c>
      <c r="BL24" s="267">
        <v>0</v>
      </c>
      <c r="BM24" s="267">
        <v>0</v>
      </c>
      <c r="BN24" s="267">
        <v>0</v>
      </c>
      <c r="BO24" s="267">
        <v>0</v>
      </c>
      <c r="BP24" s="267">
        <v>0</v>
      </c>
      <c r="BQ24" s="267">
        <v>1.0289124395513942E-4</v>
      </c>
      <c r="BR24" s="267">
        <v>0</v>
      </c>
      <c r="BS24" s="267">
        <v>0</v>
      </c>
      <c r="BT24" s="267">
        <v>0</v>
      </c>
      <c r="BU24" s="267">
        <v>0</v>
      </c>
      <c r="BV24" s="267">
        <v>0</v>
      </c>
      <c r="BW24" s="267">
        <v>0</v>
      </c>
      <c r="BX24" s="267">
        <v>0</v>
      </c>
      <c r="BY24" s="267">
        <v>0</v>
      </c>
      <c r="BZ24" s="267">
        <v>0</v>
      </c>
      <c r="CA24" s="267">
        <v>0</v>
      </c>
      <c r="CB24" s="267">
        <v>0</v>
      </c>
      <c r="CC24" s="267">
        <v>0</v>
      </c>
      <c r="CD24" s="267">
        <v>0</v>
      </c>
      <c r="CE24" s="267">
        <v>0</v>
      </c>
      <c r="CF24" s="267">
        <v>0</v>
      </c>
      <c r="CG24" s="267">
        <v>0</v>
      </c>
      <c r="CH24" s="267">
        <v>0</v>
      </c>
      <c r="CI24" s="267">
        <v>0</v>
      </c>
      <c r="CJ24" s="267">
        <v>0</v>
      </c>
      <c r="CK24" s="267">
        <v>0</v>
      </c>
      <c r="CL24" s="267">
        <v>2.4692577411230185E-5</v>
      </c>
      <c r="CM24" s="267">
        <v>0</v>
      </c>
      <c r="CN24" s="267">
        <v>0</v>
      </c>
      <c r="CO24" s="267">
        <v>8.9227902275706321E-4</v>
      </c>
      <c r="CP24" s="267">
        <v>6.5292264498963487E-5</v>
      </c>
      <c r="CQ24" s="267">
        <v>0</v>
      </c>
      <c r="CR24" s="267">
        <v>0</v>
      </c>
      <c r="CS24" s="267">
        <v>0</v>
      </c>
      <c r="CT24" s="267">
        <v>0</v>
      </c>
      <c r="CU24" s="267">
        <v>0</v>
      </c>
      <c r="CV24" s="267">
        <v>0</v>
      </c>
      <c r="CW24" s="267">
        <v>0</v>
      </c>
      <c r="CX24" s="267">
        <v>0</v>
      </c>
      <c r="CY24" s="267">
        <v>0</v>
      </c>
      <c r="CZ24" s="267">
        <v>0</v>
      </c>
      <c r="DA24" s="267">
        <v>0</v>
      </c>
      <c r="DB24" s="267">
        <v>0</v>
      </c>
      <c r="DC24" s="267">
        <v>0</v>
      </c>
      <c r="DD24" s="267">
        <v>0</v>
      </c>
      <c r="DE24" s="268">
        <v>0</v>
      </c>
      <c r="DF24" s="266">
        <v>5.822829718054855E-3</v>
      </c>
    </row>
    <row r="25" spans="1:110" ht="39.950000000000003" customHeight="1">
      <c r="A25" s="272" t="s">
        <v>218</v>
      </c>
      <c r="B25" s="265" t="s">
        <v>423</v>
      </c>
      <c r="C25" s="266">
        <v>0</v>
      </c>
      <c r="D25" s="267">
        <v>0</v>
      </c>
      <c r="E25" s="267">
        <v>2.6062027625749283E-4</v>
      </c>
      <c r="F25" s="267">
        <v>0</v>
      </c>
      <c r="G25" s="267">
        <v>0</v>
      </c>
      <c r="H25" s="267">
        <v>0</v>
      </c>
      <c r="I25" s="267">
        <v>0</v>
      </c>
      <c r="J25" s="267">
        <v>4.4230214362090325E-3</v>
      </c>
      <c r="K25" s="267">
        <v>4.2452241228617803E-3</v>
      </c>
      <c r="L25" s="267">
        <v>9.0508658661678633E-4</v>
      </c>
      <c r="M25" s="267">
        <v>0</v>
      </c>
      <c r="N25" s="267">
        <v>6.2578222778473091E-3</v>
      </c>
      <c r="O25" s="267">
        <v>0</v>
      </c>
      <c r="P25" s="267">
        <v>4.8880071307398144E-4</v>
      </c>
      <c r="Q25" s="267">
        <v>1.3605442176870747E-3</v>
      </c>
      <c r="R25" s="267">
        <v>1.2653690536983933E-2</v>
      </c>
      <c r="S25" s="267">
        <v>1.4856821483807471E-2</v>
      </c>
      <c r="T25" s="267">
        <v>4.4912420779480016E-4</v>
      </c>
      <c r="U25" s="267">
        <v>6.5485362095531584E-3</v>
      </c>
      <c r="V25" s="267">
        <v>1.0444322545255074E-2</v>
      </c>
      <c r="W25" s="267">
        <v>2.2483699317994455E-4</v>
      </c>
      <c r="X25" s="267">
        <v>0.23433253678193233</v>
      </c>
      <c r="Y25" s="267">
        <v>0.45884475344745212</v>
      </c>
      <c r="Z25" s="267">
        <v>0.19015759139091531</v>
      </c>
      <c r="AA25" s="267">
        <v>6.3107104310837409E-2</v>
      </c>
      <c r="AB25" s="267">
        <v>0.13970061310613902</v>
      </c>
      <c r="AC25" s="267">
        <v>3.2594966793877576E-4</v>
      </c>
      <c r="AD25" s="267">
        <v>6.8220579874928933E-3</v>
      </c>
      <c r="AE25" s="267">
        <v>3.4292016034449563E-2</v>
      </c>
      <c r="AF25" s="267">
        <v>0.11351611351611351</v>
      </c>
      <c r="AG25" s="267">
        <v>0</v>
      </c>
      <c r="AH25" s="267">
        <v>0</v>
      </c>
      <c r="AI25" s="267">
        <v>8.9782725803555402E-5</v>
      </c>
      <c r="AJ25" s="267">
        <v>0</v>
      </c>
      <c r="AK25" s="267">
        <v>0.11005357842923727</v>
      </c>
      <c r="AL25" s="267">
        <v>0</v>
      </c>
      <c r="AM25" s="267">
        <v>0</v>
      </c>
      <c r="AN25" s="267">
        <v>0</v>
      </c>
      <c r="AO25" s="267">
        <v>0</v>
      </c>
      <c r="AP25" s="267">
        <v>2.6011922919578226E-4</v>
      </c>
      <c r="AQ25" s="267">
        <v>7.9585576199571689E-4</v>
      </c>
      <c r="AR25" s="267">
        <v>1.2437810945273631E-4</v>
      </c>
      <c r="AS25" s="267">
        <v>5.1200655368388713E-5</v>
      </c>
      <c r="AT25" s="267">
        <v>3.1097326448276146E-4</v>
      </c>
      <c r="AU25" s="267">
        <v>1.9339491887083154E-5</v>
      </c>
      <c r="AV25" s="267">
        <v>1.2510425354462051E-3</v>
      </c>
      <c r="AW25" s="267">
        <v>1.435544071202986E-3</v>
      </c>
      <c r="AX25" s="267">
        <v>1.1379338372754612E-3</v>
      </c>
      <c r="AY25" s="267">
        <v>3.2348501186111711E-4</v>
      </c>
      <c r="AZ25" s="267">
        <v>4.7169811320754715E-3</v>
      </c>
      <c r="BA25" s="267">
        <v>1.3231282823759313E-3</v>
      </c>
      <c r="BB25" s="267">
        <v>5.6254474787767212E-4</v>
      </c>
      <c r="BC25" s="267">
        <v>0</v>
      </c>
      <c r="BD25" s="267">
        <v>0</v>
      </c>
      <c r="BE25" s="267">
        <v>0</v>
      </c>
      <c r="BF25" s="267">
        <v>0</v>
      </c>
      <c r="BG25" s="267">
        <v>0</v>
      </c>
      <c r="BH25" s="267">
        <v>1.5506921255853864E-5</v>
      </c>
      <c r="BI25" s="267">
        <v>0</v>
      </c>
      <c r="BJ25" s="267">
        <v>2.2476961114857271E-4</v>
      </c>
      <c r="BK25" s="267">
        <v>0</v>
      </c>
      <c r="BL25" s="267">
        <v>7.0233966902243103E-5</v>
      </c>
      <c r="BM25" s="267">
        <v>2.3519727171164814E-4</v>
      </c>
      <c r="BN25" s="267">
        <v>0</v>
      </c>
      <c r="BO25" s="267">
        <v>0</v>
      </c>
      <c r="BP25" s="267">
        <v>0</v>
      </c>
      <c r="BQ25" s="267">
        <v>0</v>
      </c>
      <c r="BR25" s="267">
        <v>5.5510838491215407E-5</v>
      </c>
      <c r="BS25" s="267">
        <v>0</v>
      </c>
      <c r="BT25" s="267">
        <v>0</v>
      </c>
      <c r="BU25" s="267">
        <v>0</v>
      </c>
      <c r="BV25" s="267">
        <v>0</v>
      </c>
      <c r="BW25" s="267">
        <v>0</v>
      </c>
      <c r="BX25" s="267">
        <v>0</v>
      </c>
      <c r="BY25" s="267">
        <v>0</v>
      </c>
      <c r="BZ25" s="267">
        <v>0</v>
      </c>
      <c r="CA25" s="267">
        <v>0</v>
      </c>
      <c r="CB25" s="267">
        <v>0</v>
      </c>
      <c r="CC25" s="267">
        <v>0</v>
      </c>
      <c r="CD25" s="267">
        <v>0</v>
      </c>
      <c r="CE25" s="267">
        <v>0</v>
      </c>
      <c r="CF25" s="267">
        <v>3.1355451369188044E-4</v>
      </c>
      <c r="CG25" s="267">
        <v>0</v>
      </c>
      <c r="CH25" s="267">
        <v>0</v>
      </c>
      <c r="CI25" s="267">
        <v>0</v>
      </c>
      <c r="CJ25" s="267">
        <v>0</v>
      </c>
      <c r="CK25" s="267">
        <v>0</v>
      </c>
      <c r="CL25" s="267">
        <v>2.9631092893476222E-4</v>
      </c>
      <c r="CM25" s="267">
        <v>0</v>
      </c>
      <c r="CN25" s="267">
        <v>5.6938707156413979E-4</v>
      </c>
      <c r="CO25" s="267">
        <v>3.7507304053947346E-3</v>
      </c>
      <c r="CP25" s="267">
        <v>3.8812623896606073E-4</v>
      </c>
      <c r="CQ25" s="267">
        <v>8.9931573802541544E-4</v>
      </c>
      <c r="CR25" s="267">
        <v>8.4510136990932065E-6</v>
      </c>
      <c r="CS25" s="267">
        <v>7.5749228735125603E-5</v>
      </c>
      <c r="CT25" s="267">
        <v>0</v>
      </c>
      <c r="CU25" s="267">
        <v>0</v>
      </c>
      <c r="CV25" s="267">
        <v>0</v>
      </c>
      <c r="CW25" s="267">
        <v>3.142933637538268E-4</v>
      </c>
      <c r="CX25" s="267">
        <v>0</v>
      </c>
      <c r="CY25" s="267">
        <v>0</v>
      </c>
      <c r="CZ25" s="267">
        <v>0</v>
      </c>
      <c r="DA25" s="267">
        <v>7.0620043986198823E-4</v>
      </c>
      <c r="DB25" s="267">
        <v>0</v>
      </c>
      <c r="DC25" s="267">
        <v>6.0193824113645942E-5</v>
      </c>
      <c r="DD25" s="267">
        <v>0</v>
      </c>
      <c r="DE25" s="268">
        <v>4.0254407857660417E-5</v>
      </c>
      <c r="DF25" s="266">
        <v>1.3175839389077562E-2</v>
      </c>
    </row>
    <row r="26" spans="1:110" ht="39.950000000000003" customHeight="1">
      <c r="A26" s="272" t="s">
        <v>219</v>
      </c>
      <c r="B26" s="265" t="s">
        <v>134</v>
      </c>
      <c r="C26" s="266">
        <v>0</v>
      </c>
      <c r="D26" s="267">
        <v>0</v>
      </c>
      <c r="E26" s="267">
        <v>0</v>
      </c>
      <c r="F26" s="267">
        <v>0</v>
      </c>
      <c r="G26" s="267">
        <v>0</v>
      </c>
      <c r="H26" s="267">
        <v>0</v>
      </c>
      <c r="I26" s="267">
        <v>0</v>
      </c>
      <c r="J26" s="267">
        <v>0</v>
      </c>
      <c r="K26" s="267">
        <v>0</v>
      </c>
      <c r="L26" s="267">
        <v>0</v>
      </c>
      <c r="M26" s="267">
        <v>0</v>
      </c>
      <c r="N26" s="267">
        <v>4.469873055605221E-3</v>
      </c>
      <c r="O26" s="267">
        <v>0</v>
      </c>
      <c r="P26" s="267">
        <v>5.7505966243997817E-5</v>
      </c>
      <c r="Q26" s="267">
        <v>5.1020408163265311E-4</v>
      </c>
      <c r="R26" s="267">
        <v>3.0885414620733E-3</v>
      </c>
      <c r="S26" s="267">
        <v>3.882145256284076E-3</v>
      </c>
      <c r="T26" s="267">
        <v>5.4892958730475569E-4</v>
      </c>
      <c r="U26" s="267">
        <v>0</v>
      </c>
      <c r="V26" s="267">
        <v>0</v>
      </c>
      <c r="W26" s="267">
        <v>0</v>
      </c>
      <c r="X26" s="267">
        <v>0</v>
      </c>
      <c r="Y26" s="267">
        <v>6.7548643260787193E-4</v>
      </c>
      <c r="Z26" s="267">
        <v>0.198601426786506</v>
      </c>
      <c r="AA26" s="267">
        <v>0</v>
      </c>
      <c r="AB26" s="267">
        <v>1.059001512859304E-2</v>
      </c>
      <c r="AC26" s="267">
        <v>0</v>
      </c>
      <c r="AD26" s="267">
        <v>0</v>
      </c>
      <c r="AE26" s="267">
        <v>0.17185102199193611</v>
      </c>
      <c r="AF26" s="267">
        <v>2.4050024050024051E-4</v>
      </c>
      <c r="AG26" s="267">
        <v>1.2918379330593071E-2</v>
      </c>
      <c r="AH26" s="267">
        <v>0</v>
      </c>
      <c r="AI26" s="267">
        <v>0</v>
      </c>
      <c r="AJ26" s="267">
        <v>0</v>
      </c>
      <c r="AK26" s="267">
        <v>2.7442610097138127E-3</v>
      </c>
      <c r="AL26" s="267">
        <v>0</v>
      </c>
      <c r="AM26" s="267">
        <v>1.283172001186934E-4</v>
      </c>
      <c r="AN26" s="267">
        <v>0</v>
      </c>
      <c r="AO26" s="267">
        <v>0</v>
      </c>
      <c r="AP26" s="267">
        <v>0</v>
      </c>
      <c r="AQ26" s="267">
        <v>7.0903513341436593E-4</v>
      </c>
      <c r="AR26" s="267">
        <v>3.1094527363184078E-5</v>
      </c>
      <c r="AS26" s="267">
        <v>2.5600327684194356E-4</v>
      </c>
      <c r="AT26" s="267">
        <v>0</v>
      </c>
      <c r="AU26" s="267">
        <v>3.2232486478471919E-5</v>
      </c>
      <c r="AV26" s="267">
        <v>1.0633861551292744E-2</v>
      </c>
      <c r="AW26" s="267">
        <v>1.3494114269308067E-2</v>
      </c>
      <c r="AX26" s="267">
        <v>2.43842965130456E-3</v>
      </c>
      <c r="AY26" s="267">
        <v>4.2053051541945221E-3</v>
      </c>
      <c r="AZ26" s="267">
        <v>4.7169811320754715E-3</v>
      </c>
      <c r="BA26" s="267">
        <v>0</v>
      </c>
      <c r="BB26" s="267">
        <v>1.508642732944666E-3</v>
      </c>
      <c r="BC26" s="267">
        <v>0</v>
      </c>
      <c r="BD26" s="267">
        <v>0</v>
      </c>
      <c r="BE26" s="267">
        <v>0</v>
      </c>
      <c r="BF26" s="267">
        <v>0</v>
      </c>
      <c r="BG26" s="267">
        <v>2.9446407538280328E-4</v>
      </c>
      <c r="BH26" s="267">
        <v>3.5665918888463883E-4</v>
      </c>
      <c r="BI26" s="267">
        <v>0</v>
      </c>
      <c r="BJ26" s="267">
        <v>1.9105416947628681E-3</v>
      </c>
      <c r="BK26" s="267">
        <v>0</v>
      </c>
      <c r="BL26" s="267">
        <v>0</v>
      </c>
      <c r="BM26" s="267">
        <v>0</v>
      </c>
      <c r="BN26" s="267">
        <v>0</v>
      </c>
      <c r="BO26" s="267">
        <v>0</v>
      </c>
      <c r="BP26" s="267">
        <v>0</v>
      </c>
      <c r="BQ26" s="267">
        <v>0</v>
      </c>
      <c r="BR26" s="267">
        <v>0</v>
      </c>
      <c r="BS26" s="267">
        <v>0</v>
      </c>
      <c r="BT26" s="267">
        <v>0</v>
      </c>
      <c r="BU26" s="267">
        <v>0</v>
      </c>
      <c r="BV26" s="267">
        <v>0</v>
      </c>
      <c r="BW26" s="267">
        <v>0</v>
      </c>
      <c r="BX26" s="267">
        <v>0</v>
      </c>
      <c r="BY26" s="267">
        <v>0</v>
      </c>
      <c r="BZ26" s="267">
        <v>0</v>
      </c>
      <c r="CA26" s="267">
        <v>0</v>
      </c>
      <c r="CB26" s="267">
        <v>0</v>
      </c>
      <c r="CC26" s="267">
        <v>0</v>
      </c>
      <c r="CD26" s="267">
        <v>0</v>
      </c>
      <c r="CE26" s="267">
        <v>0</v>
      </c>
      <c r="CF26" s="267">
        <v>0</v>
      </c>
      <c r="CG26" s="267">
        <v>0</v>
      </c>
      <c r="CH26" s="267">
        <v>0</v>
      </c>
      <c r="CI26" s="267">
        <v>0</v>
      </c>
      <c r="CJ26" s="267">
        <v>0</v>
      </c>
      <c r="CK26" s="267">
        <v>0</v>
      </c>
      <c r="CL26" s="267">
        <v>2.4692577411230185E-5</v>
      </c>
      <c r="CM26" s="267">
        <v>0</v>
      </c>
      <c r="CN26" s="267">
        <v>0</v>
      </c>
      <c r="CO26" s="267">
        <v>0</v>
      </c>
      <c r="CP26" s="267">
        <v>1.6504433526126882E-4</v>
      </c>
      <c r="CQ26" s="267">
        <v>0</v>
      </c>
      <c r="CR26" s="267">
        <v>0</v>
      </c>
      <c r="CS26" s="267">
        <v>4.8204054649625389E-5</v>
      </c>
      <c r="CT26" s="267">
        <v>0</v>
      </c>
      <c r="CU26" s="267">
        <v>0</v>
      </c>
      <c r="CV26" s="267">
        <v>0</v>
      </c>
      <c r="CW26" s="267">
        <v>0</v>
      </c>
      <c r="CX26" s="267">
        <v>0</v>
      </c>
      <c r="CY26" s="267">
        <v>0</v>
      </c>
      <c r="CZ26" s="267">
        <v>0</v>
      </c>
      <c r="DA26" s="267">
        <v>0</v>
      </c>
      <c r="DB26" s="267">
        <v>0</v>
      </c>
      <c r="DC26" s="267">
        <v>0</v>
      </c>
      <c r="DD26" s="267">
        <v>0</v>
      </c>
      <c r="DE26" s="268">
        <v>9.0572417679735931E-4</v>
      </c>
      <c r="DF26" s="266">
        <v>4.2194159728945781E-3</v>
      </c>
    </row>
    <row r="27" spans="1:110" ht="39.950000000000003" customHeight="1">
      <c r="A27" s="272" t="s">
        <v>220</v>
      </c>
      <c r="B27" s="265" t="s">
        <v>135</v>
      </c>
      <c r="C27" s="266">
        <v>0</v>
      </c>
      <c r="D27" s="267">
        <v>0</v>
      </c>
      <c r="E27" s="267">
        <v>0</v>
      </c>
      <c r="F27" s="267">
        <v>0</v>
      </c>
      <c r="G27" s="267">
        <v>0</v>
      </c>
      <c r="H27" s="267">
        <v>0</v>
      </c>
      <c r="I27" s="267">
        <v>0</v>
      </c>
      <c r="J27" s="267">
        <v>0</v>
      </c>
      <c r="K27" s="267">
        <v>0</v>
      </c>
      <c r="L27" s="267">
        <v>0</v>
      </c>
      <c r="M27" s="267">
        <v>0</v>
      </c>
      <c r="N27" s="267">
        <v>0.15669586983729661</v>
      </c>
      <c r="O27" s="267">
        <v>6.679047029506531E-2</v>
      </c>
      <c r="P27" s="267">
        <v>2.8752983121998908E-5</v>
      </c>
      <c r="Q27" s="267">
        <v>8.5034013605442174E-4</v>
      </c>
      <c r="R27" s="267">
        <v>2.3470951015437799E-3</v>
      </c>
      <c r="S27" s="267">
        <v>3.905578728656012E-5</v>
      </c>
      <c r="T27" s="267">
        <v>0</v>
      </c>
      <c r="U27" s="267">
        <v>0</v>
      </c>
      <c r="V27" s="267">
        <v>0</v>
      </c>
      <c r="W27" s="267">
        <v>0</v>
      </c>
      <c r="X27" s="267">
        <v>0</v>
      </c>
      <c r="Y27" s="267">
        <v>0</v>
      </c>
      <c r="Z27" s="267">
        <v>0</v>
      </c>
      <c r="AA27" s="267">
        <v>0</v>
      </c>
      <c r="AB27" s="267">
        <v>0</v>
      </c>
      <c r="AC27" s="267">
        <v>0</v>
      </c>
      <c r="AD27" s="267">
        <v>2.8425241614553724E-3</v>
      </c>
      <c r="AE27" s="267">
        <v>6.3600982606006496E-4</v>
      </c>
      <c r="AF27" s="267">
        <v>0</v>
      </c>
      <c r="AG27" s="267">
        <v>0</v>
      </c>
      <c r="AH27" s="267">
        <v>0</v>
      </c>
      <c r="AI27" s="267">
        <v>0</v>
      </c>
      <c r="AJ27" s="267">
        <v>0</v>
      </c>
      <c r="AK27" s="267">
        <v>8.367818094698784E-2</v>
      </c>
      <c r="AL27" s="267">
        <v>0</v>
      </c>
      <c r="AM27" s="267">
        <v>0</v>
      </c>
      <c r="AN27" s="267">
        <v>0</v>
      </c>
      <c r="AO27" s="267">
        <v>0</v>
      </c>
      <c r="AP27" s="267">
        <v>0</v>
      </c>
      <c r="AQ27" s="267">
        <v>0</v>
      </c>
      <c r="AR27" s="267">
        <v>0</v>
      </c>
      <c r="AS27" s="267">
        <v>0</v>
      </c>
      <c r="AT27" s="267">
        <v>0</v>
      </c>
      <c r="AU27" s="267">
        <v>0</v>
      </c>
      <c r="AV27" s="267">
        <v>2.5020850708924102E-3</v>
      </c>
      <c r="AW27" s="267">
        <v>3.06249401856637E-3</v>
      </c>
      <c r="AX27" s="267">
        <v>0</v>
      </c>
      <c r="AY27" s="267">
        <v>0</v>
      </c>
      <c r="AZ27" s="267">
        <v>0</v>
      </c>
      <c r="BA27" s="267">
        <v>0</v>
      </c>
      <c r="BB27" s="267">
        <v>0</v>
      </c>
      <c r="BC27" s="267">
        <v>0</v>
      </c>
      <c r="BD27" s="267">
        <v>0</v>
      </c>
      <c r="BE27" s="267">
        <v>0</v>
      </c>
      <c r="BF27" s="267">
        <v>0</v>
      </c>
      <c r="BG27" s="267">
        <v>0</v>
      </c>
      <c r="BH27" s="267">
        <v>0</v>
      </c>
      <c r="BI27" s="267">
        <v>0</v>
      </c>
      <c r="BJ27" s="267">
        <v>1.7644414475162958E-2</v>
      </c>
      <c r="BK27" s="267">
        <v>0</v>
      </c>
      <c r="BL27" s="267">
        <v>0</v>
      </c>
      <c r="BM27" s="267">
        <v>0</v>
      </c>
      <c r="BN27" s="267">
        <v>0</v>
      </c>
      <c r="BO27" s="267">
        <v>0</v>
      </c>
      <c r="BP27" s="267">
        <v>0</v>
      </c>
      <c r="BQ27" s="267">
        <v>0</v>
      </c>
      <c r="BR27" s="267">
        <v>0</v>
      </c>
      <c r="BS27" s="267">
        <v>0</v>
      </c>
      <c r="BT27" s="267">
        <v>0</v>
      </c>
      <c r="BU27" s="267">
        <v>0</v>
      </c>
      <c r="BV27" s="267">
        <v>0</v>
      </c>
      <c r="BW27" s="267">
        <v>0</v>
      </c>
      <c r="BX27" s="267">
        <v>0</v>
      </c>
      <c r="BY27" s="267">
        <v>0</v>
      </c>
      <c r="BZ27" s="267">
        <v>0</v>
      </c>
      <c r="CA27" s="267">
        <v>0</v>
      </c>
      <c r="CB27" s="267">
        <v>0</v>
      </c>
      <c r="CC27" s="267">
        <v>0</v>
      </c>
      <c r="CD27" s="267">
        <v>0</v>
      </c>
      <c r="CE27" s="267">
        <v>0</v>
      </c>
      <c r="CF27" s="267">
        <v>0</v>
      </c>
      <c r="CG27" s="267">
        <v>0</v>
      </c>
      <c r="CH27" s="267">
        <v>0</v>
      </c>
      <c r="CI27" s="267">
        <v>0</v>
      </c>
      <c r="CJ27" s="267">
        <v>0</v>
      </c>
      <c r="CK27" s="267">
        <v>0</v>
      </c>
      <c r="CL27" s="267">
        <v>0</v>
      </c>
      <c r="CM27" s="267">
        <v>0</v>
      </c>
      <c r="CN27" s="267">
        <v>0</v>
      </c>
      <c r="CO27" s="267">
        <v>0</v>
      </c>
      <c r="CP27" s="267">
        <v>0</v>
      </c>
      <c r="CQ27" s="267">
        <v>0</v>
      </c>
      <c r="CR27" s="267">
        <v>0</v>
      </c>
      <c r="CS27" s="267">
        <v>0</v>
      </c>
      <c r="CT27" s="267">
        <v>0</v>
      </c>
      <c r="CU27" s="267">
        <v>0</v>
      </c>
      <c r="CV27" s="267">
        <v>0</v>
      </c>
      <c r="CW27" s="267">
        <v>0</v>
      </c>
      <c r="CX27" s="267">
        <v>0</v>
      </c>
      <c r="CY27" s="267">
        <v>0</v>
      </c>
      <c r="CZ27" s="267">
        <v>0</v>
      </c>
      <c r="DA27" s="267">
        <v>0</v>
      </c>
      <c r="DB27" s="267">
        <v>0</v>
      </c>
      <c r="DC27" s="267">
        <v>0</v>
      </c>
      <c r="DD27" s="267">
        <v>0</v>
      </c>
      <c r="DE27" s="268">
        <v>1.8114483535947186E-4</v>
      </c>
      <c r="DF27" s="266">
        <v>1.3635953728927943E-3</v>
      </c>
    </row>
    <row r="28" spans="1:110" ht="39.950000000000003" customHeight="1">
      <c r="A28" s="272" t="s">
        <v>221</v>
      </c>
      <c r="B28" s="265" t="s">
        <v>136</v>
      </c>
      <c r="C28" s="266">
        <v>0</v>
      </c>
      <c r="D28" s="267">
        <v>1.1104923510335114E-2</v>
      </c>
      <c r="E28" s="267">
        <v>2.4954391451654939E-2</v>
      </c>
      <c r="F28" s="267">
        <v>0</v>
      </c>
      <c r="G28" s="267">
        <v>1.1316133438526665E-2</v>
      </c>
      <c r="H28" s="267">
        <v>0</v>
      </c>
      <c r="I28" s="267">
        <v>0</v>
      </c>
      <c r="J28" s="267">
        <v>9.5045740762742076E-5</v>
      </c>
      <c r="K28" s="267">
        <v>0</v>
      </c>
      <c r="L28" s="267">
        <v>1.7498340674591203E-3</v>
      </c>
      <c r="M28" s="267">
        <v>0</v>
      </c>
      <c r="N28" s="267">
        <v>0</v>
      </c>
      <c r="O28" s="267">
        <v>1.5872260051108678E-5</v>
      </c>
      <c r="P28" s="267">
        <v>0</v>
      </c>
      <c r="Q28" s="267">
        <v>0</v>
      </c>
      <c r="R28" s="267">
        <v>0</v>
      </c>
      <c r="S28" s="267">
        <v>0</v>
      </c>
      <c r="T28" s="267">
        <v>0</v>
      </c>
      <c r="U28" s="267">
        <v>0</v>
      </c>
      <c r="V28" s="267">
        <v>0</v>
      </c>
      <c r="W28" s="267">
        <v>0</v>
      </c>
      <c r="X28" s="267">
        <v>0</v>
      </c>
      <c r="Y28" s="267">
        <v>0</v>
      </c>
      <c r="Z28" s="267">
        <v>0</v>
      </c>
      <c r="AA28" s="267">
        <v>5.1806234524792077E-2</v>
      </c>
      <c r="AB28" s="267">
        <v>1.2341746954375348E-3</v>
      </c>
      <c r="AC28" s="267">
        <v>0</v>
      </c>
      <c r="AD28" s="267">
        <v>0</v>
      </c>
      <c r="AE28" s="267">
        <v>0</v>
      </c>
      <c r="AF28" s="267">
        <v>0</v>
      </c>
      <c r="AG28" s="267">
        <v>0</v>
      </c>
      <c r="AH28" s="267">
        <v>0</v>
      </c>
      <c r="AI28" s="267">
        <v>0</v>
      </c>
      <c r="AJ28" s="267">
        <v>0</v>
      </c>
      <c r="AK28" s="267">
        <v>0</v>
      </c>
      <c r="AL28" s="267">
        <v>0</v>
      </c>
      <c r="AM28" s="267">
        <v>0</v>
      </c>
      <c r="AN28" s="267">
        <v>0</v>
      </c>
      <c r="AO28" s="267">
        <v>0</v>
      </c>
      <c r="AP28" s="267">
        <v>0</v>
      </c>
      <c r="AQ28" s="267">
        <v>0</v>
      </c>
      <c r="AR28" s="267">
        <v>0</v>
      </c>
      <c r="AS28" s="267">
        <v>0</v>
      </c>
      <c r="AT28" s="267">
        <v>0</v>
      </c>
      <c r="AU28" s="267">
        <v>0</v>
      </c>
      <c r="AV28" s="267">
        <v>0</v>
      </c>
      <c r="AW28" s="267">
        <v>0</v>
      </c>
      <c r="AX28" s="267">
        <v>0</v>
      </c>
      <c r="AY28" s="267">
        <v>0</v>
      </c>
      <c r="AZ28" s="267">
        <v>0</v>
      </c>
      <c r="BA28" s="267">
        <v>0</v>
      </c>
      <c r="BB28" s="267">
        <v>0</v>
      </c>
      <c r="BC28" s="267">
        <v>0</v>
      </c>
      <c r="BD28" s="267">
        <v>0</v>
      </c>
      <c r="BE28" s="267">
        <v>0</v>
      </c>
      <c r="BF28" s="267">
        <v>0</v>
      </c>
      <c r="BG28" s="267">
        <v>0</v>
      </c>
      <c r="BH28" s="267">
        <v>0</v>
      </c>
      <c r="BI28" s="267">
        <v>0</v>
      </c>
      <c r="BJ28" s="267">
        <v>0</v>
      </c>
      <c r="BK28" s="267">
        <v>0</v>
      </c>
      <c r="BL28" s="267">
        <v>0</v>
      </c>
      <c r="BM28" s="267">
        <v>0</v>
      </c>
      <c r="BN28" s="267">
        <v>0</v>
      </c>
      <c r="BO28" s="267">
        <v>0</v>
      </c>
      <c r="BP28" s="267">
        <v>0</v>
      </c>
      <c r="BQ28" s="267">
        <v>0</v>
      </c>
      <c r="BR28" s="267">
        <v>2.7755419245607703E-5</v>
      </c>
      <c r="BS28" s="267">
        <v>6.9310606998249551E-3</v>
      </c>
      <c r="BT28" s="267">
        <v>0</v>
      </c>
      <c r="BU28" s="267">
        <v>0</v>
      </c>
      <c r="BV28" s="267">
        <v>0</v>
      </c>
      <c r="BW28" s="267">
        <v>0</v>
      </c>
      <c r="BX28" s="267">
        <v>0</v>
      </c>
      <c r="BY28" s="267">
        <v>0</v>
      </c>
      <c r="BZ28" s="267">
        <v>1.187796577958059E-5</v>
      </c>
      <c r="CA28" s="267">
        <v>0</v>
      </c>
      <c r="CB28" s="267">
        <v>1.1824803708258443E-5</v>
      </c>
      <c r="CC28" s="267">
        <v>0</v>
      </c>
      <c r="CD28" s="267">
        <v>0</v>
      </c>
      <c r="CE28" s="267">
        <v>0</v>
      </c>
      <c r="CF28" s="267">
        <v>0</v>
      </c>
      <c r="CG28" s="267">
        <v>1.0596962204168139E-3</v>
      </c>
      <c r="CH28" s="267">
        <v>0</v>
      </c>
      <c r="CI28" s="267">
        <v>0</v>
      </c>
      <c r="CJ28" s="267">
        <v>0</v>
      </c>
      <c r="CK28" s="267">
        <v>0</v>
      </c>
      <c r="CL28" s="267">
        <v>0</v>
      </c>
      <c r="CM28" s="267">
        <v>1.5537064530608016E-4</v>
      </c>
      <c r="CN28" s="267">
        <v>3.7214841278701946E-6</v>
      </c>
      <c r="CO28" s="267">
        <v>4.0271000142132944E-4</v>
      </c>
      <c r="CP28" s="267">
        <v>0.17727575281074132</v>
      </c>
      <c r="CQ28" s="267">
        <v>2.0019550342130987E-2</v>
      </c>
      <c r="CR28" s="267">
        <v>1.1206044164997592E-2</v>
      </c>
      <c r="CS28" s="267">
        <v>1.1775561921551344E-3</v>
      </c>
      <c r="CT28" s="267">
        <v>0</v>
      </c>
      <c r="CU28" s="267">
        <v>0</v>
      </c>
      <c r="CV28" s="267">
        <v>0</v>
      </c>
      <c r="CW28" s="267">
        <v>0</v>
      </c>
      <c r="CX28" s="267">
        <v>0</v>
      </c>
      <c r="CY28" s="267">
        <v>2.6941106740664906E-5</v>
      </c>
      <c r="CZ28" s="267">
        <v>0</v>
      </c>
      <c r="DA28" s="267">
        <v>0</v>
      </c>
      <c r="DB28" s="267">
        <v>9.699697369442073E-6</v>
      </c>
      <c r="DC28" s="267">
        <v>0</v>
      </c>
      <c r="DD28" s="267">
        <v>0</v>
      </c>
      <c r="DE28" s="268">
        <v>8.0508815715320833E-5</v>
      </c>
      <c r="DF28" s="266">
        <v>1.0274829872648517E-2</v>
      </c>
    </row>
    <row r="29" spans="1:110" ht="39.950000000000003" customHeight="1">
      <c r="A29" s="272" t="s">
        <v>222</v>
      </c>
      <c r="B29" s="265" t="s">
        <v>137</v>
      </c>
      <c r="C29" s="266">
        <v>4.4279131738189086E-2</v>
      </c>
      <c r="D29" s="267">
        <v>2.0637468470534283E-3</v>
      </c>
      <c r="E29" s="267">
        <v>4.8214751107636174E-3</v>
      </c>
      <c r="F29" s="267">
        <v>1.5258060236168238E-3</v>
      </c>
      <c r="G29" s="267">
        <v>6.7472887203702181E-3</v>
      </c>
      <c r="H29" s="267">
        <v>0</v>
      </c>
      <c r="I29" s="267">
        <v>1.0064565134827194E-2</v>
      </c>
      <c r="J29" s="267">
        <v>1.9518321763777389E-3</v>
      </c>
      <c r="K29" s="267">
        <v>1.8372188430872411E-3</v>
      </c>
      <c r="L29" s="267">
        <v>0</v>
      </c>
      <c r="M29" s="267">
        <v>0</v>
      </c>
      <c r="N29" s="267">
        <v>1.0298587520114429E-2</v>
      </c>
      <c r="O29" s="267">
        <v>1.8538799739694935E-2</v>
      </c>
      <c r="P29" s="267">
        <v>1.4261479628511459E-2</v>
      </c>
      <c r="Q29" s="267">
        <v>2.4659863945578231E-2</v>
      </c>
      <c r="R29" s="267">
        <v>9.4718544997446676E-3</v>
      </c>
      <c r="S29" s="267">
        <v>1.5231757041758448E-2</v>
      </c>
      <c r="T29" s="267">
        <v>3.3584510205100053E-2</v>
      </c>
      <c r="U29" s="267">
        <v>3.852080123266564E-3</v>
      </c>
      <c r="V29" s="267">
        <v>1.6697750959956115E-2</v>
      </c>
      <c r="W29" s="267">
        <v>4.496739863598891E-4</v>
      </c>
      <c r="X29" s="267">
        <v>5.0135882297816514E-3</v>
      </c>
      <c r="Y29" s="267">
        <v>6.7301514078125773E-3</v>
      </c>
      <c r="Z29" s="267">
        <v>1.0801660553786627E-2</v>
      </c>
      <c r="AA29" s="267">
        <v>1.5554567963938797E-2</v>
      </c>
      <c r="AB29" s="267">
        <v>0.16900230910104308</v>
      </c>
      <c r="AC29" s="267">
        <v>9.2805113788123664E-4</v>
      </c>
      <c r="AD29" s="267">
        <v>4.5196134167140418E-2</v>
      </c>
      <c r="AE29" s="267">
        <v>5.4848553807014776E-3</v>
      </c>
      <c r="AF29" s="267">
        <v>1.1784511784511785E-2</v>
      </c>
      <c r="AG29" s="267">
        <v>0</v>
      </c>
      <c r="AH29" s="267">
        <v>0</v>
      </c>
      <c r="AI29" s="267">
        <v>6.060333991739989E-3</v>
      </c>
      <c r="AJ29" s="267">
        <v>0</v>
      </c>
      <c r="AK29" s="267">
        <v>2.5264625168793832E-3</v>
      </c>
      <c r="AL29" s="267">
        <v>0</v>
      </c>
      <c r="AM29" s="267">
        <v>2.7187206775148168E-3</v>
      </c>
      <c r="AN29" s="267">
        <v>5.9006996543875916E-3</v>
      </c>
      <c r="AO29" s="267">
        <v>3.4686090877558099E-4</v>
      </c>
      <c r="AP29" s="267">
        <v>2.8376643184994431E-5</v>
      </c>
      <c r="AQ29" s="267">
        <v>2.8361405336574637E-3</v>
      </c>
      <c r="AR29" s="267">
        <v>7.9291044776119406E-3</v>
      </c>
      <c r="AS29" s="267">
        <v>1.2134555322308126E-2</v>
      </c>
      <c r="AT29" s="267">
        <v>2.2259138931397661E-3</v>
      </c>
      <c r="AU29" s="267">
        <v>3.3134996099869135E-3</v>
      </c>
      <c r="AV29" s="267">
        <v>2.5020850708924102E-3</v>
      </c>
      <c r="AW29" s="267">
        <v>2.7753852043257729E-3</v>
      </c>
      <c r="AX29" s="267">
        <v>3.9827684304641143E-3</v>
      </c>
      <c r="AY29" s="267">
        <v>5.0679318524908343E-3</v>
      </c>
      <c r="AZ29" s="267">
        <v>4.7169811320754715E-3</v>
      </c>
      <c r="BA29" s="267">
        <v>3.2772869763465374E-3</v>
      </c>
      <c r="BB29" s="267">
        <v>6.5971156796563362E-3</v>
      </c>
      <c r="BC29" s="267">
        <v>0</v>
      </c>
      <c r="BD29" s="267">
        <v>0</v>
      </c>
      <c r="BE29" s="267">
        <v>0</v>
      </c>
      <c r="BF29" s="267">
        <v>7.0921985815602835E-3</v>
      </c>
      <c r="BG29" s="267">
        <v>2.9446407538280331E-3</v>
      </c>
      <c r="BH29" s="267">
        <v>1.704469094705937E-2</v>
      </c>
      <c r="BI29" s="267">
        <v>7.2176109707686757E-3</v>
      </c>
      <c r="BJ29" s="267">
        <v>3.090582153292875E-2</v>
      </c>
      <c r="BK29" s="267">
        <v>8.708525646608029E-5</v>
      </c>
      <c r="BL29" s="267">
        <v>5.3026645011193538E-3</v>
      </c>
      <c r="BM29" s="267">
        <v>6.1298288939848301E-3</v>
      </c>
      <c r="BN29" s="267">
        <v>5.7075864622219477E-4</v>
      </c>
      <c r="BO29" s="267">
        <v>1.8080241835192377E-3</v>
      </c>
      <c r="BP29" s="267">
        <v>4.2028266244595569E-4</v>
      </c>
      <c r="BQ29" s="267">
        <v>1.6462599032822307E-3</v>
      </c>
      <c r="BR29" s="267">
        <v>7.7715173887701579E-4</v>
      </c>
      <c r="BS29" s="267">
        <v>2.8466856445709637E-3</v>
      </c>
      <c r="BT29" s="267">
        <v>8.9910385034801749E-6</v>
      </c>
      <c r="BU29" s="267">
        <v>2.603624244948969E-5</v>
      </c>
      <c r="BV29" s="267">
        <v>1.01615689462453E-5</v>
      </c>
      <c r="BW29" s="267">
        <v>0</v>
      </c>
      <c r="BX29" s="267">
        <v>0</v>
      </c>
      <c r="BY29" s="267">
        <v>0</v>
      </c>
      <c r="BZ29" s="267">
        <v>4.0385083650574003E-4</v>
      </c>
      <c r="CA29" s="267">
        <v>9.7215583658060383E-5</v>
      </c>
      <c r="CB29" s="267">
        <v>2.1284646674865198E-4</v>
      </c>
      <c r="CC29" s="267">
        <v>3.5957210919006384E-4</v>
      </c>
      <c r="CD29" s="267">
        <v>0</v>
      </c>
      <c r="CE29" s="267">
        <v>2.3916088694523216E-4</v>
      </c>
      <c r="CF29" s="267">
        <v>5.5245319079045598E-4</v>
      </c>
      <c r="CG29" s="267">
        <v>0</v>
      </c>
      <c r="CH29" s="267">
        <v>0</v>
      </c>
      <c r="CI29" s="267">
        <v>4.7626209455055898E-4</v>
      </c>
      <c r="CJ29" s="267">
        <v>5.8269964746671327E-4</v>
      </c>
      <c r="CK29" s="267">
        <v>0</v>
      </c>
      <c r="CL29" s="267">
        <v>5.1607486789471083E-3</v>
      </c>
      <c r="CM29" s="267">
        <v>2.3305596795912024E-4</v>
      </c>
      <c r="CN29" s="267">
        <v>2.2328904767221169E-5</v>
      </c>
      <c r="CO29" s="267">
        <v>6.5933892389570597E-3</v>
      </c>
      <c r="CP29" s="267">
        <v>1.7755868595690349E-3</v>
      </c>
      <c r="CQ29" s="267">
        <v>1.1730205278592375E-2</v>
      </c>
      <c r="CR29" s="267">
        <v>3.6592889317073581E-3</v>
      </c>
      <c r="CS29" s="267">
        <v>2.6099052446011458E-3</v>
      </c>
      <c r="CT29" s="267">
        <v>1.5160548505238054E-3</v>
      </c>
      <c r="CU29" s="267">
        <v>1.2278156044201363E-3</v>
      </c>
      <c r="CV29" s="267">
        <v>0</v>
      </c>
      <c r="CW29" s="267">
        <v>4.7144004563074021E-3</v>
      </c>
      <c r="CX29" s="267">
        <v>3.4551859430041977E-3</v>
      </c>
      <c r="CY29" s="267">
        <v>3.4215205560644431E-3</v>
      </c>
      <c r="CZ29" s="267">
        <v>1.9408076710307949E-3</v>
      </c>
      <c r="DA29" s="267">
        <v>2.4515243840923306E-2</v>
      </c>
      <c r="DB29" s="267">
        <v>1.9205400791495306E-3</v>
      </c>
      <c r="DC29" s="267">
        <v>1.0012239410903108E-2</v>
      </c>
      <c r="DD29" s="267">
        <v>5.2298975811723688E-3</v>
      </c>
      <c r="DE29" s="268">
        <v>2.4152644714596247E-4</v>
      </c>
      <c r="DF29" s="266">
        <v>4.2193168743936407E-3</v>
      </c>
    </row>
    <row r="30" spans="1:110" ht="39.950000000000003" customHeight="1">
      <c r="A30" s="272" t="s">
        <v>223</v>
      </c>
      <c r="B30" s="265" t="s">
        <v>424</v>
      </c>
      <c r="C30" s="266">
        <v>9.4265252872925108E-3</v>
      </c>
      <c r="D30" s="267">
        <v>8.517050479903037E-4</v>
      </c>
      <c r="E30" s="267">
        <v>8.0792285639822783E-3</v>
      </c>
      <c r="F30" s="267">
        <v>7.3636725487594536E-3</v>
      </c>
      <c r="G30" s="267">
        <v>4.3474677060395886E-2</v>
      </c>
      <c r="H30" s="267">
        <v>0</v>
      </c>
      <c r="I30" s="267">
        <v>9.8746676794530946E-3</v>
      </c>
      <c r="J30" s="267">
        <v>4.0971503250224889E-3</v>
      </c>
      <c r="K30" s="267">
        <v>1.4626402440112017E-3</v>
      </c>
      <c r="L30" s="267">
        <v>1.8705122790080252E-3</v>
      </c>
      <c r="M30" s="267">
        <v>0</v>
      </c>
      <c r="N30" s="267">
        <v>8.2245664223136068E-3</v>
      </c>
      <c r="O30" s="267">
        <v>2.3014777074107581E-3</v>
      </c>
      <c r="P30" s="267">
        <v>5.1467839788378045E-3</v>
      </c>
      <c r="Q30" s="267">
        <v>1.0204081632653062E-3</v>
      </c>
      <c r="R30" s="267">
        <v>9.4939505833366074E-3</v>
      </c>
      <c r="S30" s="267">
        <v>5.1553639218259364E-3</v>
      </c>
      <c r="T30" s="267">
        <v>2.5450371775038675E-3</v>
      </c>
      <c r="U30" s="267">
        <v>3.0945043656908065E-2</v>
      </c>
      <c r="V30" s="267">
        <v>1.8584750411409764E-2</v>
      </c>
      <c r="W30" s="267">
        <v>0.82007044892452974</v>
      </c>
      <c r="X30" s="267">
        <v>0.13858237278605567</v>
      </c>
      <c r="Y30" s="267">
        <v>1.0494752623688156E-2</v>
      </c>
      <c r="Z30" s="267">
        <v>8.8892023699165698E-2</v>
      </c>
      <c r="AA30" s="267">
        <v>1.4919687638880071E-3</v>
      </c>
      <c r="AB30" s="267">
        <v>1.7517318257823076E-2</v>
      </c>
      <c r="AC30" s="267">
        <v>4.6936752183183716E-2</v>
      </c>
      <c r="AD30" s="267">
        <v>3.5247299602046617E-2</v>
      </c>
      <c r="AE30" s="267">
        <v>5.4906903332341394E-3</v>
      </c>
      <c r="AF30" s="267">
        <v>2.4050024050024051E-3</v>
      </c>
      <c r="AG30" s="267">
        <v>0</v>
      </c>
      <c r="AH30" s="267">
        <v>2.6666666666666668E-2</v>
      </c>
      <c r="AI30" s="267">
        <v>1.7328066080086191E-2</v>
      </c>
      <c r="AJ30" s="267">
        <v>8.8524590163934422E-2</v>
      </c>
      <c r="AK30" s="267">
        <v>2.715947205645337E-2</v>
      </c>
      <c r="AL30" s="267">
        <v>0</v>
      </c>
      <c r="AM30" s="267">
        <v>4.5312011291913611E-3</v>
      </c>
      <c r="AN30" s="267">
        <v>5.6478125263424092E-3</v>
      </c>
      <c r="AO30" s="267">
        <v>1.0405827263267431E-3</v>
      </c>
      <c r="AP30" s="267">
        <v>2.0242005471962695E-3</v>
      </c>
      <c r="AQ30" s="267">
        <v>1.3891300573016148E-3</v>
      </c>
      <c r="AR30" s="267">
        <v>2.2077114427860698E-3</v>
      </c>
      <c r="AS30" s="267">
        <v>2.9696380113665454E-3</v>
      </c>
      <c r="AT30" s="267">
        <v>8.1016718904719433E-4</v>
      </c>
      <c r="AU30" s="267">
        <v>1.0056535781283239E-3</v>
      </c>
      <c r="AV30" s="267">
        <v>1.6680567139282735E-3</v>
      </c>
      <c r="AW30" s="267">
        <v>2.2490190448846781E-3</v>
      </c>
      <c r="AX30" s="267">
        <v>9.7537186052182399E-4</v>
      </c>
      <c r="AY30" s="267">
        <v>6.4697002372223421E-4</v>
      </c>
      <c r="AZ30" s="267">
        <v>0</v>
      </c>
      <c r="BA30" s="267">
        <v>2.4426983674632579E-4</v>
      </c>
      <c r="BB30" s="267">
        <v>2.071187480822338E-3</v>
      </c>
      <c r="BC30" s="267">
        <v>0</v>
      </c>
      <c r="BD30" s="267">
        <v>0</v>
      </c>
      <c r="BE30" s="267">
        <v>0</v>
      </c>
      <c r="BF30" s="267">
        <v>0</v>
      </c>
      <c r="BG30" s="267">
        <v>3.8280329799764428E-3</v>
      </c>
      <c r="BH30" s="267">
        <v>1.0518861585220871E-3</v>
      </c>
      <c r="BI30" s="267">
        <v>5.0523276795380731E-3</v>
      </c>
      <c r="BJ30" s="267">
        <v>6.7430883344571813E-4</v>
      </c>
      <c r="BK30" s="267">
        <v>3.3092397457110509E-3</v>
      </c>
      <c r="BL30" s="267">
        <v>1.8392520082524911E-3</v>
      </c>
      <c r="BM30" s="267">
        <v>2.8370670900217556E-3</v>
      </c>
      <c r="BN30" s="267">
        <v>1.0219664949248758E-2</v>
      </c>
      <c r="BO30" s="267">
        <v>4.1995905638356895E-3</v>
      </c>
      <c r="BP30" s="267">
        <v>5.4015264308612664E-2</v>
      </c>
      <c r="BQ30" s="267">
        <v>0.16071612305792776</v>
      </c>
      <c r="BR30" s="267">
        <v>6.1339476532793029E-3</v>
      </c>
      <c r="BS30" s="267">
        <v>9.4064395211910113E-3</v>
      </c>
      <c r="BT30" s="267">
        <v>1.6684798594315351E-3</v>
      </c>
      <c r="BU30" s="267">
        <v>2.6687148510726931E-4</v>
      </c>
      <c r="BV30" s="267">
        <v>1.046641601463266E-3</v>
      </c>
      <c r="BW30" s="267">
        <v>0</v>
      </c>
      <c r="BX30" s="267">
        <v>1.2170586920344751E-3</v>
      </c>
      <c r="BY30" s="267">
        <v>2.7729636048526864E-3</v>
      </c>
      <c r="BZ30" s="267">
        <v>6.1569435618455987E-2</v>
      </c>
      <c r="CA30" s="267">
        <v>0.32622309356189799</v>
      </c>
      <c r="CB30" s="267">
        <v>6.4173209724718572E-2</v>
      </c>
      <c r="CC30" s="267">
        <v>0.233811764000839</v>
      </c>
      <c r="CD30" s="267">
        <v>2.1082220660576249E-2</v>
      </c>
      <c r="CE30" s="267">
        <v>1.571628685640097E-3</v>
      </c>
      <c r="CF30" s="267">
        <v>2.3292621017111117E-3</v>
      </c>
      <c r="CG30" s="267">
        <v>4.6508889673849054E-3</v>
      </c>
      <c r="CH30" s="267">
        <v>6.4481744428579891E-4</v>
      </c>
      <c r="CI30" s="267">
        <v>6.7679350278237332E-4</v>
      </c>
      <c r="CJ30" s="267">
        <v>3.4961978848002797E-4</v>
      </c>
      <c r="CK30" s="267">
        <v>2.0046697011862928E-4</v>
      </c>
      <c r="CL30" s="267">
        <v>8.8893278680428659E-4</v>
      </c>
      <c r="CM30" s="267">
        <v>4.3244829610192314E-3</v>
      </c>
      <c r="CN30" s="267">
        <v>3.4498157865356705E-3</v>
      </c>
      <c r="CO30" s="267">
        <v>5.1009933513368397E-3</v>
      </c>
      <c r="CP30" s="267">
        <v>2.2670925173251212E-3</v>
      </c>
      <c r="CQ30" s="267">
        <v>4.0273704789833822E-3</v>
      </c>
      <c r="CR30" s="267">
        <v>2.5606571508252417E-3</v>
      </c>
      <c r="CS30" s="267">
        <v>2.3895438519171441E-3</v>
      </c>
      <c r="CT30" s="267">
        <v>2.2144621412145474E-3</v>
      </c>
      <c r="CU30" s="267">
        <v>5.7670126874279125E-4</v>
      </c>
      <c r="CV30" s="267">
        <v>1.2995451591942819E-3</v>
      </c>
      <c r="CW30" s="267">
        <v>1.7926362228921973E-3</v>
      </c>
      <c r="CX30" s="267">
        <v>1.0842280675849559E-3</v>
      </c>
      <c r="CY30" s="267">
        <v>2.1552885392531924E-3</v>
      </c>
      <c r="CZ30" s="267">
        <v>3.3652959616448461E-3</v>
      </c>
      <c r="DA30" s="267">
        <v>8.7367082988640266E-3</v>
      </c>
      <c r="DB30" s="267">
        <v>6.6054939085900518E-3</v>
      </c>
      <c r="DC30" s="267">
        <v>4.1935030799173335E-3</v>
      </c>
      <c r="DD30" s="267">
        <v>0</v>
      </c>
      <c r="DE30" s="268">
        <v>2.3548828596731343E-3</v>
      </c>
      <c r="DF30" s="266">
        <v>2.1236808750794027E-2</v>
      </c>
    </row>
    <row r="31" spans="1:110" ht="39.950000000000003" customHeight="1">
      <c r="A31" s="272" t="s">
        <v>435</v>
      </c>
      <c r="B31" s="265" t="s">
        <v>425</v>
      </c>
      <c r="C31" s="266">
        <v>0</v>
      </c>
      <c r="D31" s="267">
        <v>0</v>
      </c>
      <c r="E31" s="267">
        <v>0</v>
      </c>
      <c r="F31" s="267">
        <v>0</v>
      </c>
      <c r="G31" s="267">
        <v>0</v>
      </c>
      <c r="H31" s="267">
        <v>0</v>
      </c>
      <c r="I31" s="267">
        <v>0</v>
      </c>
      <c r="J31" s="267">
        <v>0</v>
      </c>
      <c r="K31" s="267">
        <v>0</v>
      </c>
      <c r="L31" s="267">
        <v>0</v>
      </c>
      <c r="M31" s="267">
        <v>0</v>
      </c>
      <c r="N31" s="267">
        <v>0</v>
      </c>
      <c r="O31" s="267">
        <v>0</v>
      </c>
      <c r="P31" s="267">
        <v>0</v>
      </c>
      <c r="Q31" s="267">
        <v>0</v>
      </c>
      <c r="R31" s="267">
        <v>1.1293553835880112E-4</v>
      </c>
      <c r="S31" s="267">
        <v>0</v>
      </c>
      <c r="T31" s="267">
        <v>0</v>
      </c>
      <c r="U31" s="267">
        <v>3.4668721109399076E-3</v>
      </c>
      <c r="V31" s="267">
        <v>7.2408118486012071E-4</v>
      </c>
      <c r="W31" s="267">
        <v>4.4967398635988909E-5</v>
      </c>
      <c r="X31" s="267">
        <v>8.5512135694873958E-4</v>
      </c>
      <c r="Y31" s="267">
        <v>0</v>
      </c>
      <c r="Z31" s="267">
        <v>0</v>
      </c>
      <c r="AA31" s="267">
        <v>0</v>
      </c>
      <c r="AB31" s="267">
        <v>3.583087825463811E-4</v>
      </c>
      <c r="AC31" s="267">
        <v>0</v>
      </c>
      <c r="AD31" s="267">
        <v>0</v>
      </c>
      <c r="AE31" s="267">
        <v>1.1669905065322293E-5</v>
      </c>
      <c r="AF31" s="267">
        <v>0</v>
      </c>
      <c r="AG31" s="267">
        <v>0</v>
      </c>
      <c r="AH31" s="267">
        <v>0</v>
      </c>
      <c r="AI31" s="267">
        <v>0</v>
      </c>
      <c r="AJ31" s="267">
        <v>0</v>
      </c>
      <c r="AK31" s="267">
        <v>1.6334886962582219E-2</v>
      </c>
      <c r="AL31" s="267">
        <v>0</v>
      </c>
      <c r="AM31" s="267">
        <v>5.8063533053708772E-3</v>
      </c>
      <c r="AN31" s="267">
        <v>7.08083958526511E-3</v>
      </c>
      <c r="AO31" s="267">
        <v>0</v>
      </c>
      <c r="AP31" s="267">
        <v>2.1046010362204203E-4</v>
      </c>
      <c r="AQ31" s="267">
        <v>3.0387220003472826E-4</v>
      </c>
      <c r="AR31" s="267">
        <v>1.2437810945273631E-4</v>
      </c>
      <c r="AS31" s="267">
        <v>0</v>
      </c>
      <c r="AT31" s="267">
        <v>8.183506960072669E-6</v>
      </c>
      <c r="AU31" s="267">
        <v>1.2892994591388768E-5</v>
      </c>
      <c r="AV31" s="267">
        <v>0</v>
      </c>
      <c r="AW31" s="267">
        <v>0</v>
      </c>
      <c r="AX31" s="267">
        <v>0</v>
      </c>
      <c r="AY31" s="267">
        <v>0</v>
      </c>
      <c r="AZ31" s="267">
        <v>0</v>
      </c>
      <c r="BA31" s="267">
        <v>0</v>
      </c>
      <c r="BB31" s="267">
        <v>0</v>
      </c>
      <c r="BC31" s="267">
        <v>0</v>
      </c>
      <c r="BD31" s="267">
        <v>0</v>
      </c>
      <c r="BE31" s="267">
        <v>0</v>
      </c>
      <c r="BF31" s="267">
        <v>0</v>
      </c>
      <c r="BG31" s="267">
        <v>0</v>
      </c>
      <c r="BH31" s="267">
        <v>0</v>
      </c>
      <c r="BI31" s="267">
        <v>3.6088054853843375E-4</v>
      </c>
      <c r="BJ31" s="267">
        <v>0</v>
      </c>
      <c r="BK31" s="267">
        <v>8.708525646608029E-5</v>
      </c>
      <c r="BL31" s="267">
        <v>4.4774153900179977E-4</v>
      </c>
      <c r="BM31" s="267">
        <v>2.9399658963956018E-5</v>
      </c>
      <c r="BN31" s="267">
        <v>2.0454755807854871E-2</v>
      </c>
      <c r="BO31" s="267">
        <v>6.7824822545774583E-3</v>
      </c>
      <c r="BP31" s="267">
        <v>4.2676574606879222E-2</v>
      </c>
      <c r="BQ31" s="267">
        <v>0</v>
      </c>
      <c r="BR31" s="267">
        <v>0</v>
      </c>
      <c r="BS31" s="267">
        <v>2.1217532754566189E-4</v>
      </c>
      <c r="BT31" s="267">
        <v>-5.1377362877029569E-6</v>
      </c>
      <c r="BU31" s="267">
        <v>0</v>
      </c>
      <c r="BV31" s="267">
        <v>0</v>
      </c>
      <c r="BW31" s="267">
        <v>0</v>
      </c>
      <c r="BX31" s="267">
        <v>0</v>
      </c>
      <c r="BY31" s="267">
        <v>0</v>
      </c>
      <c r="BZ31" s="267">
        <v>0</v>
      </c>
      <c r="CA31" s="267">
        <v>0</v>
      </c>
      <c r="CB31" s="267">
        <v>0</v>
      </c>
      <c r="CC31" s="267">
        <v>0</v>
      </c>
      <c r="CD31" s="267">
        <v>0</v>
      </c>
      <c r="CE31" s="267">
        <v>0</v>
      </c>
      <c r="CF31" s="267">
        <v>0</v>
      </c>
      <c r="CG31" s="267">
        <v>0</v>
      </c>
      <c r="CH31" s="267">
        <v>0</v>
      </c>
      <c r="CI31" s="267">
        <v>0</v>
      </c>
      <c r="CJ31" s="267">
        <v>0</v>
      </c>
      <c r="CK31" s="267">
        <v>0</v>
      </c>
      <c r="CL31" s="267">
        <v>2.4692577411230185E-5</v>
      </c>
      <c r="CM31" s="267">
        <v>0</v>
      </c>
      <c r="CN31" s="267">
        <v>0</v>
      </c>
      <c r="CO31" s="267">
        <v>0</v>
      </c>
      <c r="CP31" s="267">
        <v>0</v>
      </c>
      <c r="CQ31" s="267">
        <v>0</v>
      </c>
      <c r="CR31" s="267">
        <v>2.5353041097279618E-5</v>
      </c>
      <c r="CS31" s="267">
        <v>1.3772587042750111E-5</v>
      </c>
      <c r="CT31" s="267">
        <v>1.8737756579507707E-4</v>
      </c>
      <c r="CU31" s="267">
        <v>0</v>
      </c>
      <c r="CV31" s="267">
        <v>0</v>
      </c>
      <c r="CW31" s="267">
        <v>0</v>
      </c>
      <c r="CX31" s="267">
        <v>0</v>
      </c>
      <c r="CY31" s="267">
        <v>2.6941106740664906E-5</v>
      </c>
      <c r="CZ31" s="267">
        <v>4.2411949105661072E-4</v>
      </c>
      <c r="DA31" s="267">
        <v>0</v>
      </c>
      <c r="DB31" s="267">
        <v>0</v>
      </c>
      <c r="DC31" s="267">
        <v>4.0129216075763959E-5</v>
      </c>
      <c r="DD31" s="267">
        <v>0</v>
      </c>
      <c r="DE31" s="268">
        <v>0</v>
      </c>
      <c r="DF31" s="266">
        <v>1.4937117046230442E-3</v>
      </c>
    </row>
    <row r="32" spans="1:110" ht="39.950000000000003" customHeight="1">
      <c r="A32" s="272" t="s">
        <v>224</v>
      </c>
      <c r="B32" s="265" t="s">
        <v>138</v>
      </c>
      <c r="C32" s="266">
        <v>5.0185976794537282E-3</v>
      </c>
      <c r="D32" s="267">
        <v>1.0154944802961312E-3</v>
      </c>
      <c r="E32" s="267">
        <v>7.2322126661454262E-3</v>
      </c>
      <c r="F32" s="267">
        <v>7.6953695104152843E-3</v>
      </c>
      <c r="G32" s="267">
        <v>1.5708347561909024E-2</v>
      </c>
      <c r="H32" s="267">
        <v>0</v>
      </c>
      <c r="I32" s="267">
        <v>0</v>
      </c>
      <c r="J32" s="267">
        <v>1.9643917921213869E-2</v>
      </c>
      <c r="K32" s="267">
        <v>2.7576119722455095E-2</v>
      </c>
      <c r="L32" s="267">
        <v>0</v>
      </c>
      <c r="M32" s="267">
        <v>0</v>
      </c>
      <c r="N32" s="267">
        <v>6.5081351689612018E-3</v>
      </c>
      <c r="O32" s="267">
        <v>1.9951430884243608E-2</v>
      </c>
      <c r="P32" s="267">
        <v>3.7378878058598581E-3</v>
      </c>
      <c r="Q32" s="267">
        <v>3.4693877551020408E-2</v>
      </c>
      <c r="R32" s="267">
        <v>4.9200612798051616E-3</v>
      </c>
      <c r="S32" s="267">
        <v>7.9142647357485427E-2</v>
      </c>
      <c r="T32" s="267">
        <v>4.8655122511103349E-2</v>
      </c>
      <c r="U32" s="267">
        <v>1.0015408320493066E-2</v>
      </c>
      <c r="V32" s="267">
        <v>4.9588590235874934E-3</v>
      </c>
      <c r="W32" s="267">
        <v>0</v>
      </c>
      <c r="X32" s="267">
        <v>1.1011151719613906E-3</v>
      </c>
      <c r="Y32" s="267">
        <v>1.2521211921511771E-3</v>
      </c>
      <c r="Z32" s="267">
        <v>4.5947362057152073E-3</v>
      </c>
      <c r="AA32" s="267">
        <v>3.3966097390641867E-2</v>
      </c>
      <c r="AB32" s="267">
        <v>2.3051198343817181E-2</v>
      </c>
      <c r="AC32" s="267">
        <v>2.218268573472224E-4</v>
      </c>
      <c r="AD32" s="267">
        <v>0</v>
      </c>
      <c r="AE32" s="267">
        <v>0.25249006599331314</v>
      </c>
      <c r="AF32" s="267">
        <v>6.156806156806157E-2</v>
      </c>
      <c r="AG32" s="267">
        <v>7.6335877862595422E-2</v>
      </c>
      <c r="AH32" s="267">
        <v>1.3333333333333334E-2</v>
      </c>
      <c r="AI32" s="267">
        <v>2.6934817741066616E-4</v>
      </c>
      <c r="AJ32" s="267">
        <v>0</v>
      </c>
      <c r="AK32" s="267">
        <v>1.0018730670383761E-3</v>
      </c>
      <c r="AL32" s="267">
        <v>0</v>
      </c>
      <c r="AM32" s="267">
        <v>0</v>
      </c>
      <c r="AN32" s="267">
        <v>8.429570934839417E-5</v>
      </c>
      <c r="AO32" s="267">
        <v>0</v>
      </c>
      <c r="AP32" s="267">
        <v>2.6957811025744708E-4</v>
      </c>
      <c r="AQ32" s="267">
        <v>2.3730971812235919E-3</v>
      </c>
      <c r="AR32" s="267">
        <v>1.8034825870646765E-3</v>
      </c>
      <c r="AS32" s="267">
        <v>3.7888484972607647E-3</v>
      </c>
      <c r="AT32" s="267">
        <v>4.3127081679582967E-3</v>
      </c>
      <c r="AU32" s="267">
        <v>7.3747929062743757E-3</v>
      </c>
      <c r="AV32" s="267">
        <v>5.4420350291909926E-2</v>
      </c>
      <c r="AW32" s="267">
        <v>6.5077997894535361E-2</v>
      </c>
      <c r="AX32" s="267">
        <v>1.2598553198406892E-2</v>
      </c>
      <c r="AY32" s="267">
        <v>2.2590036661634678E-2</v>
      </c>
      <c r="AZ32" s="267">
        <v>2.5943396226415096E-2</v>
      </c>
      <c r="BA32" s="267">
        <v>9.9336400276839147E-3</v>
      </c>
      <c r="BB32" s="267">
        <v>1.5955814667075789E-2</v>
      </c>
      <c r="BC32" s="267">
        <v>5.7142857142857141E-2</v>
      </c>
      <c r="BD32" s="267">
        <v>0</v>
      </c>
      <c r="BE32" s="267">
        <v>0</v>
      </c>
      <c r="BF32" s="267">
        <v>0</v>
      </c>
      <c r="BG32" s="267">
        <v>2.1201413427561839E-2</v>
      </c>
      <c r="BH32" s="267">
        <v>3.5872677838541937E-3</v>
      </c>
      <c r="BI32" s="267">
        <v>2.1652832912306026E-3</v>
      </c>
      <c r="BJ32" s="267">
        <v>7.0240503483928976E-2</v>
      </c>
      <c r="BK32" s="267">
        <v>1.2191935905251242E-3</v>
      </c>
      <c r="BL32" s="267">
        <v>1.0385847855669199E-2</v>
      </c>
      <c r="BM32" s="267">
        <v>1.8771682248485917E-2</v>
      </c>
      <c r="BN32" s="267">
        <v>8.3377040076512508E-3</v>
      </c>
      <c r="BO32" s="267">
        <v>1.0168940249105553E-2</v>
      </c>
      <c r="BP32" s="267">
        <v>0</v>
      </c>
      <c r="BQ32" s="267">
        <v>0</v>
      </c>
      <c r="BR32" s="267">
        <v>2.9892586527519499E-2</v>
      </c>
      <c r="BS32" s="267">
        <v>2.1040719981611469E-3</v>
      </c>
      <c r="BT32" s="267">
        <v>5.7311448289326479E-3</v>
      </c>
      <c r="BU32" s="267">
        <v>1.7834826077900436E-3</v>
      </c>
      <c r="BV32" s="267">
        <v>8.535717914846052E-4</v>
      </c>
      <c r="BW32" s="267">
        <v>7.5599667361463609E-5</v>
      </c>
      <c r="BX32" s="267">
        <v>0</v>
      </c>
      <c r="BY32" s="267">
        <v>0</v>
      </c>
      <c r="BZ32" s="267">
        <v>4.0385083650574003E-4</v>
      </c>
      <c r="CA32" s="267">
        <v>1.6202597276343399E-5</v>
      </c>
      <c r="CB32" s="267">
        <v>1.0642323337432599E-4</v>
      </c>
      <c r="CC32" s="267">
        <v>9.2889461540766492E-4</v>
      </c>
      <c r="CD32" s="267">
        <v>1.6397282736003748E-3</v>
      </c>
      <c r="CE32" s="267">
        <v>4.3732276469985306E-3</v>
      </c>
      <c r="CF32" s="267">
        <v>3.8671723355331918E-3</v>
      </c>
      <c r="CG32" s="267">
        <v>0</v>
      </c>
      <c r="CH32" s="267">
        <v>1.9739309518953028E-5</v>
      </c>
      <c r="CI32" s="267">
        <v>4.2612924249260539E-4</v>
      </c>
      <c r="CJ32" s="267">
        <v>4.7198671444803773E-3</v>
      </c>
      <c r="CK32" s="267">
        <v>0</v>
      </c>
      <c r="CL32" s="267">
        <v>2.4939503185342484E-3</v>
      </c>
      <c r="CM32" s="267">
        <v>3.4239086650784332E-4</v>
      </c>
      <c r="CN32" s="267">
        <v>2.7166834133452421E-4</v>
      </c>
      <c r="CO32" s="267">
        <v>7.635697477929913E-3</v>
      </c>
      <c r="CP32" s="267">
        <v>1.293149571882249E-3</v>
      </c>
      <c r="CQ32" s="267">
        <v>0</v>
      </c>
      <c r="CR32" s="267">
        <v>1.7747128768095733E-4</v>
      </c>
      <c r="CS32" s="267">
        <v>3.0988320846187748E-4</v>
      </c>
      <c r="CT32" s="267">
        <v>1.6182607955029383E-3</v>
      </c>
      <c r="CU32" s="267">
        <v>1.3580384715556051E-3</v>
      </c>
      <c r="CV32" s="267">
        <v>0</v>
      </c>
      <c r="CW32" s="267">
        <v>6.8446110328611171E-3</v>
      </c>
      <c r="CX32" s="267">
        <v>9.9563355622587385E-4</v>
      </c>
      <c r="CY32" s="267">
        <v>2.1283474325125276E-3</v>
      </c>
      <c r="CZ32" s="267">
        <v>9.4965886040936749E-4</v>
      </c>
      <c r="DA32" s="267">
        <v>2.0580698533120799E-3</v>
      </c>
      <c r="DB32" s="267">
        <v>5.2669356716070455E-3</v>
      </c>
      <c r="DC32" s="267">
        <v>1.3242641305002106E-3</v>
      </c>
      <c r="DD32" s="267">
        <v>1.8086729134887774E-2</v>
      </c>
      <c r="DE32" s="268">
        <v>7.2457934143788745E-4</v>
      </c>
      <c r="DF32" s="266">
        <v>9.4321953191814061E-3</v>
      </c>
    </row>
    <row r="33" spans="1:110" ht="39.950000000000003" customHeight="1">
      <c r="A33" s="272" t="s">
        <v>225</v>
      </c>
      <c r="B33" s="265" t="s">
        <v>139</v>
      </c>
      <c r="C33" s="266">
        <v>1.8875256759007383E-3</v>
      </c>
      <c r="D33" s="267">
        <v>4.5861041045631735E-4</v>
      </c>
      <c r="E33" s="267">
        <v>5.8639562157935888E-3</v>
      </c>
      <c r="F33" s="267">
        <v>1.8575029852726549E-3</v>
      </c>
      <c r="G33" s="267">
        <v>8.4782685491562948E-4</v>
      </c>
      <c r="H33" s="267">
        <v>0</v>
      </c>
      <c r="I33" s="267">
        <v>3.6080516521078618E-3</v>
      </c>
      <c r="J33" s="267">
        <v>3.0889865747891175E-4</v>
      </c>
      <c r="K33" s="267">
        <v>1.9620783761125875E-4</v>
      </c>
      <c r="L33" s="267">
        <v>0</v>
      </c>
      <c r="M33" s="267">
        <v>0</v>
      </c>
      <c r="N33" s="267">
        <v>3.5758984444841767E-4</v>
      </c>
      <c r="O33" s="267">
        <v>4.491849594463756E-3</v>
      </c>
      <c r="P33" s="267">
        <v>4.3129474682998363E-4</v>
      </c>
      <c r="Q33" s="267">
        <v>1.1904761904761906E-3</v>
      </c>
      <c r="R33" s="267">
        <v>1.1539065875790549E-4</v>
      </c>
      <c r="S33" s="267">
        <v>2.3902141819374793E-3</v>
      </c>
      <c r="T33" s="267">
        <v>8.9824841558960031E-4</v>
      </c>
      <c r="U33" s="267">
        <v>1.1556240369799693E-3</v>
      </c>
      <c r="V33" s="267">
        <v>3.0718595721338453E-4</v>
      </c>
      <c r="W33" s="267">
        <v>0</v>
      </c>
      <c r="X33" s="267">
        <v>9.6054727766844723E-4</v>
      </c>
      <c r="Y33" s="267">
        <v>8.2376394220472183E-4</v>
      </c>
      <c r="Z33" s="267">
        <v>0</v>
      </c>
      <c r="AA33" s="267">
        <v>1.5872008126468161E-3</v>
      </c>
      <c r="AB33" s="267">
        <v>2.7868460864718529E-4</v>
      </c>
      <c r="AC33" s="267">
        <v>0</v>
      </c>
      <c r="AD33" s="267">
        <v>2.2740193291642978E-3</v>
      </c>
      <c r="AE33" s="267">
        <v>7.060292564519988E-4</v>
      </c>
      <c r="AF33" s="267">
        <v>6.0846560846560843E-2</v>
      </c>
      <c r="AG33" s="267">
        <v>6.9289489136817387E-2</v>
      </c>
      <c r="AH33" s="267">
        <v>0</v>
      </c>
      <c r="AI33" s="267">
        <v>4.48913629017777E-4</v>
      </c>
      <c r="AJ33" s="267">
        <v>0</v>
      </c>
      <c r="AK33" s="267">
        <v>2.4393431197456115E-3</v>
      </c>
      <c r="AL33" s="267">
        <v>0</v>
      </c>
      <c r="AM33" s="267">
        <v>7.2178425066765043E-4</v>
      </c>
      <c r="AN33" s="267">
        <v>3.3718283739357668E-4</v>
      </c>
      <c r="AO33" s="267">
        <v>0</v>
      </c>
      <c r="AP33" s="267">
        <v>2.8376643184994431E-5</v>
      </c>
      <c r="AQ33" s="267">
        <v>1.4470104763558489E-5</v>
      </c>
      <c r="AR33" s="267">
        <v>3.5447761194029852E-3</v>
      </c>
      <c r="AS33" s="267">
        <v>7.6800983052583078E-4</v>
      </c>
      <c r="AT33" s="267">
        <v>8.9363896003993547E-3</v>
      </c>
      <c r="AU33" s="267">
        <v>2.0067946081496618E-2</v>
      </c>
      <c r="AV33" s="267">
        <v>1.1676396997497914E-2</v>
      </c>
      <c r="AW33" s="267">
        <v>1.2106421667145182E-2</v>
      </c>
      <c r="AX33" s="267">
        <v>9.7537186052182399E-4</v>
      </c>
      <c r="AY33" s="267">
        <v>4.2053051541945221E-3</v>
      </c>
      <c r="AZ33" s="267">
        <v>2.5943396226415096E-2</v>
      </c>
      <c r="BA33" s="267">
        <v>1.9134470545128853E-3</v>
      </c>
      <c r="BB33" s="267">
        <v>2.0967576966349597E-3</v>
      </c>
      <c r="BC33" s="267">
        <v>0</v>
      </c>
      <c r="BD33" s="267">
        <v>0</v>
      </c>
      <c r="BE33" s="267">
        <v>0</v>
      </c>
      <c r="BF33" s="267">
        <v>2.1276595744680851E-2</v>
      </c>
      <c r="BG33" s="267">
        <v>2.0318021201413426E-2</v>
      </c>
      <c r="BH33" s="267">
        <v>1.1164983304214782E-2</v>
      </c>
      <c r="BI33" s="267">
        <v>1.7322266329844821E-2</v>
      </c>
      <c r="BJ33" s="267">
        <v>5.5068554731400312E-3</v>
      </c>
      <c r="BK33" s="267">
        <v>3.5704955151092919E-3</v>
      </c>
      <c r="BL33" s="267">
        <v>2.5020850708924101E-4</v>
      </c>
      <c r="BM33" s="267">
        <v>3.0869641912153822E-4</v>
      </c>
      <c r="BN33" s="267">
        <v>3.810199611267084E-3</v>
      </c>
      <c r="BO33" s="267">
        <v>3.7021447567298677E-3</v>
      </c>
      <c r="BP33" s="267">
        <v>0</v>
      </c>
      <c r="BQ33" s="267">
        <v>0</v>
      </c>
      <c r="BR33" s="267">
        <v>1.026950512087485E-3</v>
      </c>
      <c r="BS33" s="267">
        <v>1.5064448255741995E-2</v>
      </c>
      <c r="BT33" s="267">
        <v>1.2073680276101949E-4</v>
      </c>
      <c r="BU33" s="267">
        <v>1.3018121224744845E-5</v>
      </c>
      <c r="BV33" s="267">
        <v>0</v>
      </c>
      <c r="BW33" s="267">
        <v>0</v>
      </c>
      <c r="BX33" s="267">
        <v>0</v>
      </c>
      <c r="BY33" s="267">
        <v>6.9324090121317163E-5</v>
      </c>
      <c r="BZ33" s="267">
        <v>1.9301694391818456E-3</v>
      </c>
      <c r="CA33" s="267">
        <v>3.8886233463224155E-3</v>
      </c>
      <c r="CB33" s="267">
        <v>3.6065651310188251E-3</v>
      </c>
      <c r="CC33" s="267">
        <v>0</v>
      </c>
      <c r="CD33" s="267">
        <v>4.6849379245724994E-4</v>
      </c>
      <c r="CE33" s="267">
        <v>9.5664354778092866E-4</v>
      </c>
      <c r="CF33" s="267">
        <v>1.1944933854928778E-4</v>
      </c>
      <c r="CG33" s="267">
        <v>4.1210408571764983E-4</v>
      </c>
      <c r="CH33" s="267">
        <v>1.9081332534987927E-4</v>
      </c>
      <c r="CI33" s="267">
        <v>5.0132852057953579E-5</v>
      </c>
      <c r="CJ33" s="267">
        <v>0</v>
      </c>
      <c r="CK33" s="267">
        <v>5.0706351265300347E-4</v>
      </c>
      <c r="CL33" s="267">
        <v>4.9385154822460369E-5</v>
      </c>
      <c r="CM33" s="267">
        <v>6.5600939129233852E-4</v>
      </c>
      <c r="CN33" s="267">
        <v>2.9771873022961557E-5</v>
      </c>
      <c r="CO33" s="267">
        <v>1.9740686344182814E-4</v>
      </c>
      <c r="CP33" s="267">
        <v>1.2151615892862649E-3</v>
      </c>
      <c r="CQ33" s="267">
        <v>9.3841642228739003E-4</v>
      </c>
      <c r="CR33" s="267">
        <v>1.6310456439249889E-3</v>
      </c>
      <c r="CS33" s="267">
        <v>1.4805531070956369E-3</v>
      </c>
      <c r="CT33" s="267">
        <v>2.0611532237458478E-3</v>
      </c>
      <c r="CU33" s="267">
        <v>0</v>
      </c>
      <c r="CV33" s="267">
        <v>0</v>
      </c>
      <c r="CW33" s="267">
        <v>3.1790191718951887E-2</v>
      </c>
      <c r="CX33" s="267">
        <v>5.9063007572721327E-5</v>
      </c>
      <c r="CY33" s="267">
        <v>1.4278786572552401E-3</v>
      </c>
      <c r="CZ33" s="267">
        <v>1.2446985063617924E-4</v>
      </c>
      <c r="DA33" s="267">
        <v>6.2549181816347527E-4</v>
      </c>
      <c r="DB33" s="267">
        <v>1.1736633817024909E-3</v>
      </c>
      <c r="DC33" s="267">
        <v>7.2232588936375127E-4</v>
      </c>
      <c r="DD33" s="267">
        <v>4.7940727827413378E-3</v>
      </c>
      <c r="DE33" s="268">
        <v>1.8114483535947186E-4</v>
      </c>
      <c r="DF33" s="266">
        <v>1.9278622372279374E-3</v>
      </c>
    </row>
    <row r="34" spans="1:110" ht="39.950000000000003" customHeight="1">
      <c r="A34" s="272" t="s">
        <v>226</v>
      </c>
      <c r="B34" s="265" t="s">
        <v>426</v>
      </c>
      <c r="C34" s="266">
        <v>4.4412368844723252E-5</v>
      </c>
      <c r="D34" s="267">
        <v>0</v>
      </c>
      <c r="E34" s="267">
        <v>0</v>
      </c>
      <c r="F34" s="267">
        <v>7.9607270797399496E-4</v>
      </c>
      <c r="G34" s="267">
        <v>4.3568880044275401E-4</v>
      </c>
      <c r="H34" s="267">
        <v>0</v>
      </c>
      <c r="I34" s="267">
        <v>3.2282567413596656E-3</v>
      </c>
      <c r="J34" s="267">
        <v>5.0917361122897536E-5</v>
      </c>
      <c r="K34" s="267">
        <v>0</v>
      </c>
      <c r="L34" s="267">
        <v>0</v>
      </c>
      <c r="M34" s="267">
        <v>0</v>
      </c>
      <c r="N34" s="267">
        <v>2.1455390666905061E-4</v>
      </c>
      <c r="O34" s="267">
        <v>8.2535752265765119E-4</v>
      </c>
      <c r="P34" s="267">
        <v>4.8880071307398144E-4</v>
      </c>
      <c r="Q34" s="267">
        <v>8.5034013605442174E-4</v>
      </c>
      <c r="R34" s="267">
        <v>6.1378009977609295E-5</v>
      </c>
      <c r="S34" s="267">
        <v>4.6866944743872144E-5</v>
      </c>
      <c r="T34" s="267">
        <v>4.9902689754977795E-5</v>
      </c>
      <c r="U34" s="267">
        <v>2.5680534155110427E-4</v>
      </c>
      <c r="V34" s="267">
        <v>0</v>
      </c>
      <c r="W34" s="267">
        <v>4.4967398635988909E-5</v>
      </c>
      <c r="X34" s="267">
        <v>5.856995595539312E-6</v>
      </c>
      <c r="Y34" s="267">
        <v>8.2376394220472176E-6</v>
      </c>
      <c r="Z34" s="267">
        <v>4.0304703558905328E-5</v>
      </c>
      <c r="AA34" s="267">
        <v>0</v>
      </c>
      <c r="AB34" s="267">
        <v>3.9812086949597898E-4</v>
      </c>
      <c r="AC34" s="267">
        <v>0</v>
      </c>
      <c r="AD34" s="267">
        <v>1.7055144968732233E-3</v>
      </c>
      <c r="AE34" s="267">
        <v>1.1086409812056179E-4</v>
      </c>
      <c r="AF34" s="267">
        <v>0</v>
      </c>
      <c r="AG34" s="267">
        <v>0.22313564298297123</v>
      </c>
      <c r="AH34" s="267">
        <v>0</v>
      </c>
      <c r="AI34" s="267">
        <v>4.4891362901777701E-5</v>
      </c>
      <c r="AJ34" s="267">
        <v>0</v>
      </c>
      <c r="AK34" s="267">
        <v>4.3559698566885918E-5</v>
      </c>
      <c r="AL34" s="267">
        <v>0</v>
      </c>
      <c r="AM34" s="267">
        <v>0</v>
      </c>
      <c r="AN34" s="267">
        <v>1.6859141869678834E-4</v>
      </c>
      <c r="AO34" s="267">
        <v>0</v>
      </c>
      <c r="AP34" s="267">
        <v>7.0941607962486078E-6</v>
      </c>
      <c r="AQ34" s="267">
        <v>0</v>
      </c>
      <c r="AR34" s="267">
        <v>4.3532338308457713E-4</v>
      </c>
      <c r="AS34" s="267">
        <v>0</v>
      </c>
      <c r="AT34" s="267">
        <v>8.183506960072669E-6</v>
      </c>
      <c r="AU34" s="267">
        <v>1.8694842157513714E-4</v>
      </c>
      <c r="AV34" s="267">
        <v>2.0850708924103419E-4</v>
      </c>
      <c r="AW34" s="267">
        <v>0</v>
      </c>
      <c r="AX34" s="267">
        <v>1.6256197675363731E-4</v>
      </c>
      <c r="AY34" s="267">
        <v>1.0782833728703904E-4</v>
      </c>
      <c r="AZ34" s="267">
        <v>0</v>
      </c>
      <c r="BA34" s="267">
        <v>3.4604893539062819E-4</v>
      </c>
      <c r="BB34" s="267">
        <v>0</v>
      </c>
      <c r="BC34" s="267">
        <v>0</v>
      </c>
      <c r="BD34" s="267">
        <v>0</v>
      </c>
      <c r="BE34" s="267">
        <v>0</v>
      </c>
      <c r="BF34" s="267">
        <v>0</v>
      </c>
      <c r="BG34" s="267">
        <v>0</v>
      </c>
      <c r="BH34" s="267">
        <v>3.8767303139634654E-5</v>
      </c>
      <c r="BI34" s="267">
        <v>0</v>
      </c>
      <c r="BJ34" s="267">
        <v>7.8669363902000454E-4</v>
      </c>
      <c r="BK34" s="267">
        <v>0</v>
      </c>
      <c r="BL34" s="267">
        <v>0</v>
      </c>
      <c r="BM34" s="267">
        <v>0</v>
      </c>
      <c r="BN34" s="267">
        <v>2.3138864036034924E-5</v>
      </c>
      <c r="BO34" s="267">
        <v>5.7397593127594849E-5</v>
      </c>
      <c r="BP34" s="267">
        <v>1.1624839599568987E-4</v>
      </c>
      <c r="BQ34" s="267">
        <v>3.2925198065644613E-3</v>
      </c>
      <c r="BR34" s="267">
        <v>5.5510838491215407E-5</v>
      </c>
      <c r="BS34" s="267">
        <v>2.1217532754566189E-4</v>
      </c>
      <c r="BT34" s="267">
        <v>9.6332555394430436E-5</v>
      </c>
      <c r="BU34" s="267">
        <v>7.1599666736096648E-5</v>
      </c>
      <c r="BV34" s="267">
        <v>0</v>
      </c>
      <c r="BW34" s="267">
        <v>0</v>
      </c>
      <c r="BX34" s="267">
        <v>0</v>
      </c>
      <c r="BY34" s="267">
        <v>6.9324090121317163E-5</v>
      </c>
      <c r="BZ34" s="267">
        <v>2.9694914448951471E-5</v>
      </c>
      <c r="CA34" s="267">
        <v>0</v>
      </c>
      <c r="CB34" s="267">
        <v>1.1824803708258443E-5</v>
      </c>
      <c r="CC34" s="267">
        <v>0</v>
      </c>
      <c r="CD34" s="267">
        <v>0</v>
      </c>
      <c r="CE34" s="267">
        <v>0</v>
      </c>
      <c r="CF34" s="267">
        <v>4.4793501955982919E-5</v>
      </c>
      <c r="CG34" s="267">
        <v>7.0646414694454254E-4</v>
      </c>
      <c r="CH34" s="267">
        <v>2.4937327692277325E-3</v>
      </c>
      <c r="CI34" s="267">
        <v>1.0026570411590716E-4</v>
      </c>
      <c r="CJ34" s="267">
        <v>0</v>
      </c>
      <c r="CK34" s="267">
        <v>1.8867479540576873E-3</v>
      </c>
      <c r="CL34" s="267">
        <v>0</v>
      </c>
      <c r="CM34" s="267">
        <v>1.4098447444440608E-4</v>
      </c>
      <c r="CN34" s="267">
        <v>4.8379293662312531E-5</v>
      </c>
      <c r="CO34" s="267">
        <v>1.4213294167811626E-4</v>
      </c>
      <c r="CP34" s="267">
        <v>3.0832458235621647E-5</v>
      </c>
      <c r="CQ34" s="267">
        <v>2.7370478983382209E-4</v>
      </c>
      <c r="CR34" s="267">
        <v>5.9157095893652444E-5</v>
      </c>
      <c r="CS34" s="267">
        <v>2.7545174085500221E-5</v>
      </c>
      <c r="CT34" s="267">
        <v>3.7475513159015414E-4</v>
      </c>
      <c r="CU34" s="267">
        <v>1.1161960040183056E-4</v>
      </c>
      <c r="CV34" s="267">
        <v>0</v>
      </c>
      <c r="CW34" s="267">
        <v>0</v>
      </c>
      <c r="CX34" s="267">
        <v>7.5938152593498848E-5</v>
      </c>
      <c r="CY34" s="267">
        <v>4.8493992133196833E-4</v>
      </c>
      <c r="CZ34" s="267">
        <v>9.2199889360132776E-6</v>
      </c>
      <c r="DA34" s="267">
        <v>3.6318879764330825E-4</v>
      </c>
      <c r="DB34" s="267">
        <v>1.6489485528051526E-4</v>
      </c>
      <c r="DC34" s="267">
        <v>1.4847809948032665E-3</v>
      </c>
      <c r="DD34" s="267">
        <v>0</v>
      </c>
      <c r="DE34" s="268">
        <v>1.8114483535947186E-4</v>
      </c>
      <c r="DF34" s="266">
        <v>1.7431426314814136E-4</v>
      </c>
    </row>
    <row r="35" spans="1:110" ht="39.950000000000003" customHeight="1">
      <c r="A35" s="272" t="s">
        <v>227</v>
      </c>
      <c r="B35" s="265" t="s">
        <v>140</v>
      </c>
      <c r="C35" s="266">
        <v>0</v>
      </c>
      <c r="D35" s="267">
        <v>0</v>
      </c>
      <c r="E35" s="267">
        <v>0</v>
      </c>
      <c r="F35" s="267">
        <v>4.6437574631816373E-4</v>
      </c>
      <c r="G35" s="267">
        <v>0</v>
      </c>
      <c r="H35" s="267">
        <v>0</v>
      </c>
      <c r="I35" s="267">
        <v>0</v>
      </c>
      <c r="J35" s="267">
        <v>2.0163275004667423E-3</v>
      </c>
      <c r="K35" s="267">
        <v>1.4216149688743022E-2</v>
      </c>
      <c r="L35" s="267">
        <v>0</v>
      </c>
      <c r="M35" s="267">
        <v>0</v>
      </c>
      <c r="N35" s="267">
        <v>4.6486679778294298E-4</v>
      </c>
      <c r="O35" s="267">
        <v>1.4443756646508896E-3</v>
      </c>
      <c r="P35" s="267">
        <v>0</v>
      </c>
      <c r="Q35" s="267">
        <v>1.5646258503401362E-2</v>
      </c>
      <c r="R35" s="267">
        <v>0</v>
      </c>
      <c r="S35" s="267">
        <v>0</v>
      </c>
      <c r="T35" s="267">
        <v>0</v>
      </c>
      <c r="U35" s="267">
        <v>0</v>
      </c>
      <c r="V35" s="267">
        <v>1.9747668678003292E-3</v>
      </c>
      <c r="W35" s="267">
        <v>0</v>
      </c>
      <c r="X35" s="267">
        <v>7.6140942742011056E-5</v>
      </c>
      <c r="Y35" s="267">
        <v>1.0708931248661383E-4</v>
      </c>
      <c r="Z35" s="267">
        <v>0</v>
      </c>
      <c r="AA35" s="267">
        <v>1.3586438956256745E-2</v>
      </c>
      <c r="AB35" s="267">
        <v>7.484672346524405E-3</v>
      </c>
      <c r="AC35" s="267">
        <v>0</v>
      </c>
      <c r="AD35" s="267">
        <v>0</v>
      </c>
      <c r="AE35" s="267">
        <v>3.500971519596688E-3</v>
      </c>
      <c r="AF35" s="267">
        <v>9.6200096200096204E-4</v>
      </c>
      <c r="AG35" s="267">
        <v>0</v>
      </c>
      <c r="AH35" s="267">
        <v>1.3333333333333334E-2</v>
      </c>
      <c r="AI35" s="267">
        <v>8.9782725803555402E-5</v>
      </c>
      <c r="AJ35" s="267">
        <v>0</v>
      </c>
      <c r="AK35" s="267">
        <v>5.8805593065295984E-4</v>
      </c>
      <c r="AL35" s="267">
        <v>0</v>
      </c>
      <c r="AM35" s="267">
        <v>0</v>
      </c>
      <c r="AN35" s="267">
        <v>0</v>
      </c>
      <c r="AO35" s="267">
        <v>0</v>
      </c>
      <c r="AP35" s="267">
        <v>0</v>
      </c>
      <c r="AQ35" s="267">
        <v>1.4470104763558489E-5</v>
      </c>
      <c r="AR35" s="267">
        <v>3.420398009950249E-4</v>
      </c>
      <c r="AS35" s="267">
        <v>4.6080589831549843E-4</v>
      </c>
      <c r="AT35" s="267">
        <v>1.0802229187295924E-3</v>
      </c>
      <c r="AU35" s="267">
        <v>1.6116243239235961E-4</v>
      </c>
      <c r="AV35" s="267">
        <v>2.2935779816513763E-3</v>
      </c>
      <c r="AW35" s="267">
        <v>1.9140587616039812E-3</v>
      </c>
      <c r="AX35" s="267">
        <v>7.4778509306673169E-3</v>
      </c>
      <c r="AY35" s="267">
        <v>2.1565667457407807E-4</v>
      </c>
      <c r="AZ35" s="267">
        <v>0</v>
      </c>
      <c r="BA35" s="267">
        <v>4.8853967349265159E-4</v>
      </c>
      <c r="BB35" s="267">
        <v>4.9401656949984656E-2</v>
      </c>
      <c r="BC35" s="267">
        <v>0</v>
      </c>
      <c r="BD35" s="267">
        <v>0</v>
      </c>
      <c r="BE35" s="267">
        <v>0</v>
      </c>
      <c r="BF35" s="267">
        <v>7.0921985815602835E-3</v>
      </c>
      <c r="BG35" s="267">
        <v>0</v>
      </c>
      <c r="BH35" s="267">
        <v>5.9443198147439804E-4</v>
      </c>
      <c r="BI35" s="267">
        <v>0</v>
      </c>
      <c r="BJ35" s="267">
        <v>9.8898628905371988E-3</v>
      </c>
      <c r="BK35" s="267">
        <v>0</v>
      </c>
      <c r="BL35" s="267">
        <v>2.6249945129713358E-3</v>
      </c>
      <c r="BM35" s="267">
        <v>2.0726759569588992E-3</v>
      </c>
      <c r="BN35" s="267">
        <v>4.6277728072069848E-5</v>
      </c>
      <c r="BO35" s="267">
        <v>9.5662655212658089E-5</v>
      </c>
      <c r="BP35" s="267">
        <v>0</v>
      </c>
      <c r="BQ35" s="267">
        <v>0</v>
      </c>
      <c r="BR35" s="267">
        <v>0</v>
      </c>
      <c r="BS35" s="267">
        <v>1.5913149565924641E-4</v>
      </c>
      <c r="BT35" s="267">
        <v>9.247925317865322E-5</v>
      </c>
      <c r="BU35" s="267">
        <v>0</v>
      </c>
      <c r="BV35" s="267">
        <v>0</v>
      </c>
      <c r="BW35" s="267">
        <v>0</v>
      </c>
      <c r="BX35" s="267">
        <v>0</v>
      </c>
      <c r="BY35" s="267">
        <v>0</v>
      </c>
      <c r="BZ35" s="267">
        <v>1.7816948669370883E-5</v>
      </c>
      <c r="CA35" s="267">
        <v>0</v>
      </c>
      <c r="CB35" s="267">
        <v>5.9124018541292211E-5</v>
      </c>
      <c r="CC35" s="267">
        <v>8.9893027297515961E-5</v>
      </c>
      <c r="CD35" s="267">
        <v>0</v>
      </c>
      <c r="CE35" s="267">
        <v>0</v>
      </c>
      <c r="CF35" s="267">
        <v>0</v>
      </c>
      <c r="CG35" s="267">
        <v>0</v>
      </c>
      <c r="CH35" s="267">
        <v>0</v>
      </c>
      <c r="CI35" s="267">
        <v>0</v>
      </c>
      <c r="CJ35" s="267">
        <v>0</v>
      </c>
      <c r="CK35" s="267">
        <v>0</v>
      </c>
      <c r="CL35" s="267">
        <v>0</v>
      </c>
      <c r="CM35" s="267">
        <v>7.1930854308370449E-5</v>
      </c>
      <c r="CN35" s="267">
        <v>8.0384057161996209E-4</v>
      </c>
      <c r="CO35" s="267">
        <v>1.4134331422434895E-3</v>
      </c>
      <c r="CP35" s="267">
        <v>3.1920662643937704E-4</v>
      </c>
      <c r="CQ35" s="267">
        <v>8.0156402737047907E-3</v>
      </c>
      <c r="CR35" s="267">
        <v>3.2958953426463506E-4</v>
      </c>
      <c r="CS35" s="267">
        <v>3.5808726311150284E-4</v>
      </c>
      <c r="CT35" s="267">
        <v>2.8958351077421003E-4</v>
      </c>
      <c r="CU35" s="267">
        <v>0</v>
      </c>
      <c r="CV35" s="267">
        <v>0</v>
      </c>
      <c r="CW35" s="267">
        <v>3.3990245265228679E-3</v>
      </c>
      <c r="CX35" s="267">
        <v>8.4375725103887609E-6</v>
      </c>
      <c r="CY35" s="267">
        <v>1.5625841909585646E-3</v>
      </c>
      <c r="CZ35" s="267">
        <v>3.6418956297252445E-4</v>
      </c>
      <c r="DA35" s="267">
        <v>1.6141724339702589E-4</v>
      </c>
      <c r="DB35" s="267">
        <v>7.4687669744703962E-4</v>
      </c>
      <c r="DC35" s="267">
        <v>4.0129216075763959E-5</v>
      </c>
      <c r="DD35" s="267">
        <v>0</v>
      </c>
      <c r="DE35" s="268">
        <v>3.4216246679011353E-4</v>
      </c>
      <c r="DF35" s="266">
        <v>7.7802233085620112E-4</v>
      </c>
    </row>
    <row r="36" spans="1:110" ht="39.950000000000003" customHeight="1">
      <c r="A36" s="272" t="s">
        <v>228</v>
      </c>
      <c r="B36" s="265" t="s">
        <v>141</v>
      </c>
      <c r="C36" s="266">
        <v>0</v>
      </c>
      <c r="D36" s="267">
        <v>0</v>
      </c>
      <c r="E36" s="267">
        <v>0</v>
      </c>
      <c r="F36" s="267">
        <v>1.9901817699349874E-4</v>
      </c>
      <c r="G36" s="267">
        <v>0</v>
      </c>
      <c r="H36" s="267">
        <v>0</v>
      </c>
      <c r="I36" s="267">
        <v>0</v>
      </c>
      <c r="J36" s="267">
        <v>0</v>
      </c>
      <c r="K36" s="267">
        <v>0</v>
      </c>
      <c r="L36" s="267">
        <v>0</v>
      </c>
      <c r="M36" s="267">
        <v>0</v>
      </c>
      <c r="N36" s="267">
        <v>0</v>
      </c>
      <c r="O36" s="267">
        <v>0</v>
      </c>
      <c r="P36" s="267">
        <v>0</v>
      </c>
      <c r="Q36" s="267">
        <v>0</v>
      </c>
      <c r="R36" s="267">
        <v>0</v>
      </c>
      <c r="S36" s="267">
        <v>0</v>
      </c>
      <c r="T36" s="267">
        <v>0</v>
      </c>
      <c r="U36" s="267">
        <v>0</v>
      </c>
      <c r="V36" s="267">
        <v>0</v>
      </c>
      <c r="W36" s="267">
        <v>0</v>
      </c>
      <c r="X36" s="267">
        <v>0</v>
      </c>
      <c r="Y36" s="267">
        <v>0</v>
      </c>
      <c r="Z36" s="267">
        <v>0</v>
      </c>
      <c r="AA36" s="267">
        <v>0</v>
      </c>
      <c r="AB36" s="267">
        <v>0</v>
      </c>
      <c r="AC36" s="267">
        <v>2.263539360685943E-6</v>
      </c>
      <c r="AD36" s="267">
        <v>5.6850483229107444E-4</v>
      </c>
      <c r="AE36" s="267">
        <v>0</v>
      </c>
      <c r="AF36" s="267">
        <v>0</v>
      </c>
      <c r="AG36" s="267">
        <v>0</v>
      </c>
      <c r="AH36" s="267">
        <v>0</v>
      </c>
      <c r="AI36" s="267">
        <v>0.11079188364158736</v>
      </c>
      <c r="AJ36" s="267">
        <v>0</v>
      </c>
      <c r="AK36" s="267">
        <v>6.533954785032887E-5</v>
      </c>
      <c r="AL36" s="267">
        <v>0</v>
      </c>
      <c r="AM36" s="267">
        <v>0</v>
      </c>
      <c r="AN36" s="267">
        <v>0</v>
      </c>
      <c r="AO36" s="267">
        <v>0</v>
      </c>
      <c r="AP36" s="267">
        <v>0</v>
      </c>
      <c r="AQ36" s="267">
        <v>0</v>
      </c>
      <c r="AR36" s="267">
        <v>0</v>
      </c>
      <c r="AS36" s="267">
        <v>5.1200655368388713E-5</v>
      </c>
      <c r="AT36" s="267">
        <v>0</v>
      </c>
      <c r="AU36" s="267">
        <v>0</v>
      </c>
      <c r="AV36" s="267">
        <v>0</v>
      </c>
      <c r="AW36" s="267">
        <v>0</v>
      </c>
      <c r="AX36" s="267">
        <v>0</v>
      </c>
      <c r="AY36" s="267">
        <v>0</v>
      </c>
      <c r="AZ36" s="267">
        <v>0</v>
      </c>
      <c r="BA36" s="267">
        <v>0</v>
      </c>
      <c r="BB36" s="267">
        <v>5.114043162524292E-5</v>
      </c>
      <c r="BC36" s="267">
        <v>0</v>
      </c>
      <c r="BD36" s="267">
        <v>0</v>
      </c>
      <c r="BE36" s="267">
        <v>0</v>
      </c>
      <c r="BF36" s="267">
        <v>0</v>
      </c>
      <c r="BG36" s="267">
        <v>0</v>
      </c>
      <c r="BH36" s="267">
        <v>0</v>
      </c>
      <c r="BI36" s="267">
        <v>0</v>
      </c>
      <c r="BJ36" s="267">
        <v>4.4953922229714542E-4</v>
      </c>
      <c r="BK36" s="267">
        <v>0</v>
      </c>
      <c r="BL36" s="267">
        <v>2.5231552609630833E-2</v>
      </c>
      <c r="BM36" s="267">
        <v>3.2824719233256895E-2</v>
      </c>
      <c r="BN36" s="267">
        <v>6.9732823249930589E-2</v>
      </c>
      <c r="BO36" s="267">
        <v>3.2506170241261213E-2</v>
      </c>
      <c r="BP36" s="267">
        <v>0</v>
      </c>
      <c r="BQ36" s="267">
        <v>0</v>
      </c>
      <c r="BR36" s="267">
        <v>0</v>
      </c>
      <c r="BS36" s="267">
        <v>1.9449405025019007E-4</v>
      </c>
      <c r="BT36" s="267">
        <v>0</v>
      </c>
      <c r="BU36" s="267">
        <v>0</v>
      </c>
      <c r="BV36" s="267">
        <v>3.04847068387359E-5</v>
      </c>
      <c r="BW36" s="267">
        <v>1.0799952480209087E-5</v>
      </c>
      <c r="BX36" s="267">
        <v>0</v>
      </c>
      <c r="BY36" s="267">
        <v>0</v>
      </c>
      <c r="BZ36" s="267">
        <v>0</v>
      </c>
      <c r="CA36" s="267">
        <v>0</v>
      </c>
      <c r="CB36" s="267">
        <v>0</v>
      </c>
      <c r="CC36" s="267">
        <v>0</v>
      </c>
      <c r="CD36" s="267">
        <v>0</v>
      </c>
      <c r="CE36" s="267">
        <v>0</v>
      </c>
      <c r="CF36" s="267">
        <v>0</v>
      </c>
      <c r="CG36" s="267">
        <v>0</v>
      </c>
      <c r="CH36" s="267">
        <v>0</v>
      </c>
      <c r="CI36" s="267">
        <v>0</v>
      </c>
      <c r="CJ36" s="267">
        <v>0</v>
      </c>
      <c r="CK36" s="267">
        <v>0</v>
      </c>
      <c r="CL36" s="267">
        <v>0</v>
      </c>
      <c r="CM36" s="267">
        <v>0</v>
      </c>
      <c r="CN36" s="267">
        <v>0</v>
      </c>
      <c r="CO36" s="267">
        <v>1.5792549075346253E-5</v>
      </c>
      <c r="CP36" s="267">
        <v>0</v>
      </c>
      <c r="CQ36" s="267">
        <v>0</v>
      </c>
      <c r="CR36" s="267">
        <v>0</v>
      </c>
      <c r="CS36" s="267">
        <v>0</v>
      </c>
      <c r="CT36" s="267">
        <v>0</v>
      </c>
      <c r="CU36" s="267">
        <v>0</v>
      </c>
      <c r="CV36" s="267">
        <v>0</v>
      </c>
      <c r="CW36" s="267">
        <v>0</v>
      </c>
      <c r="CX36" s="267">
        <v>0</v>
      </c>
      <c r="CY36" s="267">
        <v>0</v>
      </c>
      <c r="CZ36" s="267">
        <v>0</v>
      </c>
      <c r="DA36" s="267">
        <v>0</v>
      </c>
      <c r="DB36" s="267">
        <v>0</v>
      </c>
      <c r="DC36" s="267">
        <v>0</v>
      </c>
      <c r="DD36" s="267">
        <v>0</v>
      </c>
      <c r="DE36" s="268">
        <v>1.4089042750181144E-4</v>
      </c>
      <c r="DF36" s="266">
        <v>2.2721304294829932E-3</v>
      </c>
    </row>
    <row r="37" spans="1:110" ht="39.950000000000003" customHeight="1">
      <c r="A37" s="272" t="s">
        <v>229</v>
      </c>
      <c r="B37" s="265" t="s">
        <v>142</v>
      </c>
      <c r="C37" s="266">
        <v>0</v>
      </c>
      <c r="D37" s="267">
        <v>0</v>
      </c>
      <c r="E37" s="267">
        <v>0</v>
      </c>
      <c r="F37" s="267">
        <v>0</v>
      </c>
      <c r="G37" s="267">
        <v>0</v>
      </c>
      <c r="H37" s="267">
        <v>0</v>
      </c>
      <c r="I37" s="267">
        <v>0</v>
      </c>
      <c r="J37" s="267">
        <v>0</v>
      </c>
      <c r="K37" s="267">
        <v>1.7837076146478068E-5</v>
      </c>
      <c r="L37" s="267">
        <v>0</v>
      </c>
      <c r="M37" s="267">
        <v>0</v>
      </c>
      <c r="N37" s="267">
        <v>0</v>
      </c>
      <c r="O37" s="267">
        <v>0</v>
      </c>
      <c r="P37" s="267">
        <v>0</v>
      </c>
      <c r="Q37" s="267">
        <v>1.3605442176870747E-3</v>
      </c>
      <c r="R37" s="267">
        <v>0</v>
      </c>
      <c r="S37" s="267">
        <v>0</v>
      </c>
      <c r="T37" s="267">
        <v>0</v>
      </c>
      <c r="U37" s="267">
        <v>0</v>
      </c>
      <c r="V37" s="267">
        <v>1.9747668678003291E-4</v>
      </c>
      <c r="W37" s="267">
        <v>0</v>
      </c>
      <c r="X37" s="267">
        <v>0</v>
      </c>
      <c r="Y37" s="267">
        <v>0</v>
      </c>
      <c r="Z37" s="267">
        <v>0</v>
      </c>
      <c r="AA37" s="267">
        <v>0</v>
      </c>
      <c r="AB37" s="267">
        <v>1.194362608487937E-4</v>
      </c>
      <c r="AC37" s="267">
        <v>0</v>
      </c>
      <c r="AD37" s="267">
        <v>0</v>
      </c>
      <c r="AE37" s="267">
        <v>5.8349525326611469E-5</v>
      </c>
      <c r="AF37" s="267">
        <v>0</v>
      </c>
      <c r="AG37" s="267">
        <v>0</v>
      </c>
      <c r="AH37" s="267">
        <v>0</v>
      </c>
      <c r="AI37" s="267">
        <v>4.4891362901777701E-5</v>
      </c>
      <c r="AJ37" s="267">
        <v>6.5573770491803279E-3</v>
      </c>
      <c r="AK37" s="267">
        <v>0</v>
      </c>
      <c r="AL37" s="267">
        <v>0</v>
      </c>
      <c r="AM37" s="267">
        <v>0</v>
      </c>
      <c r="AN37" s="267">
        <v>0</v>
      </c>
      <c r="AO37" s="267">
        <v>0</v>
      </c>
      <c r="AP37" s="267">
        <v>0</v>
      </c>
      <c r="AQ37" s="267">
        <v>0</v>
      </c>
      <c r="AR37" s="267">
        <v>0</v>
      </c>
      <c r="AS37" s="267">
        <v>0</v>
      </c>
      <c r="AT37" s="267">
        <v>0</v>
      </c>
      <c r="AU37" s="267">
        <v>1.0314395673111015E-4</v>
      </c>
      <c r="AV37" s="267">
        <v>2.0850708924103419E-4</v>
      </c>
      <c r="AW37" s="267">
        <v>0</v>
      </c>
      <c r="AX37" s="267">
        <v>3.9014874420872959E-2</v>
      </c>
      <c r="AY37" s="267">
        <v>5.1757601897778737E-3</v>
      </c>
      <c r="AZ37" s="267">
        <v>2.3584905660377358E-3</v>
      </c>
      <c r="BA37" s="267">
        <v>5.0889549322151201E-4</v>
      </c>
      <c r="BB37" s="267">
        <v>8.4381712181650812E-4</v>
      </c>
      <c r="BC37" s="267">
        <v>0</v>
      </c>
      <c r="BD37" s="267">
        <v>0</v>
      </c>
      <c r="BE37" s="267">
        <v>0</v>
      </c>
      <c r="BF37" s="267">
        <v>0</v>
      </c>
      <c r="BG37" s="267">
        <v>0</v>
      </c>
      <c r="BH37" s="267">
        <v>5.1689737519512876E-6</v>
      </c>
      <c r="BI37" s="267">
        <v>0</v>
      </c>
      <c r="BJ37" s="267">
        <v>4.4953922229714542E-4</v>
      </c>
      <c r="BK37" s="267">
        <v>0</v>
      </c>
      <c r="BL37" s="267">
        <v>7.5984372942364247E-3</v>
      </c>
      <c r="BM37" s="267">
        <v>1.1171870406303287E-3</v>
      </c>
      <c r="BN37" s="267">
        <v>1.5425909357356617E-4</v>
      </c>
      <c r="BO37" s="267">
        <v>1.7314940593491112E-3</v>
      </c>
      <c r="BP37" s="267">
        <v>0</v>
      </c>
      <c r="BQ37" s="267">
        <v>0</v>
      </c>
      <c r="BR37" s="267">
        <v>0</v>
      </c>
      <c r="BS37" s="267">
        <v>2.6521915943207737E-4</v>
      </c>
      <c r="BT37" s="267">
        <v>1.1303019832946504E-4</v>
      </c>
      <c r="BU37" s="267">
        <v>0</v>
      </c>
      <c r="BV37" s="267">
        <v>0</v>
      </c>
      <c r="BW37" s="267">
        <v>0</v>
      </c>
      <c r="BX37" s="267">
        <v>0</v>
      </c>
      <c r="BY37" s="267">
        <v>0</v>
      </c>
      <c r="BZ37" s="267">
        <v>1.7816948669370883E-5</v>
      </c>
      <c r="CA37" s="267">
        <v>0</v>
      </c>
      <c r="CB37" s="267">
        <v>1.8919685933213508E-4</v>
      </c>
      <c r="CC37" s="267">
        <v>0</v>
      </c>
      <c r="CD37" s="267">
        <v>0</v>
      </c>
      <c r="CE37" s="267">
        <v>0</v>
      </c>
      <c r="CF37" s="267">
        <v>0</v>
      </c>
      <c r="CG37" s="267">
        <v>0</v>
      </c>
      <c r="CH37" s="267">
        <v>0</v>
      </c>
      <c r="CI37" s="267">
        <v>0</v>
      </c>
      <c r="CJ37" s="267">
        <v>0</v>
      </c>
      <c r="CK37" s="267">
        <v>0</v>
      </c>
      <c r="CL37" s="267">
        <v>0</v>
      </c>
      <c r="CM37" s="267">
        <v>3.7404044240352636E-5</v>
      </c>
      <c r="CN37" s="267">
        <v>1.3769491273119721E-4</v>
      </c>
      <c r="CO37" s="267">
        <v>0</v>
      </c>
      <c r="CP37" s="267">
        <v>1.8862209744145006E-4</v>
      </c>
      <c r="CQ37" s="267">
        <v>3.9100684261974585E-4</v>
      </c>
      <c r="CR37" s="267">
        <v>1.1915929315721421E-3</v>
      </c>
      <c r="CS37" s="267">
        <v>1.0673754958131336E-3</v>
      </c>
      <c r="CT37" s="267">
        <v>5.1102972489566475E-5</v>
      </c>
      <c r="CU37" s="267">
        <v>0</v>
      </c>
      <c r="CV37" s="267">
        <v>0</v>
      </c>
      <c r="CW37" s="267">
        <v>0</v>
      </c>
      <c r="CX37" s="267">
        <v>8.4375725103887609E-6</v>
      </c>
      <c r="CY37" s="267">
        <v>1.9128185785872085E-3</v>
      </c>
      <c r="CZ37" s="267">
        <v>1.0095887884934538E-3</v>
      </c>
      <c r="DA37" s="267">
        <v>0</v>
      </c>
      <c r="DB37" s="267">
        <v>0</v>
      </c>
      <c r="DC37" s="267">
        <v>3.0096912056822971E-4</v>
      </c>
      <c r="DD37" s="267">
        <v>0</v>
      </c>
      <c r="DE37" s="268">
        <v>1.8114483535947186E-4</v>
      </c>
      <c r="DF37" s="266">
        <v>3.5705189887592573E-4</v>
      </c>
    </row>
    <row r="38" spans="1:110" ht="39.950000000000003" customHeight="1">
      <c r="A38" s="272" t="s">
        <v>230</v>
      </c>
      <c r="B38" s="265" t="s">
        <v>143</v>
      </c>
      <c r="C38" s="266">
        <v>1.6099483706212181E-3</v>
      </c>
      <c r="D38" s="267">
        <v>9.8273659383496569E-4</v>
      </c>
      <c r="E38" s="267">
        <v>6.5155069064373207E-5</v>
      </c>
      <c r="F38" s="267">
        <v>0</v>
      </c>
      <c r="G38" s="267">
        <v>4.7101491939757195E-5</v>
      </c>
      <c r="H38" s="267">
        <v>0</v>
      </c>
      <c r="I38" s="267">
        <v>0</v>
      </c>
      <c r="J38" s="267">
        <v>1.7311902781785163E-4</v>
      </c>
      <c r="K38" s="267">
        <v>0</v>
      </c>
      <c r="L38" s="267">
        <v>1.4481385385868581E-3</v>
      </c>
      <c r="M38" s="267">
        <v>0</v>
      </c>
      <c r="N38" s="267">
        <v>0</v>
      </c>
      <c r="O38" s="267">
        <v>0</v>
      </c>
      <c r="P38" s="267">
        <v>8.6258949365996718E-5</v>
      </c>
      <c r="Q38" s="267">
        <v>6.8027210884353737E-4</v>
      </c>
      <c r="R38" s="267">
        <v>2.1850571552028911E-3</v>
      </c>
      <c r="S38" s="267">
        <v>3.1244629829248096E-5</v>
      </c>
      <c r="T38" s="267">
        <v>0</v>
      </c>
      <c r="U38" s="267">
        <v>6.4201335387776063E-4</v>
      </c>
      <c r="V38" s="267">
        <v>1.8848052660449807E-2</v>
      </c>
      <c r="W38" s="267">
        <v>0</v>
      </c>
      <c r="X38" s="267">
        <v>2.7527879299034765E-4</v>
      </c>
      <c r="Y38" s="267">
        <v>7.4962518740629683E-4</v>
      </c>
      <c r="Z38" s="267">
        <v>8.0609407117810655E-5</v>
      </c>
      <c r="AA38" s="267">
        <v>1.1110405688527713E-3</v>
      </c>
      <c r="AB38" s="267">
        <v>3.583087825463811E-4</v>
      </c>
      <c r="AC38" s="267">
        <v>2.2635393606859429E-5</v>
      </c>
      <c r="AD38" s="267">
        <v>2.8709494030699261E-2</v>
      </c>
      <c r="AE38" s="267">
        <v>3.6760200955765227E-4</v>
      </c>
      <c r="AF38" s="267">
        <v>2.4050024050024051E-4</v>
      </c>
      <c r="AG38" s="267">
        <v>0</v>
      </c>
      <c r="AH38" s="267">
        <v>1.3333333333333334E-2</v>
      </c>
      <c r="AI38" s="267">
        <v>1.2883821152810199E-2</v>
      </c>
      <c r="AJ38" s="267">
        <v>1.8032786885245903E-2</v>
      </c>
      <c r="AK38" s="267">
        <v>3.5544714030578906E-2</v>
      </c>
      <c r="AL38" s="267">
        <v>0</v>
      </c>
      <c r="AM38" s="267">
        <v>5.4534810050444697E-4</v>
      </c>
      <c r="AN38" s="267">
        <v>1.6606254741633651E-2</v>
      </c>
      <c r="AO38" s="267">
        <v>0</v>
      </c>
      <c r="AP38" s="267">
        <v>5.2969733945322939E-4</v>
      </c>
      <c r="AQ38" s="267">
        <v>3.7622272385252068E-4</v>
      </c>
      <c r="AR38" s="267">
        <v>3.2960199004975124E-3</v>
      </c>
      <c r="AS38" s="267">
        <v>3.1744406328401004E-3</v>
      </c>
      <c r="AT38" s="267">
        <v>5.4911331702087616E-3</v>
      </c>
      <c r="AU38" s="267">
        <v>3.3392855991696913E-3</v>
      </c>
      <c r="AV38" s="267">
        <v>6.2552126772310256E-4</v>
      </c>
      <c r="AW38" s="267">
        <v>5.2636615944109488E-4</v>
      </c>
      <c r="AX38" s="267">
        <v>3.1699585466959277E-3</v>
      </c>
      <c r="AY38" s="267">
        <v>2.9113651067500541E-3</v>
      </c>
      <c r="AZ38" s="267">
        <v>2.3584905660377358E-3</v>
      </c>
      <c r="BA38" s="267">
        <v>2.3002076293612344E-3</v>
      </c>
      <c r="BB38" s="267">
        <v>3.3752684872660325E-3</v>
      </c>
      <c r="BC38" s="267">
        <v>0</v>
      </c>
      <c r="BD38" s="267">
        <v>0</v>
      </c>
      <c r="BE38" s="267">
        <v>0</v>
      </c>
      <c r="BF38" s="267">
        <v>0</v>
      </c>
      <c r="BG38" s="267">
        <v>5.8892815076560655E-4</v>
      </c>
      <c r="BH38" s="267">
        <v>1.5842904549730696E-3</v>
      </c>
      <c r="BI38" s="267">
        <v>7.217610970768675E-4</v>
      </c>
      <c r="BJ38" s="267">
        <v>1.3486176668914363E-3</v>
      </c>
      <c r="BK38" s="267">
        <v>0</v>
      </c>
      <c r="BL38" s="267">
        <v>9.6220534656073047E-3</v>
      </c>
      <c r="BM38" s="267">
        <v>1.2730052331392955E-2</v>
      </c>
      <c r="BN38" s="267">
        <v>5.0982630426063616E-3</v>
      </c>
      <c r="BO38" s="267">
        <v>7.7199762756615074E-3</v>
      </c>
      <c r="BP38" s="267">
        <v>7.1537474458886069E-5</v>
      </c>
      <c r="BQ38" s="267">
        <v>0</v>
      </c>
      <c r="BR38" s="267">
        <v>3.1641177939992784E-3</v>
      </c>
      <c r="BS38" s="267">
        <v>0</v>
      </c>
      <c r="BT38" s="267">
        <v>6.0368401380509743E-5</v>
      </c>
      <c r="BU38" s="267">
        <v>0</v>
      </c>
      <c r="BV38" s="267">
        <v>0</v>
      </c>
      <c r="BW38" s="267">
        <v>0</v>
      </c>
      <c r="BX38" s="267">
        <v>0</v>
      </c>
      <c r="BY38" s="267">
        <v>0</v>
      </c>
      <c r="BZ38" s="267">
        <v>0</v>
      </c>
      <c r="CA38" s="267">
        <v>0</v>
      </c>
      <c r="CB38" s="267">
        <v>0</v>
      </c>
      <c r="CC38" s="267">
        <v>0</v>
      </c>
      <c r="CD38" s="267">
        <v>0</v>
      </c>
      <c r="CE38" s="267">
        <v>0</v>
      </c>
      <c r="CF38" s="267">
        <v>0</v>
      </c>
      <c r="CG38" s="267">
        <v>0</v>
      </c>
      <c r="CH38" s="267">
        <v>0</v>
      </c>
      <c r="CI38" s="267">
        <v>0</v>
      </c>
      <c r="CJ38" s="267">
        <v>0</v>
      </c>
      <c r="CK38" s="267">
        <v>0</v>
      </c>
      <c r="CL38" s="267">
        <v>4.9385154822460369E-5</v>
      </c>
      <c r="CM38" s="267">
        <v>1.7263405034008907E-5</v>
      </c>
      <c r="CN38" s="267">
        <v>9.3409251609541887E-4</v>
      </c>
      <c r="CO38" s="267">
        <v>7.8962745376731265E-6</v>
      </c>
      <c r="CP38" s="267">
        <v>3.9900828304922129E-5</v>
      </c>
      <c r="CQ38" s="267">
        <v>0</v>
      </c>
      <c r="CR38" s="267">
        <v>0</v>
      </c>
      <c r="CS38" s="267">
        <v>1.3772587042750111E-5</v>
      </c>
      <c r="CT38" s="267">
        <v>0</v>
      </c>
      <c r="CU38" s="267">
        <v>0</v>
      </c>
      <c r="CV38" s="267">
        <v>0</v>
      </c>
      <c r="CW38" s="267">
        <v>1.2804544449229982E-4</v>
      </c>
      <c r="CX38" s="267">
        <v>0</v>
      </c>
      <c r="CY38" s="267">
        <v>2.6941106740664906E-5</v>
      </c>
      <c r="CZ38" s="267">
        <v>6.4539922552092933E-5</v>
      </c>
      <c r="DA38" s="267">
        <v>4.0354310849256471E-5</v>
      </c>
      <c r="DB38" s="267">
        <v>8.2447427640257624E-4</v>
      </c>
      <c r="DC38" s="267">
        <v>5.4174441702281345E-4</v>
      </c>
      <c r="DD38" s="267">
        <v>1.9612115929396384E-3</v>
      </c>
      <c r="DE38" s="268">
        <v>2.616536510747927E-4</v>
      </c>
      <c r="DF38" s="266">
        <v>1.222181812055729E-3</v>
      </c>
    </row>
    <row r="39" spans="1:110" ht="39.950000000000003" customHeight="1">
      <c r="A39" s="272" t="s">
        <v>231</v>
      </c>
      <c r="B39" s="265" t="s">
        <v>144</v>
      </c>
      <c r="C39" s="266">
        <v>0</v>
      </c>
      <c r="D39" s="267">
        <v>0</v>
      </c>
      <c r="E39" s="267">
        <v>0</v>
      </c>
      <c r="F39" s="267">
        <v>0</v>
      </c>
      <c r="G39" s="267">
        <v>0</v>
      </c>
      <c r="H39" s="267">
        <v>0</v>
      </c>
      <c r="I39" s="267">
        <v>0</v>
      </c>
      <c r="J39" s="267">
        <v>0</v>
      </c>
      <c r="K39" s="267">
        <v>0</v>
      </c>
      <c r="L39" s="267">
        <v>0</v>
      </c>
      <c r="M39" s="267">
        <v>0</v>
      </c>
      <c r="N39" s="267">
        <v>0</v>
      </c>
      <c r="O39" s="267">
        <v>0</v>
      </c>
      <c r="P39" s="267">
        <v>0</v>
      </c>
      <c r="Q39" s="267">
        <v>0</v>
      </c>
      <c r="R39" s="267">
        <v>0</v>
      </c>
      <c r="S39" s="267">
        <v>0</v>
      </c>
      <c r="T39" s="267">
        <v>0</v>
      </c>
      <c r="U39" s="267">
        <v>0</v>
      </c>
      <c r="V39" s="267">
        <v>2.1941854086670324E-5</v>
      </c>
      <c r="W39" s="267">
        <v>0</v>
      </c>
      <c r="X39" s="267">
        <v>0</v>
      </c>
      <c r="Y39" s="267">
        <v>0</v>
      </c>
      <c r="Z39" s="267">
        <v>0</v>
      </c>
      <c r="AA39" s="267">
        <v>0</v>
      </c>
      <c r="AB39" s="267">
        <v>0</v>
      </c>
      <c r="AC39" s="267">
        <v>0</v>
      </c>
      <c r="AD39" s="267">
        <v>0</v>
      </c>
      <c r="AE39" s="267">
        <v>0</v>
      </c>
      <c r="AF39" s="267">
        <v>0</v>
      </c>
      <c r="AG39" s="267">
        <v>0</v>
      </c>
      <c r="AH39" s="267">
        <v>0</v>
      </c>
      <c r="AI39" s="267">
        <v>0</v>
      </c>
      <c r="AJ39" s="267">
        <v>0</v>
      </c>
      <c r="AK39" s="267">
        <v>0</v>
      </c>
      <c r="AL39" s="267">
        <v>0</v>
      </c>
      <c r="AM39" s="267">
        <v>-7.201802856661668E-3</v>
      </c>
      <c r="AN39" s="267">
        <v>5.7911152322346796E-2</v>
      </c>
      <c r="AO39" s="267">
        <v>1.2833853624696497E-2</v>
      </c>
      <c r="AP39" s="267">
        <v>0</v>
      </c>
      <c r="AQ39" s="267">
        <v>0</v>
      </c>
      <c r="AR39" s="267">
        <v>-3.1094527363184079E-4</v>
      </c>
      <c r="AS39" s="267">
        <v>-1.6896216271568276E-3</v>
      </c>
      <c r="AT39" s="267">
        <v>-4.4190937584392417E-4</v>
      </c>
      <c r="AU39" s="267">
        <v>-6.9622170793499352E-4</v>
      </c>
      <c r="AV39" s="267">
        <v>0</v>
      </c>
      <c r="AW39" s="267">
        <v>0</v>
      </c>
      <c r="AX39" s="267">
        <v>0</v>
      </c>
      <c r="AY39" s="267">
        <v>-1.6174250593055855E-4</v>
      </c>
      <c r="AZ39" s="267">
        <v>0</v>
      </c>
      <c r="BA39" s="267">
        <v>0</v>
      </c>
      <c r="BB39" s="267">
        <v>-5.114043162524292E-5</v>
      </c>
      <c r="BC39" s="267">
        <v>0</v>
      </c>
      <c r="BD39" s="267">
        <v>0</v>
      </c>
      <c r="BE39" s="267">
        <v>0</v>
      </c>
      <c r="BF39" s="267">
        <v>0</v>
      </c>
      <c r="BG39" s="267">
        <v>0</v>
      </c>
      <c r="BH39" s="267">
        <v>-4.7321954699114039E-3</v>
      </c>
      <c r="BI39" s="267">
        <v>0</v>
      </c>
      <c r="BJ39" s="267">
        <v>0</v>
      </c>
      <c r="BK39" s="267">
        <v>0</v>
      </c>
      <c r="BL39" s="267">
        <v>0</v>
      </c>
      <c r="BM39" s="267">
        <v>-3.6749573704945024E-4</v>
      </c>
      <c r="BN39" s="267">
        <v>-6.1703637429426464E-5</v>
      </c>
      <c r="BO39" s="267">
        <v>-3.8265062085063233E-5</v>
      </c>
      <c r="BP39" s="267">
        <v>0</v>
      </c>
      <c r="BQ39" s="267">
        <v>0</v>
      </c>
      <c r="BR39" s="267">
        <v>0</v>
      </c>
      <c r="BS39" s="267">
        <v>0</v>
      </c>
      <c r="BT39" s="267">
        <v>0</v>
      </c>
      <c r="BU39" s="267">
        <v>0</v>
      </c>
      <c r="BV39" s="267">
        <v>0</v>
      </c>
      <c r="BW39" s="267">
        <v>0</v>
      </c>
      <c r="BX39" s="267">
        <v>0</v>
      </c>
      <c r="BY39" s="267">
        <v>0</v>
      </c>
      <c r="BZ39" s="267">
        <v>0</v>
      </c>
      <c r="CA39" s="267">
        <v>0</v>
      </c>
      <c r="CB39" s="267">
        <v>0</v>
      </c>
      <c r="CC39" s="267">
        <v>0</v>
      </c>
      <c r="CD39" s="267">
        <v>0</v>
      </c>
      <c r="CE39" s="267">
        <v>0</v>
      </c>
      <c r="CF39" s="267">
        <v>0</v>
      </c>
      <c r="CG39" s="267">
        <v>0</v>
      </c>
      <c r="CH39" s="267">
        <v>0</v>
      </c>
      <c r="CI39" s="267">
        <v>0</v>
      </c>
      <c r="CJ39" s="267">
        <v>0</v>
      </c>
      <c r="CK39" s="267">
        <v>0</v>
      </c>
      <c r="CL39" s="267">
        <v>0</v>
      </c>
      <c r="CM39" s="267">
        <v>0</v>
      </c>
      <c r="CN39" s="267">
        <v>0</v>
      </c>
      <c r="CO39" s="267">
        <v>0</v>
      </c>
      <c r="CP39" s="267">
        <v>0</v>
      </c>
      <c r="CQ39" s="267">
        <v>0</v>
      </c>
      <c r="CR39" s="267">
        <v>0</v>
      </c>
      <c r="CS39" s="267">
        <v>0</v>
      </c>
      <c r="CT39" s="267">
        <v>0</v>
      </c>
      <c r="CU39" s="267">
        <v>0</v>
      </c>
      <c r="CV39" s="267">
        <v>0</v>
      </c>
      <c r="CW39" s="267">
        <v>0</v>
      </c>
      <c r="CX39" s="267">
        <v>0</v>
      </c>
      <c r="CY39" s="267">
        <v>0</v>
      </c>
      <c r="CZ39" s="267">
        <v>0</v>
      </c>
      <c r="DA39" s="267">
        <v>0</v>
      </c>
      <c r="DB39" s="267">
        <v>0</v>
      </c>
      <c r="DC39" s="267">
        <v>0</v>
      </c>
      <c r="DD39" s="267">
        <v>0</v>
      </c>
      <c r="DE39" s="268">
        <v>0</v>
      </c>
      <c r="DF39" s="266">
        <v>-2.2307072560913372E-4</v>
      </c>
    </row>
    <row r="40" spans="1:110" ht="39.950000000000003" customHeight="1">
      <c r="A40" s="272" t="s">
        <v>232</v>
      </c>
      <c r="B40" s="265" t="s">
        <v>145</v>
      </c>
      <c r="C40" s="266">
        <v>4.4412368844723252E-5</v>
      </c>
      <c r="D40" s="267">
        <v>0</v>
      </c>
      <c r="E40" s="267">
        <v>0</v>
      </c>
      <c r="F40" s="267">
        <v>0</v>
      </c>
      <c r="G40" s="267">
        <v>9.420298387951439E-5</v>
      </c>
      <c r="H40" s="267">
        <v>0</v>
      </c>
      <c r="I40" s="267">
        <v>5.6969236612229395E-4</v>
      </c>
      <c r="J40" s="267">
        <v>0</v>
      </c>
      <c r="K40" s="267">
        <v>0</v>
      </c>
      <c r="L40" s="267">
        <v>0</v>
      </c>
      <c r="M40" s="267">
        <v>0</v>
      </c>
      <c r="N40" s="267">
        <v>1.7879492222420883E-4</v>
      </c>
      <c r="O40" s="267">
        <v>5.8727362189102102E-4</v>
      </c>
      <c r="P40" s="267">
        <v>1.1501193248799563E-4</v>
      </c>
      <c r="Q40" s="267">
        <v>2.5510204081632654E-2</v>
      </c>
      <c r="R40" s="267">
        <v>0</v>
      </c>
      <c r="S40" s="267">
        <v>0</v>
      </c>
      <c r="T40" s="267">
        <v>0</v>
      </c>
      <c r="U40" s="267">
        <v>0</v>
      </c>
      <c r="V40" s="267">
        <v>0</v>
      </c>
      <c r="W40" s="267">
        <v>0</v>
      </c>
      <c r="X40" s="267">
        <v>0</v>
      </c>
      <c r="Y40" s="267">
        <v>0</v>
      </c>
      <c r="Z40" s="267">
        <v>0</v>
      </c>
      <c r="AA40" s="267">
        <v>0</v>
      </c>
      <c r="AB40" s="267">
        <v>0</v>
      </c>
      <c r="AC40" s="267">
        <v>0</v>
      </c>
      <c r="AD40" s="267">
        <v>0</v>
      </c>
      <c r="AE40" s="267">
        <v>1.5170876584918982E-3</v>
      </c>
      <c r="AF40" s="267">
        <v>5.5315055315055314E-3</v>
      </c>
      <c r="AG40" s="267">
        <v>0</v>
      </c>
      <c r="AH40" s="267">
        <v>0</v>
      </c>
      <c r="AI40" s="267">
        <v>8.0355539594182072E-3</v>
      </c>
      <c r="AJ40" s="267">
        <v>0</v>
      </c>
      <c r="AK40" s="267">
        <v>1.7423879426754367E-4</v>
      </c>
      <c r="AL40" s="267">
        <v>0</v>
      </c>
      <c r="AM40" s="267">
        <v>0.54050412619996635</v>
      </c>
      <c r="AN40" s="267">
        <v>9.7614431425440448E-2</v>
      </c>
      <c r="AO40" s="267">
        <v>0.48560527228581341</v>
      </c>
      <c r="AP40" s="267">
        <v>2.4356618733786887E-4</v>
      </c>
      <c r="AQ40" s="267">
        <v>2.8940209527116977E-4</v>
      </c>
      <c r="AR40" s="267">
        <v>0.14287935323383086</v>
      </c>
      <c r="AS40" s="267">
        <v>0.11264144181045517</v>
      </c>
      <c r="AT40" s="267">
        <v>4.0148285146116514E-2</v>
      </c>
      <c r="AU40" s="267">
        <v>5.5858899067191839E-2</v>
      </c>
      <c r="AV40" s="267">
        <v>8.1317764804003344E-3</v>
      </c>
      <c r="AW40" s="267">
        <v>6.3642453823332373E-3</v>
      </c>
      <c r="AX40" s="267">
        <v>6.0960741282613997E-3</v>
      </c>
      <c r="AY40" s="267">
        <v>3.8602544748759973E-2</v>
      </c>
      <c r="AZ40" s="267">
        <v>2.5943396226415096E-2</v>
      </c>
      <c r="BA40" s="267">
        <v>4.559703619264748E-3</v>
      </c>
      <c r="BB40" s="267">
        <v>7.6199243121611946E-3</v>
      </c>
      <c r="BC40" s="267">
        <v>0</v>
      </c>
      <c r="BD40" s="267">
        <v>0</v>
      </c>
      <c r="BE40" s="267">
        <v>0</v>
      </c>
      <c r="BF40" s="267">
        <v>6.3829787234042548E-2</v>
      </c>
      <c r="BG40" s="267">
        <v>1.2661955241460542E-2</v>
      </c>
      <c r="BH40" s="267">
        <v>0.15709286578242757</v>
      </c>
      <c r="BI40" s="267">
        <v>2.1291952363767592E-2</v>
      </c>
      <c r="BJ40" s="267">
        <v>2.2476961114857273E-3</v>
      </c>
      <c r="BK40" s="267">
        <v>0</v>
      </c>
      <c r="BL40" s="267">
        <v>1.6175760502172863E-2</v>
      </c>
      <c r="BM40" s="267">
        <v>1.1612865290762628E-2</v>
      </c>
      <c r="BN40" s="267">
        <v>1.8989294418905994E-2</v>
      </c>
      <c r="BO40" s="267">
        <v>1.7353205655576177E-2</v>
      </c>
      <c r="BP40" s="267">
        <v>0</v>
      </c>
      <c r="BQ40" s="267">
        <v>0</v>
      </c>
      <c r="BR40" s="267">
        <v>0</v>
      </c>
      <c r="BS40" s="267">
        <v>0</v>
      </c>
      <c r="BT40" s="267">
        <v>0</v>
      </c>
      <c r="BU40" s="267">
        <v>0</v>
      </c>
      <c r="BV40" s="267">
        <v>0</v>
      </c>
      <c r="BW40" s="267">
        <v>0</v>
      </c>
      <c r="BX40" s="267">
        <v>0</v>
      </c>
      <c r="BY40" s="267">
        <v>0</v>
      </c>
      <c r="BZ40" s="267">
        <v>0</v>
      </c>
      <c r="CA40" s="267">
        <v>0</v>
      </c>
      <c r="CB40" s="267">
        <v>0</v>
      </c>
      <c r="CC40" s="267">
        <v>0</v>
      </c>
      <c r="CD40" s="267">
        <v>0</v>
      </c>
      <c r="CE40" s="267">
        <v>0</v>
      </c>
      <c r="CF40" s="267">
        <v>9.257323737569803E-4</v>
      </c>
      <c r="CG40" s="267">
        <v>0</v>
      </c>
      <c r="CH40" s="267">
        <v>0</v>
      </c>
      <c r="CI40" s="267">
        <v>0</v>
      </c>
      <c r="CJ40" s="267">
        <v>0</v>
      </c>
      <c r="CK40" s="267">
        <v>0</v>
      </c>
      <c r="CL40" s="267">
        <v>0</v>
      </c>
      <c r="CM40" s="267">
        <v>0</v>
      </c>
      <c r="CN40" s="267">
        <v>0</v>
      </c>
      <c r="CO40" s="267">
        <v>0</v>
      </c>
      <c r="CP40" s="267">
        <v>0</v>
      </c>
      <c r="CQ40" s="267">
        <v>0</v>
      </c>
      <c r="CR40" s="267">
        <v>0</v>
      </c>
      <c r="CS40" s="267">
        <v>0</v>
      </c>
      <c r="CT40" s="267">
        <v>0</v>
      </c>
      <c r="CU40" s="267">
        <v>0</v>
      </c>
      <c r="CV40" s="267">
        <v>0</v>
      </c>
      <c r="CW40" s="267">
        <v>1.9788841421537244E-4</v>
      </c>
      <c r="CX40" s="267">
        <v>0</v>
      </c>
      <c r="CY40" s="267">
        <v>0</v>
      </c>
      <c r="CZ40" s="267">
        <v>0</v>
      </c>
      <c r="DA40" s="267">
        <v>0</v>
      </c>
      <c r="DB40" s="267">
        <v>0</v>
      </c>
      <c r="DC40" s="267">
        <v>2.0064608037881979E-5</v>
      </c>
      <c r="DD40" s="267">
        <v>0</v>
      </c>
      <c r="DE40" s="268">
        <v>6.0381611786490617E-4</v>
      </c>
      <c r="DF40" s="266">
        <v>1.6093101059660272E-2</v>
      </c>
    </row>
    <row r="41" spans="1:110" ht="39.950000000000003" customHeight="1">
      <c r="A41" s="272" t="s">
        <v>233</v>
      </c>
      <c r="B41" s="265" t="s">
        <v>427</v>
      </c>
      <c r="C41" s="266">
        <v>0</v>
      </c>
      <c r="D41" s="267">
        <v>0</v>
      </c>
      <c r="E41" s="267">
        <v>0</v>
      </c>
      <c r="F41" s="267">
        <v>0</v>
      </c>
      <c r="G41" s="267">
        <v>3.8858730850299683E-4</v>
      </c>
      <c r="H41" s="267">
        <v>0</v>
      </c>
      <c r="I41" s="267">
        <v>0</v>
      </c>
      <c r="J41" s="267">
        <v>0</v>
      </c>
      <c r="K41" s="267">
        <v>0</v>
      </c>
      <c r="L41" s="267">
        <v>0</v>
      </c>
      <c r="M41" s="267">
        <v>0</v>
      </c>
      <c r="N41" s="267">
        <v>0</v>
      </c>
      <c r="O41" s="267">
        <v>0</v>
      </c>
      <c r="P41" s="267">
        <v>0</v>
      </c>
      <c r="Q41" s="267">
        <v>6.8027210884353737E-4</v>
      </c>
      <c r="R41" s="267">
        <v>0</v>
      </c>
      <c r="S41" s="267">
        <v>0</v>
      </c>
      <c r="T41" s="267">
        <v>0</v>
      </c>
      <c r="U41" s="267">
        <v>0</v>
      </c>
      <c r="V41" s="267">
        <v>0</v>
      </c>
      <c r="W41" s="267">
        <v>0</v>
      </c>
      <c r="X41" s="267">
        <v>0</v>
      </c>
      <c r="Y41" s="267">
        <v>0</v>
      </c>
      <c r="Z41" s="267">
        <v>0</v>
      </c>
      <c r="AA41" s="267">
        <v>0</v>
      </c>
      <c r="AB41" s="267">
        <v>0</v>
      </c>
      <c r="AC41" s="267">
        <v>0</v>
      </c>
      <c r="AD41" s="267">
        <v>0</v>
      </c>
      <c r="AE41" s="267">
        <v>0</v>
      </c>
      <c r="AF41" s="267">
        <v>0</v>
      </c>
      <c r="AG41" s="267">
        <v>0</v>
      </c>
      <c r="AH41" s="267">
        <v>0</v>
      </c>
      <c r="AI41" s="267">
        <v>4.4891362901777701E-5</v>
      </c>
      <c r="AJ41" s="267">
        <v>1.639344262295082E-3</v>
      </c>
      <c r="AK41" s="267">
        <v>4.3559698566885918E-5</v>
      </c>
      <c r="AL41" s="267">
        <v>0</v>
      </c>
      <c r="AM41" s="267">
        <v>0</v>
      </c>
      <c r="AN41" s="267">
        <v>5.9006996543875916E-3</v>
      </c>
      <c r="AO41" s="267">
        <v>0</v>
      </c>
      <c r="AP41" s="267">
        <v>0</v>
      </c>
      <c r="AQ41" s="267">
        <v>0</v>
      </c>
      <c r="AR41" s="267">
        <v>1.7568407960199005E-2</v>
      </c>
      <c r="AS41" s="267">
        <v>2.7648353898929905E-3</v>
      </c>
      <c r="AT41" s="267">
        <v>1.6661620170707957E-2</v>
      </c>
      <c r="AU41" s="267">
        <v>2.5940705117874201E-2</v>
      </c>
      <c r="AV41" s="267">
        <v>2.7105921601334446E-3</v>
      </c>
      <c r="AW41" s="267">
        <v>3.0146425495262705E-3</v>
      </c>
      <c r="AX41" s="267">
        <v>4.8768593026091199E-4</v>
      </c>
      <c r="AY41" s="267">
        <v>1.3748113004097477E-2</v>
      </c>
      <c r="AZ41" s="267">
        <v>2.3584905660377358E-3</v>
      </c>
      <c r="BA41" s="267">
        <v>2.7887473028538859E-3</v>
      </c>
      <c r="BB41" s="267">
        <v>7.4153625856602232E-4</v>
      </c>
      <c r="BC41" s="267">
        <v>0</v>
      </c>
      <c r="BD41" s="267">
        <v>0</v>
      </c>
      <c r="BE41" s="267">
        <v>0</v>
      </c>
      <c r="BF41" s="267">
        <v>0</v>
      </c>
      <c r="BG41" s="267">
        <v>2.2968197879858657E-2</v>
      </c>
      <c r="BH41" s="267">
        <v>1.1860210273852229E-2</v>
      </c>
      <c r="BI41" s="267">
        <v>2.5622518946228797E-2</v>
      </c>
      <c r="BJ41" s="267">
        <v>7.8669363902000454E-4</v>
      </c>
      <c r="BK41" s="267">
        <v>0</v>
      </c>
      <c r="BL41" s="267">
        <v>3.2922171985426451E-4</v>
      </c>
      <c r="BM41" s="267">
        <v>3.8219556653142821E-4</v>
      </c>
      <c r="BN41" s="267">
        <v>1.5194520716996266E-3</v>
      </c>
      <c r="BO41" s="267">
        <v>6.0458798094399904E-3</v>
      </c>
      <c r="BP41" s="267">
        <v>0</v>
      </c>
      <c r="BQ41" s="267">
        <v>0</v>
      </c>
      <c r="BR41" s="267">
        <v>2.7755419245607703E-5</v>
      </c>
      <c r="BS41" s="267">
        <v>0</v>
      </c>
      <c r="BT41" s="267">
        <v>0</v>
      </c>
      <c r="BU41" s="267">
        <v>0</v>
      </c>
      <c r="BV41" s="267">
        <v>0</v>
      </c>
      <c r="BW41" s="267">
        <v>0</v>
      </c>
      <c r="BX41" s="267">
        <v>0</v>
      </c>
      <c r="BY41" s="267">
        <v>0</v>
      </c>
      <c r="BZ41" s="267">
        <v>0</v>
      </c>
      <c r="CA41" s="267">
        <v>0</v>
      </c>
      <c r="CB41" s="267">
        <v>0</v>
      </c>
      <c r="CC41" s="267">
        <v>0</v>
      </c>
      <c r="CD41" s="267">
        <v>0</v>
      </c>
      <c r="CE41" s="267">
        <v>0</v>
      </c>
      <c r="CF41" s="267">
        <v>0</v>
      </c>
      <c r="CG41" s="267">
        <v>0</v>
      </c>
      <c r="CH41" s="267">
        <v>0</v>
      </c>
      <c r="CI41" s="267">
        <v>0</v>
      </c>
      <c r="CJ41" s="267">
        <v>0</v>
      </c>
      <c r="CK41" s="267">
        <v>0</v>
      </c>
      <c r="CL41" s="267">
        <v>0</v>
      </c>
      <c r="CM41" s="267">
        <v>0</v>
      </c>
      <c r="CN41" s="267">
        <v>0</v>
      </c>
      <c r="CO41" s="267">
        <v>0</v>
      </c>
      <c r="CP41" s="267">
        <v>0</v>
      </c>
      <c r="CQ41" s="267">
        <v>0</v>
      </c>
      <c r="CR41" s="267">
        <v>0</v>
      </c>
      <c r="CS41" s="267">
        <v>0</v>
      </c>
      <c r="CT41" s="267">
        <v>0</v>
      </c>
      <c r="CU41" s="267">
        <v>0</v>
      </c>
      <c r="CV41" s="267">
        <v>0</v>
      </c>
      <c r="CW41" s="267">
        <v>0</v>
      </c>
      <c r="CX41" s="267">
        <v>0</v>
      </c>
      <c r="CY41" s="267">
        <v>2.6941106740664906E-5</v>
      </c>
      <c r="CZ41" s="267">
        <v>2.3049972340033192E-5</v>
      </c>
      <c r="DA41" s="267">
        <v>0</v>
      </c>
      <c r="DB41" s="267">
        <v>0</v>
      </c>
      <c r="DC41" s="267">
        <v>2.0064608037881979E-5</v>
      </c>
      <c r="DD41" s="267">
        <v>0</v>
      </c>
      <c r="DE41" s="268">
        <v>3.2203526286128333E-4</v>
      </c>
      <c r="DF41" s="266">
        <v>1.2875868226741333E-3</v>
      </c>
    </row>
    <row r="42" spans="1:110" ht="39.950000000000003" customHeight="1">
      <c r="A42" s="272" t="s">
        <v>234</v>
      </c>
      <c r="B42" s="265" t="s">
        <v>146</v>
      </c>
      <c r="C42" s="266">
        <v>0</v>
      </c>
      <c r="D42" s="267">
        <v>0</v>
      </c>
      <c r="E42" s="267">
        <v>0</v>
      </c>
      <c r="F42" s="267">
        <v>0</v>
      </c>
      <c r="G42" s="267">
        <v>0</v>
      </c>
      <c r="H42" s="267">
        <v>0</v>
      </c>
      <c r="I42" s="267">
        <v>0</v>
      </c>
      <c r="J42" s="267">
        <v>0</v>
      </c>
      <c r="K42" s="267">
        <v>0</v>
      </c>
      <c r="L42" s="267">
        <v>0</v>
      </c>
      <c r="M42" s="267">
        <v>0</v>
      </c>
      <c r="N42" s="267">
        <v>0</v>
      </c>
      <c r="O42" s="267">
        <v>0</v>
      </c>
      <c r="P42" s="267">
        <v>0</v>
      </c>
      <c r="Q42" s="267">
        <v>4.5238095238095237E-2</v>
      </c>
      <c r="R42" s="267">
        <v>0</v>
      </c>
      <c r="S42" s="267">
        <v>0</v>
      </c>
      <c r="T42" s="267">
        <v>0</v>
      </c>
      <c r="U42" s="267">
        <v>0</v>
      </c>
      <c r="V42" s="267">
        <v>4.3883708173340647E-5</v>
      </c>
      <c r="W42" s="267">
        <v>0</v>
      </c>
      <c r="X42" s="267">
        <v>0</v>
      </c>
      <c r="Y42" s="267">
        <v>0</v>
      </c>
      <c r="Z42" s="267">
        <v>0</v>
      </c>
      <c r="AA42" s="267">
        <v>0</v>
      </c>
      <c r="AB42" s="267">
        <v>3.9812086949597896E-5</v>
      </c>
      <c r="AC42" s="267">
        <v>0</v>
      </c>
      <c r="AD42" s="267">
        <v>0</v>
      </c>
      <c r="AE42" s="267">
        <v>4.0844667728628029E-5</v>
      </c>
      <c r="AF42" s="267">
        <v>0</v>
      </c>
      <c r="AG42" s="267">
        <v>0</v>
      </c>
      <c r="AH42" s="267">
        <v>0</v>
      </c>
      <c r="AI42" s="267">
        <v>1.3467408870533309E-3</v>
      </c>
      <c r="AJ42" s="267">
        <v>0</v>
      </c>
      <c r="AK42" s="267">
        <v>3.0491788996820144E-4</v>
      </c>
      <c r="AL42" s="267">
        <v>0</v>
      </c>
      <c r="AM42" s="267">
        <v>0</v>
      </c>
      <c r="AN42" s="267">
        <v>5.3106296889488327E-3</v>
      </c>
      <c r="AO42" s="267">
        <v>0</v>
      </c>
      <c r="AP42" s="267">
        <v>0</v>
      </c>
      <c r="AQ42" s="267">
        <v>0</v>
      </c>
      <c r="AR42" s="267">
        <v>9.9378109452736313E-2</v>
      </c>
      <c r="AS42" s="267">
        <v>0.11960473094055604</v>
      </c>
      <c r="AT42" s="267">
        <v>2.2185487368757008E-2</v>
      </c>
      <c r="AU42" s="267">
        <v>1.8785093119653436E-2</v>
      </c>
      <c r="AV42" s="267">
        <v>6.672226855713094E-3</v>
      </c>
      <c r="AW42" s="267">
        <v>6.6513541965738344E-3</v>
      </c>
      <c r="AX42" s="267">
        <v>5.1207022677395757E-3</v>
      </c>
      <c r="AY42" s="267">
        <v>9.8123786931205523E-3</v>
      </c>
      <c r="AZ42" s="267">
        <v>1.8867924528301886E-2</v>
      </c>
      <c r="BA42" s="267">
        <v>2.0355819728860482E-5</v>
      </c>
      <c r="BB42" s="267">
        <v>4.0912345300194337E-3</v>
      </c>
      <c r="BC42" s="267">
        <v>0</v>
      </c>
      <c r="BD42" s="267">
        <v>0</v>
      </c>
      <c r="BE42" s="267">
        <v>0</v>
      </c>
      <c r="BF42" s="267">
        <v>7.0921985815602835E-3</v>
      </c>
      <c r="BG42" s="267">
        <v>3.5335689045936395E-3</v>
      </c>
      <c r="BH42" s="267">
        <v>5.3617764728990706E-2</v>
      </c>
      <c r="BI42" s="267">
        <v>3.3561891014074342E-2</v>
      </c>
      <c r="BJ42" s="267">
        <v>2.2476961114857273E-3</v>
      </c>
      <c r="BK42" s="267">
        <v>0</v>
      </c>
      <c r="BL42" s="267">
        <v>2.3265001536368026E-4</v>
      </c>
      <c r="BM42" s="267">
        <v>5.4389369083318638E-4</v>
      </c>
      <c r="BN42" s="267">
        <v>3.7793477925523707E-4</v>
      </c>
      <c r="BO42" s="267">
        <v>6.6963858648860661E-5</v>
      </c>
      <c r="BP42" s="267">
        <v>0</v>
      </c>
      <c r="BQ42" s="267">
        <v>0</v>
      </c>
      <c r="BR42" s="267">
        <v>0</v>
      </c>
      <c r="BS42" s="267">
        <v>0</v>
      </c>
      <c r="BT42" s="267">
        <v>0</v>
      </c>
      <c r="BU42" s="267">
        <v>0</v>
      </c>
      <c r="BV42" s="267">
        <v>0</v>
      </c>
      <c r="BW42" s="267">
        <v>0</v>
      </c>
      <c r="BX42" s="267">
        <v>0</v>
      </c>
      <c r="BY42" s="267">
        <v>0</v>
      </c>
      <c r="BZ42" s="267">
        <v>0</v>
      </c>
      <c r="CA42" s="267">
        <v>0</v>
      </c>
      <c r="CB42" s="267">
        <v>0</v>
      </c>
      <c r="CC42" s="267">
        <v>0</v>
      </c>
      <c r="CD42" s="267">
        <v>0</v>
      </c>
      <c r="CE42" s="267">
        <v>0</v>
      </c>
      <c r="CF42" s="267">
        <v>0</v>
      </c>
      <c r="CG42" s="267">
        <v>0</v>
      </c>
      <c r="CH42" s="267">
        <v>0</v>
      </c>
      <c r="CI42" s="267">
        <v>0</v>
      </c>
      <c r="CJ42" s="267">
        <v>0</v>
      </c>
      <c r="CK42" s="267">
        <v>0</v>
      </c>
      <c r="CL42" s="267">
        <v>0</v>
      </c>
      <c r="CM42" s="267">
        <v>8.6317025170044533E-6</v>
      </c>
      <c r="CN42" s="267">
        <v>0</v>
      </c>
      <c r="CO42" s="267">
        <v>0</v>
      </c>
      <c r="CP42" s="267">
        <v>0</v>
      </c>
      <c r="CQ42" s="267">
        <v>0</v>
      </c>
      <c r="CR42" s="267">
        <v>0</v>
      </c>
      <c r="CS42" s="267">
        <v>0</v>
      </c>
      <c r="CT42" s="267">
        <v>0</v>
      </c>
      <c r="CU42" s="267">
        <v>0</v>
      </c>
      <c r="CV42" s="267">
        <v>0</v>
      </c>
      <c r="CW42" s="267">
        <v>3.7249583852305397E-4</v>
      </c>
      <c r="CX42" s="267">
        <v>0</v>
      </c>
      <c r="CY42" s="267">
        <v>0</v>
      </c>
      <c r="CZ42" s="267">
        <v>0</v>
      </c>
      <c r="DA42" s="267">
        <v>0</v>
      </c>
      <c r="DB42" s="267">
        <v>0</v>
      </c>
      <c r="DC42" s="267">
        <v>0</v>
      </c>
      <c r="DD42" s="267">
        <v>0</v>
      </c>
      <c r="DE42" s="268">
        <v>8.0508815715320833E-5</v>
      </c>
      <c r="DF42" s="266">
        <v>3.2882864580907486E-3</v>
      </c>
    </row>
    <row r="43" spans="1:110" ht="39.950000000000003" customHeight="1">
      <c r="A43" s="272" t="s">
        <v>235</v>
      </c>
      <c r="B43" s="265" t="s">
        <v>147</v>
      </c>
      <c r="C43" s="266">
        <v>0</v>
      </c>
      <c r="D43" s="267">
        <v>0</v>
      </c>
      <c r="E43" s="267">
        <v>0</v>
      </c>
      <c r="F43" s="267">
        <v>0</v>
      </c>
      <c r="G43" s="267">
        <v>0</v>
      </c>
      <c r="H43" s="267">
        <v>0</v>
      </c>
      <c r="I43" s="267">
        <v>0</v>
      </c>
      <c r="J43" s="267">
        <v>0</v>
      </c>
      <c r="K43" s="267">
        <v>0</v>
      </c>
      <c r="L43" s="267">
        <v>0</v>
      </c>
      <c r="M43" s="267">
        <v>0</v>
      </c>
      <c r="N43" s="267">
        <v>0</v>
      </c>
      <c r="O43" s="267">
        <v>0</v>
      </c>
      <c r="P43" s="267">
        <v>0</v>
      </c>
      <c r="Q43" s="267">
        <v>6.8027210884353737E-4</v>
      </c>
      <c r="R43" s="267">
        <v>3.4371685587461212E-5</v>
      </c>
      <c r="S43" s="267">
        <v>0</v>
      </c>
      <c r="T43" s="267">
        <v>-5.9883227705973354E-4</v>
      </c>
      <c r="U43" s="267">
        <v>0</v>
      </c>
      <c r="V43" s="267">
        <v>3.2342292923752056E-2</v>
      </c>
      <c r="W43" s="267">
        <v>0</v>
      </c>
      <c r="X43" s="267">
        <v>1.0718301939836941E-3</v>
      </c>
      <c r="Y43" s="267">
        <v>0</v>
      </c>
      <c r="Z43" s="267">
        <v>0</v>
      </c>
      <c r="AA43" s="267">
        <v>0</v>
      </c>
      <c r="AB43" s="267">
        <v>6.887491042280436E-3</v>
      </c>
      <c r="AC43" s="267">
        <v>0</v>
      </c>
      <c r="AD43" s="267">
        <v>0</v>
      </c>
      <c r="AE43" s="267">
        <v>2.6840781650241274E-4</v>
      </c>
      <c r="AF43" s="267">
        <v>0</v>
      </c>
      <c r="AG43" s="267">
        <v>0</v>
      </c>
      <c r="AH43" s="267">
        <v>0</v>
      </c>
      <c r="AI43" s="267">
        <v>0</v>
      </c>
      <c r="AJ43" s="267">
        <v>9.8360655737704927E-3</v>
      </c>
      <c r="AK43" s="267">
        <v>5.3796227730104106E-3</v>
      </c>
      <c r="AL43" s="267">
        <v>0</v>
      </c>
      <c r="AM43" s="267">
        <v>3.3001579905526462E-2</v>
      </c>
      <c r="AN43" s="267">
        <v>2.7817584084970075E-3</v>
      </c>
      <c r="AO43" s="267">
        <v>-3.4686090877558099E-4</v>
      </c>
      <c r="AP43" s="267">
        <v>1.4122109425065562E-2</v>
      </c>
      <c r="AQ43" s="267">
        <v>0.33195867338079527</v>
      </c>
      <c r="AR43" s="267">
        <v>5.5970149253731347E-4</v>
      </c>
      <c r="AS43" s="267">
        <v>9.1137166555731921E-3</v>
      </c>
      <c r="AT43" s="267">
        <v>5.1556093848457822E-4</v>
      </c>
      <c r="AU43" s="267">
        <v>1.4311223996441534E-3</v>
      </c>
      <c r="AV43" s="267">
        <v>5.2543786488740619E-2</v>
      </c>
      <c r="AW43" s="267">
        <v>6.565221552301656E-2</v>
      </c>
      <c r="AX43" s="267">
        <v>2.121433796634967E-2</v>
      </c>
      <c r="AY43" s="267">
        <v>7.7097261160232909E-3</v>
      </c>
      <c r="AZ43" s="267">
        <v>2.3584905660377358E-3</v>
      </c>
      <c r="BA43" s="267">
        <v>1.3434841021047917E-3</v>
      </c>
      <c r="BB43" s="267">
        <v>1.5188708192697147E-2</v>
      </c>
      <c r="BC43" s="267">
        <v>0</v>
      </c>
      <c r="BD43" s="267">
        <v>0</v>
      </c>
      <c r="BE43" s="267">
        <v>0</v>
      </c>
      <c r="BF43" s="267">
        <v>0</v>
      </c>
      <c r="BG43" s="267">
        <v>7.9505300353356883E-3</v>
      </c>
      <c r="BH43" s="267">
        <v>2.5844868759756437E-5</v>
      </c>
      <c r="BI43" s="267">
        <v>1.0826416456153013E-3</v>
      </c>
      <c r="BJ43" s="267">
        <v>1.4160485502360081E-2</v>
      </c>
      <c r="BK43" s="267">
        <v>0</v>
      </c>
      <c r="BL43" s="267">
        <v>4.3896229313901934E-5</v>
      </c>
      <c r="BM43" s="267">
        <v>0</v>
      </c>
      <c r="BN43" s="267">
        <v>0</v>
      </c>
      <c r="BO43" s="267">
        <v>0</v>
      </c>
      <c r="BP43" s="267">
        <v>0</v>
      </c>
      <c r="BQ43" s="267">
        <v>0</v>
      </c>
      <c r="BR43" s="267">
        <v>2.7755419245607703E-5</v>
      </c>
      <c r="BS43" s="267">
        <v>0</v>
      </c>
      <c r="BT43" s="267">
        <v>0</v>
      </c>
      <c r="BU43" s="267">
        <v>0</v>
      </c>
      <c r="BV43" s="267">
        <v>0</v>
      </c>
      <c r="BW43" s="267">
        <v>0</v>
      </c>
      <c r="BX43" s="267">
        <v>0</v>
      </c>
      <c r="BY43" s="267">
        <v>0</v>
      </c>
      <c r="BZ43" s="267">
        <v>0</v>
      </c>
      <c r="CA43" s="267">
        <v>0</v>
      </c>
      <c r="CB43" s="267">
        <v>0</v>
      </c>
      <c r="CC43" s="267">
        <v>0</v>
      </c>
      <c r="CD43" s="267">
        <v>0</v>
      </c>
      <c r="CE43" s="267">
        <v>0</v>
      </c>
      <c r="CF43" s="267">
        <v>0</v>
      </c>
      <c r="CG43" s="267">
        <v>0</v>
      </c>
      <c r="CH43" s="267">
        <v>0</v>
      </c>
      <c r="CI43" s="267">
        <v>0</v>
      </c>
      <c r="CJ43" s="267">
        <v>0</v>
      </c>
      <c r="CK43" s="267">
        <v>0</v>
      </c>
      <c r="CL43" s="267">
        <v>7.4077732233690554E-5</v>
      </c>
      <c r="CM43" s="267">
        <v>0</v>
      </c>
      <c r="CN43" s="267">
        <v>0</v>
      </c>
      <c r="CO43" s="267">
        <v>3.9481372688365632E-5</v>
      </c>
      <c r="CP43" s="267">
        <v>0</v>
      </c>
      <c r="CQ43" s="267">
        <v>0</v>
      </c>
      <c r="CR43" s="267">
        <v>0</v>
      </c>
      <c r="CS43" s="267">
        <v>0</v>
      </c>
      <c r="CT43" s="267">
        <v>0</v>
      </c>
      <c r="CU43" s="267">
        <v>0</v>
      </c>
      <c r="CV43" s="267">
        <v>0</v>
      </c>
      <c r="CW43" s="267">
        <v>0</v>
      </c>
      <c r="CX43" s="267">
        <v>0</v>
      </c>
      <c r="CY43" s="267">
        <v>0</v>
      </c>
      <c r="CZ43" s="267">
        <v>0</v>
      </c>
      <c r="DA43" s="267">
        <v>0</v>
      </c>
      <c r="DB43" s="267">
        <v>0</v>
      </c>
      <c r="DC43" s="267">
        <v>0</v>
      </c>
      <c r="DD43" s="267">
        <v>0</v>
      </c>
      <c r="DE43" s="268">
        <v>2.0127203928830206E-4</v>
      </c>
      <c r="DF43" s="266">
        <v>3.8212381961298071E-3</v>
      </c>
    </row>
    <row r="44" spans="1:110" ht="39.950000000000003" customHeight="1">
      <c r="A44" s="272" t="s">
        <v>236</v>
      </c>
      <c r="B44" s="265" t="s">
        <v>148</v>
      </c>
      <c r="C44" s="266">
        <v>0</v>
      </c>
      <c r="D44" s="267">
        <v>0</v>
      </c>
      <c r="E44" s="267">
        <v>0</v>
      </c>
      <c r="F44" s="267">
        <v>0</v>
      </c>
      <c r="G44" s="267">
        <v>0</v>
      </c>
      <c r="H44" s="267">
        <v>0</v>
      </c>
      <c r="I44" s="267">
        <v>0</v>
      </c>
      <c r="J44" s="267">
        <v>1.3068789354877034E-3</v>
      </c>
      <c r="K44" s="267">
        <v>8.0266842659151307E-4</v>
      </c>
      <c r="L44" s="267">
        <v>0</v>
      </c>
      <c r="M44" s="267">
        <v>0</v>
      </c>
      <c r="N44" s="267">
        <v>3.5758984444841765E-5</v>
      </c>
      <c r="O44" s="267">
        <v>0</v>
      </c>
      <c r="P44" s="267">
        <v>2.5877684809799017E-4</v>
      </c>
      <c r="Q44" s="267">
        <v>1.5136054421768708E-2</v>
      </c>
      <c r="R44" s="267">
        <v>2.4551203991043722E-6</v>
      </c>
      <c r="S44" s="267">
        <v>9.0609426504819485E-4</v>
      </c>
      <c r="T44" s="267">
        <v>2.4951344877488899E-3</v>
      </c>
      <c r="U44" s="267">
        <v>0</v>
      </c>
      <c r="V44" s="267">
        <v>8.7767416346681295E-5</v>
      </c>
      <c r="W44" s="267">
        <v>0</v>
      </c>
      <c r="X44" s="267">
        <v>0</v>
      </c>
      <c r="Y44" s="267">
        <v>0</v>
      </c>
      <c r="Z44" s="267">
        <v>0</v>
      </c>
      <c r="AA44" s="267">
        <v>1.079296552599835E-3</v>
      </c>
      <c r="AB44" s="267">
        <v>4.8570746078509435E-3</v>
      </c>
      <c r="AC44" s="267">
        <v>9.0541574427437721E-6</v>
      </c>
      <c r="AD44" s="267">
        <v>0</v>
      </c>
      <c r="AE44" s="267">
        <v>1.5345925160898815E-3</v>
      </c>
      <c r="AF44" s="267">
        <v>1.2025012025012026E-3</v>
      </c>
      <c r="AG44" s="267">
        <v>0</v>
      </c>
      <c r="AH44" s="267">
        <v>0</v>
      </c>
      <c r="AI44" s="267">
        <v>0</v>
      </c>
      <c r="AJ44" s="267">
        <v>0</v>
      </c>
      <c r="AK44" s="267">
        <v>2.8531602561310274E-3</v>
      </c>
      <c r="AL44" s="267">
        <v>0</v>
      </c>
      <c r="AM44" s="267">
        <v>5.5096197800963984E-3</v>
      </c>
      <c r="AN44" s="267">
        <v>1.6859141869678834E-4</v>
      </c>
      <c r="AO44" s="267">
        <v>0</v>
      </c>
      <c r="AP44" s="267">
        <v>0</v>
      </c>
      <c r="AQ44" s="267">
        <v>6.2670023730971816E-2</v>
      </c>
      <c r="AR44" s="267">
        <v>6.8967661691542295E-2</v>
      </c>
      <c r="AS44" s="267">
        <v>2.9645179458297068E-2</v>
      </c>
      <c r="AT44" s="267">
        <v>2.4018592927813286E-2</v>
      </c>
      <c r="AU44" s="267">
        <v>1.6509479574273317E-2</v>
      </c>
      <c r="AV44" s="267">
        <v>2.0433694745621352E-2</v>
      </c>
      <c r="AW44" s="267">
        <v>2.0623983156282898E-2</v>
      </c>
      <c r="AX44" s="267">
        <v>5.4702105177598957E-2</v>
      </c>
      <c r="AY44" s="267">
        <v>4.0543454819926675E-2</v>
      </c>
      <c r="AZ44" s="267">
        <v>6.3679245283018868E-2</v>
      </c>
      <c r="BA44" s="267">
        <v>2.373488580385132E-2</v>
      </c>
      <c r="BB44" s="267">
        <v>2.9584739695203026E-2</v>
      </c>
      <c r="BC44" s="267">
        <v>0</v>
      </c>
      <c r="BD44" s="267">
        <v>0</v>
      </c>
      <c r="BE44" s="267">
        <v>0</v>
      </c>
      <c r="BF44" s="267">
        <v>0</v>
      </c>
      <c r="BG44" s="267">
        <v>4.47585394581861E-2</v>
      </c>
      <c r="BH44" s="267">
        <v>1.278545657545151E-2</v>
      </c>
      <c r="BI44" s="267">
        <v>4.3305665824612052E-3</v>
      </c>
      <c r="BJ44" s="267">
        <v>1.4947179141380086E-2</v>
      </c>
      <c r="BK44" s="267">
        <v>0</v>
      </c>
      <c r="BL44" s="267">
        <v>4.4818050129493874E-3</v>
      </c>
      <c r="BM44" s="267">
        <v>5.3801375904039515E-3</v>
      </c>
      <c r="BN44" s="267">
        <v>3.0003393700058618E-3</v>
      </c>
      <c r="BO44" s="267">
        <v>2.3858266210036925E-2</v>
      </c>
      <c r="BP44" s="267">
        <v>2.5932334491346199E-4</v>
      </c>
      <c r="BQ44" s="267">
        <v>0</v>
      </c>
      <c r="BR44" s="267">
        <v>2.7755419245607707E-4</v>
      </c>
      <c r="BS44" s="267">
        <v>0</v>
      </c>
      <c r="BT44" s="267">
        <v>1.0275472575405914E-5</v>
      </c>
      <c r="BU44" s="267">
        <v>0</v>
      </c>
      <c r="BV44" s="267">
        <v>0</v>
      </c>
      <c r="BW44" s="267">
        <v>0</v>
      </c>
      <c r="BX44" s="267">
        <v>0</v>
      </c>
      <c r="BY44" s="267">
        <v>0</v>
      </c>
      <c r="BZ44" s="267">
        <v>0</v>
      </c>
      <c r="CA44" s="267">
        <v>0</v>
      </c>
      <c r="CB44" s="267">
        <v>9.4598429666067541E-5</v>
      </c>
      <c r="CC44" s="267">
        <v>0</v>
      </c>
      <c r="CD44" s="267">
        <v>0</v>
      </c>
      <c r="CE44" s="267">
        <v>0</v>
      </c>
      <c r="CF44" s="267">
        <v>1.4931167318660973E-5</v>
      </c>
      <c r="CG44" s="267">
        <v>0</v>
      </c>
      <c r="CH44" s="267">
        <v>0</v>
      </c>
      <c r="CI44" s="267">
        <v>0</v>
      </c>
      <c r="CJ44" s="267">
        <v>0</v>
      </c>
      <c r="CK44" s="267">
        <v>0</v>
      </c>
      <c r="CL44" s="267">
        <v>1.7284804187861128E-4</v>
      </c>
      <c r="CM44" s="267">
        <v>5.7544683446696362E-5</v>
      </c>
      <c r="CN44" s="267">
        <v>0</v>
      </c>
      <c r="CO44" s="267">
        <v>1.1054784352742376E-4</v>
      </c>
      <c r="CP44" s="267">
        <v>1.8263697319571175E-3</v>
      </c>
      <c r="CQ44" s="267">
        <v>0</v>
      </c>
      <c r="CR44" s="267">
        <v>1.4366723288458449E-4</v>
      </c>
      <c r="CS44" s="267">
        <v>3.1676950198325255E-4</v>
      </c>
      <c r="CT44" s="267">
        <v>1.0220594497913295E-4</v>
      </c>
      <c r="CU44" s="267">
        <v>0</v>
      </c>
      <c r="CV44" s="267">
        <v>0</v>
      </c>
      <c r="CW44" s="267">
        <v>1.19897098024608E-3</v>
      </c>
      <c r="CX44" s="267">
        <v>1.6875145020777522E-5</v>
      </c>
      <c r="CY44" s="267">
        <v>6.4658656177595778E-4</v>
      </c>
      <c r="CZ44" s="267">
        <v>2.904296514844182E-4</v>
      </c>
      <c r="DA44" s="267">
        <v>5.8513750731421885E-4</v>
      </c>
      <c r="DB44" s="267">
        <v>0</v>
      </c>
      <c r="DC44" s="267">
        <v>2.809045125303477E-4</v>
      </c>
      <c r="DD44" s="267">
        <v>4.3582479843103073E-4</v>
      </c>
      <c r="DE44" s="268">
        <v>2.8178085500362289E-4</v>
      </c>
      <c r="DF44" s="266">
        <v>2.9579911544678063E-3</v>
      </c>
    </row>
    <row r="45" spans="1:110" ht="39.950000000000003" customHeight="1">
      <c r="A45" s="272" t="s">
        <v>237</v>
      </c>
      <c r="B45" s="265" t="s">
        <v>428</v>
      </c>
      <c r="C45" s="266">
        <v>0</v>
      </c>
      <c r="D45" s="267">
        <v>0</v>
      </c>
      <c r="E45" s="267">
        <v>0</v>
      </c>
      <c r="F45" s="267">
        <v>1.9901817699349874E-4</v>
      </c>
      <c r="G45" s="267">
        <v>1.5307984880421087E-4</v>
      </c>
      <c r="H45" s="267">
        <v>0</v>
      </c>
      <c r="I45" s="267">
        <v>0</v>
      </c>
      <c r="J45" s="267">
        <v>0</v>
      </c>
      <c r="K45" s="267">
        <v>0</v>
      </c>
      <c r="L45" s="267">
        <v>0</v>
      </c>
      <c r="M45" s="267">
        <v>0</v>
      </c>
      <c r="N45" s="267">
        <v>0</v>
      </c>
      <c r="O45" s="267">
        <v>0</v>
      </c>
      <c r="P45" s="267">
        <v>2.8752983121998908E-5</v>
      </c>
      <c r="Q45" s="267">
        <v>1.5306122448979591E-3</v>
      </c>
      <c r="R45" s="267">
        <v>0</v>
      </c>
      <c r="S45" s="267">
        <v>0</v>
      </c>
      <c r="T45" s="267">
        <v>0</v>
      </c>
      <c r="U45" s="267">
        <v>0</v>
      </c>
      <c r="V45" s="267">
        <v>0</v>
      </c>
      <c r="W45" s="267">
        <v>0</v>
      </c>
      <c r="X45" s="267">
        <v>0</v>
      </c>
      <c r="Y45" s="267">
        <v>0</v>
      </c>
      <c r="Z45" s="267">
        <v>0</v>
      </c>
      <c r="AA45" s="267">
        <v>0</v>
      </c>
      <c r="AB45" s="267">
        <v>0</v>
      </c>
      <c r="AC45" s="267">
        <v>0</v>
      </c>
      <c r="AD45" s="267">
        <v>0</v>
      </c>
      <c r="AE45" s="267">
        <v>0</v>
      </c>
      <c r="AF45" s="267">
        <v>0</v>
      </c>
      <c r="AG45" s="267">
        <v>0</v>
      </c>
      <c r="AH45" s="267">
        <v>0</v>
      </c>
      <c r="AI45" s="267">
        <v>1.3467408870533308E-4</v>
      </c>
      <c r="AJ45" s="267">
        <v>0</v>
      </c>
      <c r="AK45" s="267">
        <v>0</v>
      </c>
      <c r="AL45" s="267">
        <v>0</v>
      </c>
      <c r="AM45" s="267">
        <v>0</v>
      </c>
      <c r="AN45" s="267">
        <v>8.429570934839417E-5</v>
      </c>
      <c r="AO45" s="267">
        <v>0</v>
      </c>
      <c r="AP45" s="267">
        <v>0</v>
      </c>
      <c r="AQ45" s="267">
        <v>0</v>
      </c>
      <c r="AR45" s="267">
        <v>2.1268656716417911E-2</v>
      </c>
      <c r="AS45" s="267">
        <v>4.6080589831549843E-4</v>
      </c>
      <c r="AT45" s="267">
        <v>2.3732170184210741E-4</v>
      </c>
      <c r="AU45" s="267">
        <v>7.0911470252638234E-5</v>
      </c>
      <c r="AV45" s="267">
        <v>0</v>
      </c>
      <c r="AW45" s="267">
        <v>0</v>
      </c>
      <c r="AX45" s="267">
        <v>8.1280988376818657E-5</v>
      </c>
      <c r="AY45" s="267">
        <v>0</v>
      </c>
      <c r="AZ45" s="267">
        <v>0</v>
      </c>
      <c r="BA45" s="267">
        <v>0</v>
      </c>
      <c r="BB45" s="267">
        <v>0</v>
      </c>
      <c r="BC45" s="267">
        <v>0</v>
      </c>
      <c r="BD45" s="267">
        <v>0</v>
      </c>
      <c r="BE45" s="267">
        <v>0</v>
      </c>
      <c r="BF45" s="267">
        <v>0</v>
      </c>
      <c r="BG45" s="267">
        <v>0</v>
      </c>
      <c r="BH45" s="267">
        <v>1.3397979965057738E-2</v>
      </c>
      <c r="BI45" s="267">
        <v>2.88704438830747E-3</v>
      </c>
      <c r="BJ45" s="267">
        <v>9.440323668240054E-3</v>
      </c>
      <c r="BK45" s="267">
        <v>0</v>
      </c>
      <c r="BL45" s="267">
        <v>9.5658662920855092E-2</v>
      </c>
      <c r="BM45" s="267">
        <v>0.10622096783677309</v>
      </c>
      <c r="BN45" s="267">
        <v>4.7966865146700399E-2</v>
      </c>
      <c r="BO45" s="267">
        <v>6.8523159928826988E-2</v>
      </c>
      <c r="BP45" s="267">
        <v>0</v>
      </c>
      <c r="BQ45" s="267">
        <v>0</v>
      </c>
      <c r="BR45" s="267">
        <v>0</v>
      </c>
      <c r="BS45" s="267">
        <v>0</v>
      </c>
      <c r="BT45" s="267">
        <v>0</v>
      </c>
      <c r="BU45" s="267">
        <v>0</v>
      </c>
      <c r="BV45" s="267">
        <v>0</v>
      </c>
      <c r="BW45" s="267">
        <v>0</v>
      </c>
      <c r="BX45" s="267">
        <v>1.6351638889578832E-4</v>
      </c>
      <c r="BY45" s="267">
        <v>0</v>
      </c>
      <c r="BZ45" s="267">
        <v>0</v>
      </c>
      <c r="CA45" s="267">
        <v>0</v>
      </c>
      <c r="CB45" s="267">
        <v>1.0997067448680353E-3</v>
      </c>
      <c r="CC45" s="267">
        <v>0</v>
      </c>
      <c r="CD45" s="267">
        <v>0</v>
      </c>
      <c r="CE45" s="267">
        <v>0</v>
      </c>
      <c r="CF45" s="267">
        <v>2.9862334637321945E-5</v>
      </c>
      <c r="CG45" s="267">
        <v>0</v>
      </c>
      <c r="CH45" s="267">
        <v>0</v>
      </c>
      <c r="CI45" s="267">
        <v>0</v>
      </c>
      <c r="CJ45" s="267">
        <v>0</v>
      </c>
      <c r="CK45" s="267">
        <v>0</v>
      </c>
      <c r="CL45" s="267">
        <v>0</v>
      </c>
      <c r="CM45" s="267">
        <v>0</v>
      </c>
      <c r="CN45" s="267">
        <v>0</v>
      </c>
      <c r="CO45" s="267">
        <v>0</v>
      </c>
      <c r="CP45" s="267">
        <v>0</v>
      </c>
      <c r="CQ45" s="267">
        <v>0</v>
      </c>
      <c r="CR45" s="267">
        <v>0</v>
      </c>
      <c r="CS45" s="267">
        <v>0</v>
      </c>
      <c r="CT45" s="267">
        <v>0</v>
      </c>
      <c r="CU45" s="267">
        <v>0</v>
      </c>
      <c r="CV45" s="267">
        <v>0</v>
      </c>
      <c r="CW45" s="267">
        <v>1.9788841421537244E-4</v>
      </c>
      <c r="CX45" s="267">
        <v>0</v>
      </c>
      <c r="CY45" s="267">
        <v>0</v>
      </c>
      <c r="CZ45" s="267">
        <v>0</v>
      </c>
      <c r="DA45" s="267">
        <v>0</v>
      </c>
      <c r="DB45" s="267">
        <v>0</v>
      </c>
      <c r="DC45" s="267">
        <v>0</v>
      </c>
      <c r="DD45" s="267">
        <v>0</v>
      </c>
      <c r="DE45" s="268">
        <v>1.2076322357298124E-4</v>
      </c>
      <c r="DF45" s="266">
        <v>4.8198537900717179E-3</v>
      </c>
    </row>
    <row r="46" spans="1:110" ht="39.950000000000003" customHeight="1">
      <c r="A46" s="272" t="s">
        <v>238</v>
      </c>
      <c r="B46" s="265" t="s">
        <v>149</v>
      </c>
      <c r="C46" s="266">
        <v>1.2102370510187086E-3</v>
      </c>
      <c r="D46" s="267">
        <v>1.1137681396796279E-3</v>
      </c>
      <c r="E46" s="267">
        <v>6.5155069064373207E-4</v>
      </c>
      <c r="F46" s="267">
        <v>9.9509088496749372E-4</v>
      </c>
      <c r="G46" s="267">
        <v>2.2019947481836488E-3</v>
      </c>
      <c r="H46" s="267">
        <v>0</v>
      </c>
      <c r="I46" s="267">
        <v>2.0888720091150777E-2</v>
      </c>
      <c r="J46" s="267">
        <v>4.5588010658700927E-3</v>
      </c>
      <c r="K46" s="267">
        <v>5.0675133332144198E-2</v>
      </c>
      <c r="L46" s="267">
        <v>3.4996681349182407E-3</v>
      </c>
      <c r="M46" s="267">
        <v>0</v>
      </c>
      <c r="N46" s="267">
        <v>1.7879492222420883E-4</v>
      </c>
      <c r="O46" s="267">
        <v>2.1268828468485627E-3</v>
      </c>
      <c r="P46" s="267">
        <v>3.5653699071278647E-3</v>
      </c>
      <c r="Q46" s="267">
        <v>6.7176870748299325E-2</v>
      </c>
      <c r="R46" s="267">
        <v>1.4116942294850139E-3</v>
      </c>
      <c r="S46" s="267">
        <v>1.7262657980659573E-3</v>
      </c>
      <c r="T46" s="267">
        <v>5.4892958730475569E-4</v>
      </c>
      <c r="U46" s="267">
        <v>0</v>
      </c>
      <c r="V46" s="267">
        <v>1.0181020296215031E-2</v>
      </c>
      <c r="W46" s="267">
        <v>2.9978265757325939E-5</v>
      </c>
      <c r="X46" s="267">
        <v>1.5111048636491425E-3</v>
      </c>
      <c r="Y46" s="267">
        <v>3.7975517735637674E-3</v>
      </c>
      <c r="Z46" s="267">
        <v>8.0609407117810655E-5</v>
      </c>
      <c r="AA46" s="267">
        <v>1.536410386642118E-2</v>
      </c>
      <c r="AB46" s="267">
        <v>8.2809140855163634E-3</v>
      </c>
      <c r="AC46" s="267">
        <v>5.6135776145011386E-4</v>
      </c>
      <c r="AD46" s="267">
        <v>6.5378055713473564E-3</v>
      </c>
      <c r="AE46" s="267">
        <v>2.059738244029385E-3</v>
      </c>
      <c r="AF46" s="267">
        <v>3.2708032708032707E-2</v>
      </c>
      <c r="AG46" s="267">
        <v>1.4092777451556078E-2</v>
      </c>
      <c r="AH46" s="267">
        <v>0</v>
      </c>
      <c r="AI46" s="267">
        <v>5.1176153708026575E-3</v>
      </c>
      <c r="AJ46" s="267">
        <v>9.8360655737704927E-3</v>
      </c>
      <c r="AK46" s="267">
        <v>1.2545193187263144E-2</v>
      </c>
      <c r="AL46" s="267">
        <v>0</v>
      </c>
      <c r="AM46" s="267">
        <v>3.2079300029673349E-5</v>
      </c>
      <c r="AN46" s="267">
        <v>1.8882238894040292E-2</v>
      </c>
      <c r="AO46" s="267">
        <v>0</v>
      </c>
      <c r="AP46" s="267">
        <v>4.7294405308324049E-6</v>
      </c>
      <c r="AQ46" s="267">
        <v>1.2444290096660299E-3</v>
      </c>
      <c r="AR46" s="267">
        <v>5.870646766169154E-2</v>
      </c>
      <c r="AS46" s="267">
        <v>5.3709487481439763E-2</v>
      </c>
      <c r="AT46" s="267">
        <v>2.2152753340916716E-2</v>
      </c>
      <c r="AU46" s="267">
        <v>3.2232486478471919E-2</v>
      </c>
      <c r="AV46" s="267">
        <v>2.5020850708924104E-2</v>
      </c>
      <c r="AW46" s="267">
        <v>1.8709924394678917E-2</v>
      </c>
      <c r="AX46" s="267">
        <v>2.8041940990002439E-2</v>
      </c>
      <c r="AY46" s="267">
        <v>2.787362518869959E-2</v>
      </c>
      <c r="AZ46" s="267">
        <v>4.0094339622641507E-2</v>
      </c>
      <c r="BA46" s="267">
        <v>2.3836664902495624E-2</v>
      </c>
      <c r="BB46" s="267">
        <v>1.6799631788892298E-2</v>
      </c>
      <c r="BC46" s="267">
        <v>5.7142857142857141E-2</v>
      </c>
      <c r="BD46" s="267">
        <v>0</v>
      </c>
      <c r="BE46" s="267">
        <v>0</v>
      </c>
      <c r="BF46" s="267">
        <v>0</v>
      </c>
      <c r="BG46" s="267">
        <v>1.0895170789163721E-2</v>
      </c>
      <c r="BH46" s="267">
        <v>4.1615407676959815E-2</v>
      </c>
      <c r="BI46" s="267">
        <v>1.0826416456153013E-2</v>
      </c>
      <c r="BJ46" s="267">
        <v>2.247696111485727E-2</v>
      </c>
      <c r="BK46" s="267">
        <v>0</v>
      </c>
      <c r="BL46" s="267">
        <v>2.1522321232606119E-2</v>
      </c>
      <c r="BM46" s="267">
        <v>7.5851120127006524E-2</v>
      </c>
      <c r="BN46" s="267">
        <v>9.1012865208404039E-3</v>
      </c>
      <c r="BO46" s="267">
        <v>4.6013737157288535E-3</v>
      </c>
      <c r="BP46" s="267">
        <v>7.5561457397198414E-4</v>
      </c>
      <c r="BQ46" s="267">
        <v>1.0289124395513941E-3</v>
      </c>
      <c r="BR46" s="267">
        <v>7.2164090038580038E-4</v>
      </c>
      <c r="BS46" s="267">
        <v>1.7681277295471826E-4</v>
      </c>
      <c r="BT46" s="267">
        <v>2.766670990928042E-3</v>
      </c>
      <c r="BU46" s="267">
        <v>4.8817954592793169E-5</v>
      </c>
      <c r="BV46" s="267">
        <v>1.01615689462453E-5</v>
      </c>
      <c r="BW46" s="267">
        <v>4.3199809920836348E-5</v>
      </c>
      <c r="BX46" s="267">
        <v>5.0710778834769791E-4</v>
      </c>
      <c r="BY46" s="267">
        <v>1.3864818024263433E-4</v>
      </c>
      <c r="BZ46" s="267">
        <v>1.3897219962109289E-3</v>
      </c>
      <c r="CA46" s="267">
        <v>0</v>
      </c>
      <c r="CB46" s="267">
        <v>2.2348879008608456E-3</v>
      </c>
      <c r="CC46" s="267">
        <v>1.1985736973002127E-4</v>
      </c>
      <c r="CD46" s="267">
        <v>4.6849379245724994E-4</v>
      </c>
      <c r="CE46" s="267">
        <v>3.6557449861628344E-3</v>
      </c>
      <c r="CF46" s="267">
        <v>3.0459581330068383E-3</v>
      </c>
      <c r="CG46" s="267">
        <v>0</v>
      </c>
      <c r="CH46" s="267">
        <v>3.9478619037906055E-4</v>
      </c>
      <c r="CI46" s="267">
        <v>0</v>
      </c>
      <c r="CJ46" s="267">
        <v>1.1653992949334266E-4</v>
      </c>
      <c r="CK46" s="267">
        <v>3.0659654253437421E-4</v>
      </c>
      <c r="CL46" s="267">
        <v>4.444663934021433E-4</v>
      </c>
      <c r="CM46" s="267">
        <v>1.6803047566435337E-3</v>
      </c>
      <c r="CN46" s="267">
        <v>1.7490975400989914E-4</v>
      </c>
      <c r="CO46" s="267">
        <v>1.7371803982880877E-4</v>
      </c>
      <c r="CP46" s="267">
        <v>2.6479640602357411E-4</v>
      </c>
      <c r="CQ46" s="267">
        <v>0</v>
      </c>
      <c r="CR46" s="267">
        <v>5.7466893153833797E-4</v>
      </c>
      <c r="CS46" s="267">
        <v>4.1317761128250333E-4</v>
      </c>
      <c r="CT46" s="267">
        <v>1.2946086364023508E-3</v>
      </c>
      <c r="CU46" s="267">
        <v>3.7206533467276853E-5</v>
      </c>
      <c r="CV46" s="267">
        <v>0</v>
      </c>
      <c r="CW46" s="267">
        <v>5.2615037191381378E-3</v>
      </c>
      <c r="CX46" s="267">
        <v>2.7422110658763472E-4</v>
      </c>
      <c r="CY46" s="267">
        <v>9.4293873592327169E-4</v>
      </c>
      <c r="CZ46" s="267">
        <v>2.3049972340033194E-3</v>
      </c>
      <c r="DA46" s="267">
        <v>3.2081677125158897E-3</v>
      </c>
      <c r="DB46" s="267">
        <v>1.1639636843330488E-4</v>
      </c>
      <c r="DC46" s="267">
        <v>5.1766688737735506E-3</v>
      </c>
      <c r="DD46" s="267">
        <v>1.4527493281034357E-4</v>
      </c>
      <c r="DE46" s="268">
        <v>1.7108123339505676E-3</v>
      </c>
      <c r="DF46" s="266">
        <v>5.7341365597162611E-3</v>
      </c>
    </row>
    <row r="47" spans="1:110" ht="39.950000000000003" customHeight="1">
      <c r="A47" s="272" t="s">
        <v>239</v>
      </c>
      <c r="B47" s="265" t="s">
        <v>94</v>
      </c>
      <c r="C47" s="266">
        <v>0</v>
      </c>
      <c r="D47" s="267">
        <v>0</v>
      </c>
      <c r="E47" s="267">
        <v>0</v>
      </c>
      <c r="F47" s="267">
        <v>0</v>
      </c>
      <c r="G47" s="267">
        <v>0</v>
      </c>
      <c r="H47" s="267">
        <v>0</v>
      </c>
      <c r="I47" s="267">
        <v>2.658564375237372E-3</v>
      </c>
      <c r="J47" s="267">
        <v>0</v>
      </c>
      <c r="K47" s="267">
        <v>0</v>
      </c>
      <c r="L47" s="267">
        <v>0</v>
      </c>
      <c r="M47" s="267">
        <v>0</v>
      </c>
      <c r="N47" s="267">
        <v>0</v>
      </c>
      <c r="O47" s="267">
        <v>0</v>
      </c>
      <c r="P47" s="267">
        <v>1.7251789873199344E-4</v>
      </c>
      <c r="Q47" s="267">
        <v>7.1428571428571426E-3</v>
      </c>
      <c r="R47" s="267">
        <v>0</v>
      </c>
      <c r="S47" s="267">
        <v>0</v>
      </c>
      <c r="T47" s="267">
        <v>0</v>
      </c>
      <c r="U47" s="267">
        <v>0</v>
      </c>
      <c r="V47" s="267">
        <v>0</v>
      </c>
      <c r="W47" s="267">
        <v>0</v>
      </c>
      <c r="X47" s="267">
        <v>0</v>
      </c>
      <c r="Y47" s="267">
        <v>0</v>
      </c>
      <c r="Z47" s="267">
        <v>0</v>
      </c>
      <c r="AA47" s="267">
        <v>0</v>
      </c>
      <c r="AB47" s="267">
        <v>2.7868460864718529E-4</v>
      </c>
      <c r="AC47" s="267">
        <v>0</v>
      </c>
      <c r="AD47" s="267">
        <v>0</v>
      </c>
      <c r="AE47" s="267">
        <v>5.4265058553748665E-4</v>
      </c>
      <c r="AF47" s="267">
        <v>0</v>
      </c>
      <c r="AG47" s="267">
        <v>0</v>
      </c>
      <c r="AH47" s="267">
        <v>0</v>
      </c>
      <c r="AI47" s="267">
        <v>0</v>
      </c>
      <c r="AJ47" s="267">
        <v>9.8360655737704927E-3</v>
      </c>
      <c r="AK47" s="267">
        <v>2.5264625168793832E-3</v>
      </c>
      <c r="AL47" s="267">
        <v>0</v>
      </c>
      <c r="AM47" s="267">
        <v>0</v>
      </c>
      <c r="AN47" s="267">
        <v>2.6131669898002193E-3</v>
      </c>
      <c r="AO47" s="267">
        <v>0</v>
      </c>
      <c r="AP47" s="267">
        <v>0</v>
      </c>
      <c r="AQ47" s="267">
        <v>0</v>
      </c>
      <c r="AR47" s="267">
        <v>1.4614427860696517E-3</v>
      </c>
      <c r="AS47" s="267">
        <v>5.1200655368388711E-4</v>
      </c>
      <c r="AT47" s="267">
        <v>0.23093856641325072</v>
      </c>
      <c r="AU47" s="267">
        <v>5.1513959889893823E-2</v>
      </c>
      <c r="AV47" s="267">
        <v>7.9232693911592995E-3</v>
      </c>
      <c r="AW47" s="267">
        <v>4.9765527801703515E-3</v>
      </c>
      <c r="AX47" s="267">
        <v>2.926115581565472E-3</v>
      </c>
      <c r="AY47" s="267">
        <v>7.1705844295880958E-3</v>
      </c>
      <c r="AZ47" s="267">
        <v>1.179245283018868E-2</v>
      </c>
      <c r="BA47" s="267">
        <v>2.9515938606847697E-3</v>
      </c>
      <c r="BB47" s="267">
        <v>6.3925539531553641E-4</v>
      </c>
      <c r="BC47" s="267">
        <v>0</v>
      </c>
      <c r="BD47" s="267">
        <v>0</v>
      </c>
      <c r="BE47" s="267">
        <v>0</v>
      </c>
      <c r="BF47" s="267">
        <v>0</v>
      </c>
      <c r="BG47" s="267">
        <v>9.7173144876325085E-3</v>
      </c>
      <c r="BH47" s="267">
        <v>3.8694937507107341E-2</v>
      </c>
      <c r="BI47" s="267">
        <v>5.1245037892457594E-2</v>
      </c>
      <c r="BJ47" s="267">
        <v>3.3715441672285906E-4</v>
      </c>
      <c r="BK47" s="267">
        <v>0</v>
      </c>
      <c r="BL47" s="267">
        <v>9.9732233001185201E-3</v>
      </c>
      <c r="BM47" s="267">
        <v>7.9379079202681246E-4</v>
      </c>
      <c r="BN47" s="267">
        <v>3.6482275630148396E-3</v>
      </c>
      <c r="BO47" s="267">
        <v>5.883253295578472E-3</v>
      </c>
      <c r="BP47" s="267">
        <v>0</v>
      </c>
      <c r="BQ47" s="267">
        <v>0</v>
      </c>
      <c r="BR47" s="267">
        <v>4.0522912098587245E-3</v>
      </c>
      <c r="BS47" s="267">
        <v>0</v>
      </c>
      <c r="BT47" s="267">
        <v>3.8533022157772172E-6</v>
      </c>
      <c r="BU47" s="267">
        <v>0</v>
      </c>
      <c r="BV47" s="267">
        <v>0</v>
      </c>
      <c r="BW47" s="267">
        <v>0</v>
      </c>
      <c r="BX47" s="267">
        <v>0</v>
      </c>
      <c r="BY47" s="267">
        <v>6.9324090121317163E-5</v>
      </c>
      <c r="BZ47" s="267">
        <v>0</v>
      </c>
      <c r="CA47" s="267">
        <v>0</v>
      </c>
      <c r="CB47" s="267">
        <v>0</v>
      </c>
      <c r="CC47" s="267">
        <v>8.9893027297515961E-5</v>
      </c>
      <c r="CD47" s="267">
        <v>0</v>
      </c>
      <c r="CE47" s="267">
        <v>1.3666336396870408E-4</v>
      </c>
      <c r="CF47" s="267">
        <v>3.2848568101054141E-4</v>
      </c>
      <c r="CG47" s="267">
        <v>5.8872012245378548E-5</v>
      </c>
      <c r="CH47" s="267">
        <v>0</v>
      </c>
      <c r="CI47" s="267">
        <v>0</v>
      </c>
      <c r="CJ47" s="267">
        <v>0</v>
      </c>
      <c r="CK47" s="267">
        <v>0</v>
      </c>
      <c r="CL47" s="267">
        <v>4.9385154822460369E-5</v>
      </c>
      <c r="CM47" s="267">
        <v>1.5249341113374537E-4</v>
      </c>
      <c r="CN47" s="267">
        <v>0</v>
      </c>
      <c r="CO47" s="267">
        <v>0</v>
      </c>
      <c r="CP47" s="267">
        <v>0</v>
      </c>
      <c r="CQ47" s="267">
        <v>0</v>
      </c>
      <c r="CR47" s="267">
        <v>0</v>
      </c>
      <c r="CS47" s="267">
        <v>0</v>
      </c>
      <c r="CT47" s="267">
        <v>0</v>
      </c>
      <c r="CU47" s="267">
        <v>0</v>
      </c>
      <c r="CV47" s="267">
        <v>0</v>
      </c>
      <c r="CW47" s="267">
        <v>4.8890078806150837E-2</v>
      </c>
      <c r="CX47" s="267">
        <v>1.0968844263505389E-4</v>
      </c>
      <c r="CY47" s="267">
        <v>0</v>
      </c>
      <c r="CZ47" s="267">
        <v>0</v>
      </c>
      <c r="DA47" s="267">
        <v>0</v>
      </c>
      <c r="DB47" s="267">
        <v>0</v>
      </c>
      <c r="DC47" s="267">
        <v>4.0129216075763959E-5</v>
      </c>
      <c r="DD47" s="267">
        <v>0</v>
      </c>
      <c r="DE47" s="268">
        <v>0</v>
      </c>
      <c r="DF47" s="266">
        <v>5.9554235123085294E-3</v>
      </c>
    </row>
    <row r="48" spans="1:110" ht="39.950000000000003" customHeight="1">
      <c r="A48" s="272" t="s">
        <v>240</v>
      </c>
      <c r="B48" s="265" t="s">
        <v>95</v>
      </c>
      <c r="C48" s="266">
        <v>0</v>
      </c>
      <c r="D48" s="267">
        <v>0</v>
      </c>
      <c r="E48" s="267">
        <v>0</v>
      </c>
      <c r="F48" s="267">
        <v>1.1941090619609924E-3</v>
      </c>
      <c r="G48" s="267">
        <v>0</v>
      </c>
      <c r="H48" s="267">
        <v>0</v>
      </c>
      <c r="I48" s="267">
        <v>3.9878465628560575E-3</v>
      </c>
      <c r="J48" s="267">
        <v>0</v>
      </c>
      <c r="K48" s="267">
        <v>0</v>
      </c>
      <c r="L48" s="267">
        <v>0</v>
      </c>
      <c r="M48" s="267">
        <v>0</v>
      </c>
      <c r="N48" s="267">
        <v>0</v>
      </c>
      <c r="O48" s="267">
        <v>0</v>
      </c>
      <c r="P48" s="267">
        <v>0</v>
      </c>
      <c r="Q48" s="267">
        <v>6.8027210884353737E-4</v>
      </c>
      <c r="R48" s="267">
        <v>0</v>
      </c>
      <c r="S48" s="267">
        <v>0</v>
      </c>
      <c r="T48" s="267">
        <v>0</v>
      </c>
      <c r="U48" s="267">
        <v>0</v>
      </c>
      <c r="V48" s="267">
        <v>0</v>
      </c>
      <c r="W48" s="267">
        <v>0</v>
      </c>
      <c r="X48" s="267">
        <v>0</v>
      </c>
      <c r="Y48" s="267">
        <v>0</v>
      </c>
      <c r="Z48" s="267">
        <v>0</v>
      </c>
      <c r="AA48" s="267">
        <v>0</v>
      </c>
      <c r="AB48" s="267">
        <v>0</v>
      </c>
      <c r="AC48" s="267">
        <v>2.263539360685943E-6</v>
      </c>
      <c r="AD48" s="267">
        <v>2.8425241614553722E-4</v>
      </c>
      <c r="AE48" s="267">
        <v>5.0705737508825368E-3</v>
      </c>
      <c r="AF48" s="267">
        <v>0</v>
      </c>
      <c r="AG48" s="267">
        <v>0</v>
      </c>
      <c r="AH48" s="267">
        <v>0</v>
      </c>
      <c r="AI48" s="267">
        <v>0</v>
      </c>
      <c r="AJ48" s="267">
        <v>4.9180327868852463E-3</v>
      </c>
      <c r="AK48" s="267">
        <v>3.3540967896502154E-3</v>
      </c>
      <c r="AL48" s="267">
        <v>0</v>
      </c>
      <c r="AM48" s="267">
        <v>0</v>
      </c>
      <c r="AN48" s="267">
        <v>3.8776026300261315E-3</v>
      </c>
      <c r="AO48" s="267">
        <v>6.9372181755116198E-4</v>
      </c>
      <c r="AP48" s="267">
        <v>0</v>
      </c>
      <c r="AQ48" s="267">
        <v>2.3152167621693582E-4</v>
      </c>
      <c r="AR48" s="267">
        <v>6.2189054726368155E-5</v>
      </c>
      <c r="AS48" s="267">
        <v>2.5600327684194356E-4</v>
      </c>
      <c r="AT48" s="267">
        <v>7.2587706735844576E-3</v>
      </c>
      <c r="AU48" s="267">
        <v>0.15039678190854999</v>
      </c>
      <c r="AV48" s="267">
        <v>6.2552126772310256E-4</v>
      </c>
      <c r="AW48" s="267">
        <v>2.871088142405972E-4</v>
      </c>
      <c r="AX48" s="267">
        <v>2.5197106396813787E-3</v>
      </c>
      <c r="AY48" s="267">
        <v>6.8470994177269786E-3</v>
      </c>
      <c r="AZ48" s="267">
        <v>2.3584905660377358E-3</v>
      </c>
      <c r="BA48" s="267">
        <v>3.1144404185156536E-3</v>
      </c>
      <c r="BB48" s="267">
        <v>1.278510790631073E-4</v>
      </c>
      <c r="BC48" s="267">
        <v>0</v>
      </c>
      <c r="BD48" s="267">
        <v>0</v>
      </c>
      <c r="BE48" s="267">
        <v>0</v>
      </c>
      <c r="BF48" s="267">
        <v>0</v>
      </c>
      <c r="BG48" s="267">
        <v>2.061248527679623E-3</v>
      </c>
      <c r="BH48" s="267">
        <v>6.9884525126381412E-3</v>
      </c>
      <c r="BI48" s="267">
        <v>6.1349693251533744E-3</v>
      </c>
      <c r="BJ48" s="267">
        <v>1.1238480557428635E-4</v>
      </c>
      <c r="BK48" s="267">
        <v>0</v>
      </c>
      <c r="BL48" s="267">
        <v>7.9013212765023479E-5</v>
      </c>
      <c r="BM48" s="267">
        <v>1.1759863585582407E-4</v>
      </c>
      <c r="BN48" s="267">
        <v>5.4761978218615987E-4</v>
      </c>
      <c r="BO48" s="267">
        <v>1.9132531042531616E-5</v>
      </c>
      <c r="BP48" s="267">
        <v>0</v>
      </c>
      <c r="BQ48" s="267">
        <v>0</v>
      </c>
      <c r="BR48" s="267">
        <v>1.1102167698243081E-4</v>
      </c>
      <c r="BS48" s="267">
        <v>0</v>
      </c>
      <c r="BT48" s="267">
        <v>2.5688681438514784E-6</v>
      </c>
      <c r="BU48" s="267">
        <v>0</v>
      </c>
      <c r="BV48" s="267">
        <v>0</v>
      </c>
      <c r="BW48" s="267">
        <v>0</v>
      </c>
      <c r="BX48" s="267">
        <v>0</v>
      </c>
      <c r="BY48" s="267">
        <v>0</v>
      </c>
      <c r="BZ48" s="267">
        <v>1.187796577958059E-5</v>
      </c>
      <c r="CA48" s="267">
        <v>0</v>
      </c>
      <c r="CB48" s="267">
        <v>9.4598429666067541E-5</v>
      </c>
      <c r="CC48" s="267">
        <v>8.9893027297515961E-5</v>
      </c>
      <c r="CD48" s="267">
        <v>0</v>
      </c>
      <c r="CE48" s="267">
        <v>3.0749256892958419E-4</v>
      </c>
      <c r="CF48" s="267">
        <v>1.1944933854928778E-4</v>
      </c>
      <c r="CG48" s="267">
        <v>0</v>
      </c>
      <c r="CH48" s="267">
        <v>0</v>
      </c>
      <c r="CI48" s="267">
        <v>0</v>
      </c>
      <c r="CJ48" s="267">
        <v>0</v>
      </c>
      <c r="CK48" s="267">
        <v>0</v>
      </c>
      <c r="CL48" s="267">
        <v>0</v>
      </c>
      <c r="CM48" s="267">
        <v>5.7544683446696364E-6</v>
      </c>
      <c r="CN48" s="267">
        <v>0</v>
      </c>
      <c r="CO48" s="267">
        <v>0</v>
      </c>
      <c r="CP48" s="267">
        <v>0</v>
      </c>
      <c r="CQ48" s="267">
        <v>0</v>
      </c>
      <c r="CR48" s="267">
        <v>0</v>
      </c>
      <c r="CS48" s="267">
        <v>0</v>
      </c>
      <c r="CT48" s="267">
        <v>0</v>
      </c>
      <c r="CU48" s="267">
        <v>0</v>
      </c>
      <c r="CV48" s="267">
        <v>0</v>
      </c>
      <c r="CW48" s="267">
        <v>7.2683250491810916E-2</v>
      </c>
      <c r="CX48" s="267">
        <v>4.2187862551943805E-6</v>
      </c>
      <c r="CY48" s="267">
        <v>0</v>
      </c>
      <c r="CZ48" s="267">
        <v>0</v>
      </c>
      <c r="DA48" s="267">
        <v>0</v>
      </c>
      <c r="DB48" s="267">
        <v>0</v>
      </c>
      <c r="DC48" s="267">
        <v>6.0193824113645942E-5</v>
      </c>
      <c r="DD48" s="267">
        <v>0</v>
      </c>
      <c r="DE48" s="268">
        <v>0</v>
      </c>
      <c r="DF48" s="266">
        <v>3.4485287341058392E-3</v>
      </c>
    </row>
    <row r="49" spans="1:110" ht="39.950000000000003" customHeight="1">
      <c r="A49" s="272" t="s">
        <v>241</v>
      </c>
      <c r="B49" s="265" t="s">
        <v>96</v>
      </c>
      <c r="C49" s="266">
        <v>0</v>
      </c>
      <c r="D49" s="267">
        <v>0</v>
      </c>
      <c r="E49" s="267">
        <v>2.8016679697680479E-3</v>
      </c>
      <c r="F49" s="267">
        <v>0</v>
      </c>
      <c r="G49" s="267">
        <v>2.3550745969878598E-5</v>
      </c>
      <c r="H49" s="267">
        <v>0</v>
      </c>
      <c r="I49" s="267">
        <v>0</v>
      </c>
      <c r="J49" s="267">
        <v>0</v>
      </c>
      <c r="K49" s="267">
        <v>0</v>
      </c>
      <c r="L49" s="267">
        <v>0</v>
      </c>
      <c r="M49" s="267">
        <v>0</v>
      </c>
      <c r="N49" s="267">
        <v>0</v>
      </c>
      <c r="O49" s="267">
        <v>0</v>
      </c>
      <c r="P49" s="267">
        <v>0</v>
      </c>
      <c r="Q49" s="267">
        <v>0</v>
      </c>
      <c r="R49" s="267">
        <v>0</v>
      </c>
      <c r="S49" s="267">
        <v>0</v>
      </c>
      <c r="T49" s="267">
        <v>0</v>
      </c>
      <c r="U49" s="267">
        <v>0</v>
      </c>
      <c r="V49" s="267">
        <v>4.3883708173340647E-5</v>
      </c>
      <c r="W49" s="267">
        <v>0</v>
      </c>
      <c r="X49" s="267">
        <v>0</v>
      </c>
      <c r="Y49" s="267">
        <v>0</v>
      </c>
      <c r="Z49" s="267">
        <v>0</v>
      </c>
      <c r="AA49" s="267">
        <v>0</v>
      </c>
      <c r="AB49" s="267">
        <v>0</v>
      </c>
      <c r="AC49" s="267">
        <v>0</v>
      </c>
      <c r="AD49" s="267">
        <v>0</v>
      </c>
      <c r="AE49" s="267">
        <v>0</v>
      </c>
      <c r="AF49" s="267">
        <v>0</v>
      </c>
      <c r="AG49" s="267">
        <v>0</v>
      </c>
      <c r="AH49" s="267">
        <v>0</v>
      </c>
      <c r="AI49" s="267">
        <v>0</v>
      </c>
      <c r="AJ49" s="267">
        <v>0</v>
      </c>
      <c r="AK49" s="267">
        <v>0</v>
      </c>
      <c r="AL49" s="267">
        <v>0</v>
      </c>
      <c r="AM49" s="267">
        <v>0</v>
      </c>
      <c r="AN49" s="267">
        <v>0</v>
      </c>
      <c r="AO49" s="267">
        <v>0</v>
      </c>
      <c r="AP49" s="267">
        <v>0</v>
      </c>
      <c r="AQ49" s="267">
        <v>0</v>
      </c>
      <c r="AR49" s="267">
        <v>6.2189054726368155E-5</v>
      </c>
      <c r="AS49" s="267">
        <v>0</v>
      </c>
      <c r="AT49" s="267">
        <v>2.9460625056261609E-3</v>
      </c>
      <c r="AU49" s="267">
        <v>6.3755858254417467E-3</v>
      </c>
      <c r="AV49" s="267">
        <v>7.1517931609674734E-2</v>
      </c>
      <c r="AW49" s="267">
        <v>7.5844578428557755E-2</v>
      </c>
      <c r="AX49" s="267">
        <v>0</v>
      </c>
      <c r="AY49" s="267">
        <v>3.2348501186111709E-3</v>
      </c>
      <c r="AZ49" s="267">
        <v>0</v>
      </c>
      <c r="BA49" s="267">
        <v>6.9209787078125637E-4</v>
      </c>
      <c r="BB49" s="267">
        <v>0</v>
      </c>
      <c r="BC49" s="267">
        <v>0</v>
      </c>
      <c r="BD49" s="267">
        <v>0</v>
      </c>
      <c r="BE49" s="267">
        <v>0</v>
      </c>
      <c r="BF49" s="267">
        <v>0</v>
      </c>
      <c r="BG49" s="267">
        <v>2.9446407538280328E-4</v>
      </c>
      <c r="BH49" s="267">
        <v>2.8920408142167455E-3</v>
      </c>
      <c r="BI49" s="267">
        <v>0</v>
      </c>
      <c r="BJ49" s="267">
        <v>5.6192402787143183E-4</v>
      </c>
      <c r="BK49" s="267">
        <v>0</v>
      </c>
      <c r="BL49" s="267">
        <v>4.257934243448488E-4</v>
      </c>
      <c r="BM49" s="267">
        <v>0</v>
      </c>
      <c r="BN49" s="267">
        <v>3.8564773393391544E-5</v>
      </c>
      <c r="BO49" s="267">
        <v>0</v>
      </c>
      <c r="BP49" s="267">
        <v>0</v>
      </c>
      <c r="BQ49" s="267">
        <v>0</v>
      </c>
      <c r="BR49" s="267">
        <v>5.5510838491215407E-5</v>
      </c>
      <c r="BS49" s="267">
        <v>3.5362554590943649E-5</v>
      </c>
      <c r="BT49" s="267">
        <v>9.8644536723896761E-4</v>
      </c>
      <c r="BU49" s="267">
        <v>3.5799833368048324E-5</v>
      </c>
      <c r="BV49" s="267">
        <v>0</v>
      </c>
      <c r="BW49" s="267">
        <v>0</v>
      </c>
      <c r="BX49" s="267">
        <v>0</v>
      </c>
      <c r="BY49" s="267">
        <v>0</v>
      </c>
      <c r="BZ49" s="267">
        <v>0</v>
      </c>
      <c r="CA49" s="267">
        <v>0</v>
      </c>
      <c r="CB49" s="267">
        <v>1.1824803708258443E-5</v>
      </c>
      <c r="CC49" s="267">
        <v>2.9964342432505318E-5</v>
      </c>
      <c r="CD49" s="267">
        <v>0</v>
      </c>
      <c r="CE49" s="267">
        <v>1.0249752297652807E-4</v>
      </c>
      <c r="CF49" s="267">
        <v>1.4931167318660973E-5</v>
      </c>
      <c r="CG49" s="267">
        <v>5.8872012245378548E-5</v>
      </c>
      <c r="CH49" s="267">
        <v>1.9739309518953028E-5</v>
      </c>
      <c r="CI49" s="267">
        <v>0</v>
      </c>
      <c r="CJ49" s="267">
        <v>0</v>
      </c>
      <c r="CK49" s="267">
        <v>1.1792174712860545E-4</v>
      </c>
      <c r="CL49" s="267">
        <v>1.0123956738604376E-3</v>
      </c>
      <c r="CM49" s="267">
        <v>1.2717375041719895E-3</v>
      </c>
      <c r="CN49" s="267">
        <v>0</v>
      </c>
      <c r="CO49" s="267">
        <v>0</v>
      </c>
      <c r="CP49" s="267">
        <v>1.4846735477458753E-2</v>
      </c>
      <c r="CQ49" s="267">
        <v>1.0596285434995113E-2</v>
      </c>
      <c r="CR49" s="267">
        <v>3.7099950139019176E-3</v>
      </c>
      <c r="CS49" s="267">
        <v>2.8509255178492728E-3</v>
      </c>
      <c r="CT49" s="267">
        <v>0</v>
      </c>
      <c r="CU49" s="267">
        <v>2.6044573427093799E-4</v>
      </c>
      <c r="CV49" s="267">
        <v>0</v>
      </c>
      <c r="CW49" s="267">
        <v>1.9916886866029545E-2</v>
      </c>
      <c r="CX49" s="267">
        <v>2.1937688527010778E-4</v>
      </c>
      <c r="CY49" s="267">
        <v>2.6941106740664906E-5</v>
      </c>
      <c r="CZ49" s="267">
        <v>0</v>
      </c>
      <c r="DA49" s="267">
        <v>2.0177155424628236E-5</v>
      </c>
      <c r="DB49" s="267">
        <v>5.5094281058430975E-3</v>
      </c>
      <c r="DC49" s="267">
        <v>3.4109833664399368E-4</v>
      </c>
      <c r="DD49" s="267">
        <v>2.5786300573835984E-2</v>
      </c>
      <c r="DE49" s="268">
        <v>0</v>
      </c>
      <c r="DF49" s="266">
        <v>1.7800072738299688E-3</v>
      </c>
    </row>
    <row r="50" spans="1:110" ht="39.950000000000003" customHeight="1">
      <c r="A50" s="272" t="s">
        <v>242</v>
      </c>
      <c r="B50" s="265" t="s">
        <v>150</v>
      </c>
      <c r="C50" s="266">
        <v>0</v>
      </c>
      <c r="D50" s="267">
        <v>0</v>
      </c>
      <c r="E50" s="267">
        <v>0</v>
      </c>
      <c r="F50" s="267">
        <v>0</v>
      </c>
      <c r="G50" s="267">
        <v>0</v>
      </c>
      <c r="H50" s="267">
        <v>0</v>
      </c>
      <c r="I50" s="267">
        <v>0</v>
      </c>
      <c r="J50" s="267">
        <v>0</v>
      </c>
      <c r="K50" s="267">
        <v>0</v>
      </c>
      <c r="L50" s="267">
        <v>0</v>
      </c>
      <c r="M50" s="267">
        <v>0</v>
      </c>
      <c r="N50" s="267">
        <v>0</v>
      </c>
      <c r="O50" s="267">
        <v>0</v>
      </c>
      <c r="P50" s="267">
        <v>0</v>
      </c>
      <c r="Q50" s="267">
        <v>0</v>
      </c>
      <c r="R50" s="267">
        <v>0</v>
      </c>
      <c r="S50" s="267">
        <v>0</v>
      </c>
      <c r="T50" s="267">
        <v>0</v>
      </c>
      <c r="U50" s="267">
        <v>0</v>
      </c>
      <c r="V50" s="267">
        <v>0</v>
      </c>
      <c r="W50" s="267">
        <v>0</v>
      </c>
      <c r="X50" s="267">
        <v>0</v>
      </c>
      <c r="Y50" s="267">
        <v>0</v>
      </c>
      <c r="Z50" s="267">
        <v>0</v>
      </c>
      <c r="AA50" s="267">
        <v>0</v>
      </c>
      <c r="AB50" s="267">
        <v>0</v>
      </c>
      <c r="AC50" s="267">
        <v>0</v>
      </c>
      <c r="AD50" s="267">
        <v>0</v>
      </c>
      <c r="AE50" s="267">
        <v>0</v>
      </c>
      <c r="AF50" s="267">
        <v>0</v>
      </c>
      <c r="AG50" s="267">
        <v>0</v>
      </c>
      <c r="AH50" s="267">
        <v>0</v>
      </c>
      <c r="AI50" s="267">
        <v>0</v>
      </c>
      <c r="AJ50" s="267">
        <v>0</v>
      </c>
      <c r="AK50" s="267">
        <v>0</v>
      </c>
      <c r="AL50" s="267">
        <v>0</v>
      </c>
      <c r="AM50" s="267">
        <v>0</v>
      </c>
      <c r="AN50" s="267">
        <v>0</v>
      </c>
      <c r="AO50" s="267">
        <v>0</v>
      </c>
      <c r="AP50" s="267">
        <v>0</v>
      </c>
      <c r="AQ50" s="267">
        <v>0</v>
      </c>
      <c r="AR50" s="267">
        <v>0</v>
      </c>
      <c r="AS50" s="267">
        <v>2.0480262147355485E-4</v>
      </c>
      <c r="AT50" s="267">
        <v>1.7267199685753333E-3</v>
      </c>
      <c r="AU50" s="267">
        <v>1.9855211670738704E-3</v>
      </c>
      <c r="AV50" s="267">
        <v>6.4637197664720605E-2</v>
      </c>
      <c r="AW50" s="267">
        <v>5.2636615944109483E-2</v>
      </c>
      <c r="AX50" s="267">
        <v>5.3482890351946678E-2</v>
      </c>
      <c r="AY50" s="267">
        <v>9.8339443605779606E-2</v>
      </c>
      <c r="AZ50" s="267">
        <v>0.13207547169811321</v>
      </c>
      <c r="BA50" s="267">
        <v>0.22961364654154623</v>
      </c>
      <c r="BB50" s="267">
        <v>0.13171218165081314</v>
      </c>
      <c r="BC50" s="267">
        <v>0.2857142857142857</v>
      </c>
      <c r="BD50" s="267">
        <v>0.75</v>
      </c>
      <c r="BE50" s="267">
        <v>0</v>
      </c>
      <c r="BF50" s="267">
        <v>0</v>
      </c>
      <c r="BG50" s="267">
        <v>7.3616018845700827E-3</v>
      </c>
      <c r="BH50" s="267">
        <v>0</v>
      </c>
      <c r="BI50" s="267">
        <v>1.0826416456153013E-3</v>
      </c>
      <c r="BJ50" s="267">
        <v>4.000899078444594E-2</v>
      </c>
      <c r="BK50" s="267">
        <v>0</v>
      </c>
      <c r="BL50" s="267">
        <v>0</v>
      </c>
      <c r="BM50" s="267">
        <v>0</v>
      </c>
      <c r="BN50" s="267">
        <v>0</v>
      </c>
      <c r="BO50" s="267">
        <v>0</v>
      </c>
      <c r="BP50" s="267">
        <v>0</v>
      </c>
      <c r="BQ50" s="267">
        <v>0</v>
      </c>
      <c r="BR50" s="267">
        <v>0</v>
      </c>
      <c r="BS50" s="267">
        <v>0</v>
      </c>
      <c r="BT50" s="267">
        <v>0</v>
      </c>
      <c r="BU50" s="267">
        <v>0</v>
      </c>
      <c r="BV50" s="267">
        <v>0</v>
      </c>
      <c r="BW50" s="267">
        <v>0</v>
      </c>
      <c r="BX50" s="267">
        <v>0</v>
      </c>
      <c r="BY50" s="267">
        <v>0</v>
      </c>
      <c r="BZ50" s="267">
        <v>0</v>
      </c>
      <c r="CA50" s="267">
        <v>0</v>
      </c>
      <c r="CB50" s="267">
        <v>0</v>
      </c>
      <c r="CC50" s="267">
        <v>0</v>
      </c>
      <c r="CD50" s="267">
        <v>0</v>
      </c>
      <c r="CE50" s="267">
        <v>0</v>
      </c>
      <c r="CF50" s="267">
        <v>0</v>
      </c>
      <c r="CG50" s="267">
        <v>0</v>
      </c>
      <c r="CH50" s="267">
        <v>0</v>
      </c>
      <c r="CI50" s="267">
        <v>0</v>
      </c>
      <c r="CJ50" s="267">
        <v>0</v>
      </c>
      <c r="CK50" s="267">
        <v>0</v>
      </c>
      <c r="CL50" s="267">
        <v>0</v>
      </c>
      <c r="CM50" s="267">
        <v>0</v>
      </c>
      <c r="CN50" s="267">
        <v>0</v>
      </c>
      <c r="CO50" s="267">
        <v>5.5273921763711878E-5</v>
      </c>
      <c r="CP50" s="267">
        <v>0</v>
      </c>
      <c r="CQ50" s="267">
        <v>0</v>
      </c>
      <c r="CR50" s="267">
        <v>0</v>
      </c>
      <c r="CS50" s="267">
        <v>0</v>
      </c>
      <c r="CT50" s="267">
        <v>0</v>
      </c>
      <c r="CU50" s="267">
        <v>0</v>
      </c>
      <c r="CV50" s="267">
        <v>0</v>
      </c>
      <c r="CW50" s="267">
        <v>2.0731721512798725E-2</v>
      </c>
      <c r="CX50" s="267">
        <v>0</v>
      </c>
      <c r="CY50" s="267">
        <v>0</v>
      </c>
      <c r="CZ50" s="267">
        <v>0</v>
      </c>
      <c r="DA50" s="267">
        <v>0</v>
      </c>
      <c r="DB50" s="267">
        <v>0</v>
      </c>
      <c r="DC50" s="267">
        <v>0</v>
      </c>
      <c r="DD50" s="267">
        <v>0</v>
      </c>
      <c r="DE50" s="268">
        <v>0</v>
      </c>
      <c r="DF50" s="266">
        <v>2.2881843866347832E-3</v>
      </c>
    </row>
    <row r="51" spans="1:110" ht="39.950000000000003" customHeight="1">
      <c r="A51" s="272" t="s">
        <v>243</v>
      </c>
      <c r="B51" s="265" t="s">
        <v>151</v>
      </c>
      <c r="C51" s="266">
        <v>0</v>
      </c>
      <c r="D51" s="267">
        <v>0</v>
      </c>
      <c r="E51" s="267">
        <v>0</v>
      </c>
      <c r="F51" s="267">
        <v>0</v>
      </c>
      <c r="G51" s="267">
        <v>0</v>
      </c>
      <c r="H51" s="267">
        <v>0</v>
      </c>
      <c r="I51" s="267">
        <v>0</v>
      </c>
      <c r="J51" s="267">
        <v>0</v>
      </c>
      <c r="K51" s="267">
        <v>0</v>
      </c>
      <c r="L51" s="267">
        <v>0</v>
      </c>
      <c r="M51" s="267">
        <v>0</v>
      </c>
      <c r="N51" s="267">
        <v>0</v>
      </c>
      <c r="O51" s="267">
        <v>0</v>
      </c>
      <c r="P51" s="267">
        <v>0</v>
      </c>
      <c r="Q51" s="267">
        <v>0</v>
      </c>
      <c r="R51" s="267">
        <v>2.4551203991043722E-6</v>
      </c>
      <c r="S51" s="267">
        <v>3.1244629829248096E-5</v>
      </c>
      <c r="T51" s="267">
        <v>2.0460102799540894E-3</v>
      </c>
      <c r="U51" s="267">
        <v>0</v>
      </c>
      <c r="V51" s="267">
        <v>0</v>
      </c>
      <c r="W51" s="267">
        <v>0</v>
      </c>
      <c r="X51" s="267">
        <v>5.856995595539312E-6</v>
      </c>
      <c r="Y51" s="267">
        <v>0</v>
      </c>
      <c r="Z51" s="267">
        <v>0</v>
      </c>
      <c r="AA51" s="267">
        <v>0</v>
      </c>
      <c r="AB51" s="267">
        <v>0</v>
      </c>
      <c r="AC51" s="267">
        <v>0</v>
      </c>
      <c r="AD51" s="267">
        <v>0</v>
      </c>
      <c r="AE51" s="267">
        <v>0</v>
      </c>
      <c r="AF51" s="267">
        <v>0</v>
      </c>
      <c r="AG51" s="267">
        <v>0</v>
      </c>
      <c r="AH51" s="267">
        <v>0</v>
      </c>
      <c r="AI51" s="267">
        <v>0</v>
      </c>
      <c r="AJ51" s="267">
        <v>0</v>
      </c>
      <c r="AK51" s="267">
        <v>0</v>
      </c>
      <c r="AL51" s="267">
        <v>0</v>
      </c>
      <c r="AM51" s="267">
        <v>0</v>
      </c>
      <c r="AN51" s="267">
        <v>0</v>
      </c>
      <c r="AO51" s="267">
        <v>0</v>
      </c>
      <c r="AP51" s="267">
        <v>0</v>
      </c>
      <c r="AQ51" s="267">
        <v>2.8940209527116978E-5</v>
      </c>
      <c r="AR51" s="267">
        <v>0</v>
      </c>
      <c r="AS51" s="267">
        <v>2.3552301469458811E-3</v>
      </c>
      <c r="AT51" s="267">
        <v>1.1227771549219702E-2</v>
      </c>
      <c r="AU51" s="267">
        <v>2.6559568858260862E-3</v>
      </c>
      <c r="AV51" s="267">
        <v>4.9833194328607174E-2</v>
      </c>
      <c r="AW51" s="267">
        <v>5.4072160015312468E-2</v>
      </c>
      <c r="AX51" s="267">
        <v>0.22896854425749816</v>
      </c>
      <c r="AY51" s="267">
        <v>5.9143843001940907E-2</v>
      </c>
      <c r="AZ51" s="267">
        <v>3.5377358490566037E-2</v>
      </c>
      <c r="BA51" s="267">
        <v>0.1090461262875056</v>
      </c>
      <c r="BB51" s="267">
        <v>1.5163137976884525E-2</v>
      </c>
      <c r="BC51" s="267">
        <v>0.22857142857142856</v>
      </c>
      <c r="BD51" s="267">
        <v>0</v>
      </c>
      <c r="BE51" s="267">
        <v>0</v>
      </c>
      <c r="BF51" s="267">
        <v>0</v>
      </c>
      <c r="BG51" s="267">
        <v>7.3616018845700827E-3</v>
      </c>
      <c r="BH51" s="267">
        <v>1.2715675429800168E-3</v>
      </c>
      <c r="BI51" s="267">
        <v>2.88704438830747E-3</v>
      </c>
      <c r="BJ51" s="267">
        <v>3.3715441672285905E-3</v>
      </c>
      <c r="BK51" s="267">
        <v>0</v>
      </c>
      <c r="BL51" s="267">
        <v>5.3553399762960364E-4</v>
      </c>
      <c r="BM51" s="267">
        <v>1.9109778326571411E-4</v>
      </c>
      <c r="BN51" s="267">
        <v>3.8564773393391544E-5</v>
      </c>
      <c r="BO51" s="267">
        <v>9.5662655212658082E-6</v>
      </c>
      <c r="BP51" s="267">
        <v>2.2355460768401896E-5</v>
      </c>
      <c r="BQ51" s="267">
        <v>0</v>
      </c>
      <c r="BR51" s="267">
        <v>0</v>
      </c>
      <c r="BS51" s="267">
        <v>0</v>
      </c>
      <c r="BT51" s="267">
        <v>3.2110851798143477E-5</v>
      </c>
      <c r="BU51" s="267">
        <v>3.9054363674234535E-5</v>
      </c>
      <c r="BV51" s="267">
        <v>0</v>
      </c>
      <c r="BW51" s="267">
        <v>0</v>
      </c>
      <c r="BX51" s="267">
        <v>0</v>
      </c>
      <c r="BY51" s="267">
        <v>0</v>
      </c>
      <c r="BZ51" s="267">
        <v>0</v>
      </c>
      <c r="CA51" s="267">
        <v>0</v>
      </c>
      <c r="CB51" s="267">
        <v>0</v>
      </c>
      <c r="CC51" s="267">
        <v>0</v>
      </c>
      <c r="CD51" s="267">
        <v>0</v>
      </c>
      <c r="CE51" s="267">
        <v>0</v>
      </c>
      <c r="CF51" s="267">
        <v>0</v>
      </c>
      <c r="CG51" s="267">
        <v>0</v>
      </c>
      <c r="CH51" s="267">
        <v>3.6188734118080548E-4</v>
      </c>
      <c r="CI51" s="267">
        <v>4.7124880934476358E-3</v>
      </c>
      <c r="CJ51" s="267">
        <v>1.7189639600268041E-3</v>
      </c>
      <c r="CK51" s="267">
        <v>6.2498525978160898E-4</v>
      </c>
      <c r="CL51" s="267">
        <v>3.6791940342732975E-3</v>
      </c>
      <c r="CM51" s="267">
        <v>9.5524174521515956E-4</v>
      </c>
      <c r="CN51" s="267">
        <v>4.4657809534442339E-5</v>
      </c>
      <c r="CO51" s="267">
        <v>5.2115411948642628E-3</v>
      </c>
      <c r="CP51" s="267">
        <v>0</v>
      </c>
      <c r="CQ51" s="267">
        <v>0</v>
      </c>
      <c r="CR51" s="267">
        <v>2.5353041097279618E-5</v>
      </c>
      <c r="CS51" s="267">
        <v>0</v>
      </c>
      <c r="CT51" s="267">
        <v>0</v>
      </c>
      <c r="CU51" s="267">
        <v>0</v>
      </c>
      <c r="CV51" s="267">
        <v>0</v>
      </c>
      <c r="CW51" s="267">
        <v>4.5386289825043363E-2</v>
      </c>
      <c r="CX51" s="267">
        <v>0</v>
      </c>
      <c r="CY51" s="267">
        <v>0</v>
      </c>
      <c r="CZ51" s="267">
        <v>0</v>
      </c>
      <c r="DA51" s="267">
        <v>0</v>
      </c>
      <c r="DB51" s="267">
        <v>0</v>
      </c>
      <c r="DC51" s="267">
        <v>2.0064608037881979E-5</v>
      </c>
      <c r="DD51" s="267">
        <v>4.5616328902447885E-2</v>
      </c>
      <c r="DE51" s="268">
        <v>0</v>
      </c>
      <c r="DF51" s="266">
        <v>1.9732493506570727E-3</v>
      </c>
    </row>
    <row r="52" spans="1:110" ht="39.950000000000003" customHeight="1">
      <c r="A52" s="272" t="s">
        <v>244</v>
      </c>
      <c r="B52" s="265" t="s">
        <v>152</v>
      </c>
      <c r="C52" s="266">
        <v>0</v>
      </c>
      <c r="D52" s="267">
        <v>3.2757886461165525E-5</v>
      </c>
      <c r="E52" s="267">
        <v>0</v>
      </c>
      <c r="F52" s="267">
        <v>0</v>
      </c>
      <c r="G52" s="267">
        <v>4.9456566536745057E-4</v>
      </c>
      <c r="H52" s="267">
        <v>0</v>
      </c>
      <c r="I52" s="267">
        <v>0</v>
      </c>
      <c r="J52" s="267">
        <v>0</v>
      </c>
      <c r="K52" s="267">
        <v>0</v>
      </c>
      <c r="L52" s="267">
        <v>0</v>
      </c>
      <c r="M52" s="267">
        <v>0</v>
      </c>
      <c r="N52" s="267">
        <v>0</v>
      </c>
      <c r="O52" s="267">
        <v>0</v>
      </c>
      <c r="P52" s="267">
        <v>0</v>
      </c>
      <c r="Q52" s="267">
        <v>1.7006802721088434E-4</v>
      </c>
      <c r="R52" s="267">
        <v>0</v>
      </c>
      <c r="S52" s="267">
        <v>0</v>
      </c>
      <c r="T52" s="267">
        <v>0</v>
      </c>
      <c r="U52" s="267">
        <v>0</v>
      </c>
      <c r="V52" s="267">
        <v>0</v>
      </c>
      <c r="W52" s="267">
        <v>0</v>
      </c>
      <c r="X52" s="267">
        <v>0</v>
      </c>
      <c r="Y52" s="267">
        <v>0</v>
      </c>
      <c r="Z52" s="267">
        <v>0</v>
      </c>
      <c r="AA52" s="267">
        <v>0</v>
      </c>
      <c r="AB52" s="267">
        <v>0</v>
      </c>
      <c r="AC52" s="267">
        <v>0</v>
      </c>
      <c r="AD52" s="267">
        <v>0</v>
      </c>
      <c r="AE52" s="267">
        <v>0</v>
      </c>
      <c r="AF52" s="267">
        <v>0</v>
      </c>
      <c r="AG52" s="267">
        <v>0</v>
      </c>
      <c r="AH52" s="267">
        <v>0</v>
      </c>
      <c r="AI52" s="267">
        <v>0</v>
      </c>
      <c r="AJ52" s="267">
        <v>0</v>
      </c>
      <c r="AK52" s="267">
        <v>0</v>
      </c>
      <c r="AL52" s="267">
        <v>0</v>
      </c>
      <c r="AM52" s="267">
        <v>0</v>
      </c>
      <c r="AN52" s="267">
        <v>0</v>
      </c>
      <c r="AO52" s="267">
        <v>0</v>
      </c>
      <c r="AP52" s="267">
        <v>0</v>
      </c>
      <c r="AQ52" s="267">
        <v>0</v>
      </c>
      <c r="AR52" s="267">
        <v>1.6791044776119403E-3</v>
      </c>
      <c r="AS52" s="267">
        <v>0</v>
      </c>
      <c r="AT52" s="267">
        <v>1.3159079191796853E-2</v>
      </c>
      <c r="AU52" s="267">
        <v>1.5478040006962217E-2</v>
      </c>
      <c r="AV52" s="267">
        <v>8.7572977481234354E-3</v>
      </c>
      <c r="AW52" s="267">
        <v>7.4648291702555268E-3</v>
      </c>
      <c r="AX52" s="267">
        <v>1.21921482565228E-3</v>
      </c>
      <c r="AY52" s="267">
        <v>8.7017468190640504E-2</v>
      </c>
      <c r="AZ52" s="267">
        <v>4.2452830188679243E-2</v>
      </c>
      <c r="BA52" s="267">
        <v>8.3662419085616582E-3</v>
      </c>
      <c r="BB52" s="267">
        <v>1.0228086325048584E-3</v>
      </c>
      <c r="BC52" s="267">
        <v>0</v>
      </c>
      <c r="BD52" s="267">
        <v>0</v>
      </c>
      <c r="BE52" s="267">
        <v>0</v>
      </c>
      <c r="BF52" s="267">
        <v>7.0921985815602835E-3</v>
      </c>
      <c r="BG52" s="267">
        <v>5.418138987043581E-2</v>
      </c>
      <c r="BH52" s="267">
        <v>1.194291385388345E-2</v>
      </c>
      <c r="BI52" s="267">
        <v>3.6088054853843378E-3</v>
      </c>
      <c r="BJ52" s="267">
        <v>0</v>
      </c>
      <c r="BK52" s="267">
        <v>0</v>
      </c>
      <c r="BL52" s="267">
        <v>1.8216935165269303E-3</v>
      </c>
      <c r="BM52" s="267">
        <v>4.0718527665079083E-3</v>
      </c>
      <c r="BN52" s="267">
        <v>1.2880634313392775E-3</v>
      </c>
      <c r="BO52" s="267">
        <v>6.4667954923756862E-3</v>
      </c>
      <c r="BP52" s="267">
        <v>0</v>
      </c>
      <c r="BQ52" s="267">
        <v>0</v>
      </c>
      <c r="BR52" s="267">
        <v>0</v>
      </c>
      <c r="BS52" s="267">
        <v>0</v>
      </c>
      <c r="BT52" s="267">
        <v>0</v>
      </c>
      <c r="BU52" s="267">
        <v>0</v>
      </c>
      <c r="BV52" s="267">
        <v>0</v>
      </c>
      <c r="BW52" s="267">
        <v>0</v>
      </c>
      <c r="BX52" s="267">
        <v>0</v>
      </c>
      <c r="BY52" s="267">
        <v>0</v>
      </c>
      <c r="BZ52" s="267">
        <v>0</v>
      </c>
      <c r="CA52" s="267">
        <v>0</v>
      </c>
      <c r="CB52" s="267">
        <v>0</v>
      </c>
      <c r="CC52" s="267">
        <v>0</v>
      </c>
      <c r="CD52" s="267">
        <v>0</v>
      </c>
      <c r="CE52" s="267">
        <v>0</v>
      </c>
      <c r="CF52" s="267">
        <v>0</v>
      </c>
      <c r="CG52" s="267">
        <v>0</v>
      </c>
      <c r="CH52" s="267">
        <v>0</v>
      </c>
      <c r="CI52" s="267">
        <v>0</v>
      </c>
      <c r="CJ52" s="267">
        <v>0</v>
      </c>
      <c r="CK52" s="267">
        <v>0</v>
      </c>
      <c r="CL52" s="267">
        <v>0</v>
      </c>
      <c r="CM52" s="267">
        <v>0</v>
      </c>
      <c r="CN52" s="267">
        <v>0</v>
      </c>
      <c r="CO52" s="267">
        <v>0</v>
      </c>
      <c r="CP52" s="267">
        <v>0</v>
      </c>
      <c r="CQ52" s="267">
        <v>0</v>
      </c>
      <c r="CR52" s="267">
        <v>0</v>
      </c>
      <c r="CS52" s="267">
        <v>0</v>
      </c>
      <c r="CT52" s="267">
        <v>0</v>
      </c>
      <c r="CU52" s="267">
        <v>0</v>
      </c>
      <c r="CV52" s="267">
        <v>0</v>
      </c>
      <c r="CW52" s="267">
        <v>1.860151093624501E-2</v>
      </c>
      <c r="CX52" s="267">
        <v>0</v>
      </c>
      <c r="CY52" s="267">
        <v>0</v>
      </c>
      <c r="CZ52" s="267">
        <v>0</v>
      </c>
      <c r="DA52" s="267">
        <v>0</v>
      </c>
      <c r="DB52" s="267">
        <v>0</v>
      </c>
      <c r="DC52" s="267">
        <v>0</v>
      </c>
      <c r="DD52" s="267">
        <v>0</v>
      </c>
      <c r="DE52" s="268">
        <v>2.0127203928830208E-5</v>
      </c>
      <c r="DF52" s="266">
        <v>1.4223607839484213E-3</v>
      </c>
    </row>
    <row r="53" spans="1:110" ht="39.950000000000003" customHeight="1">
      <c r="A53" s="272" t="s">
        <v>245</v>
      </c>
      <c r="B53" s="265" t="s">
        <v>153</v>
      </c>
      <c r="C53" s="266">
        <v>0</v>
      </c>
      <c r="D53" s="267">
        <v>0</v>
      </c>
      <c r="E53" s="267">
        <v>0</v>
      </c>
      <c r="F53" s="267">
        <v>0</v>
      </c>
      <c r="G53" s="267">
        <v>0</v>
      </c>
      <c r="H53" s="267">
        <v>0</v>
      </c>
      <c r="I53" s="267">
        <v>0</v>
      </c>
      <c r="J53" s="267">
        <v>0</v>
      </c>
      <c r="K53" s="267">
        <v>0</v>
      </c>
      <c r="L53" s="267">
        <v>0</v>
      </c>
      <c r="M53" s="267">
        <v>0</v>
      </c>
      <c r="N53" s="267">
        <v>0</v>
      </c>
      <c r="O53" s="267">
        <v>0</v>
      </c>
      <c r="P53" s="267">
        <v>0</v>
      </c>
      <c r="Q53" s="267">
        <v>0</v>
      </c>
      <c r="R53" s="267">
        <v>0</v>
      </c>
      <c r="S53" s="267">
        <v>0</v>
      </c>
      <c r="T53" s="267">
        <v>0</v>
      </c>
      <c r="U53" s="267">
        <v>0</v>
      </c>
      <c r="V53" s="267">
        <v>0</v>
      </c>
      <c r="W53" s="267">
        <v>0</v>
      </c>
      <c r="X53" s="267">
        <v>0</v>
      </c>
      <c r="Y53" s="267">
        <v>0</v>
      </c>
      <c r="Z53" s="267">
        <v>0</v>
      </c>
      <c r="AA53" s="267">
        <v>0</v>
      </c>
      <c r="AB53" s="267">
        <v>0</v>
      </c>
      <c r="AC53" s="267">
        <v>0</v>
      </c>
      <c r="AD53" s="267">
        <v>0</v>
      </c>
      <c r="AE53" s="267">
        <v>0</v>
      </c>
      <c r="AF53" s="267">
        <v>0</v>
      </c>
      <c r="AG53" s="267">
        <v>0</v>
      </c>
      <c r="AH53" s="267">
        <v>0</v>
      </c>
      <c r="AI53" s="267">
        <v>0</v>
      </c>
      <c r="AJ53" s="267">
        <v>0</v>
      </c>
      <c r="AK53" s="267">
        <v>0</v>
      </c>
      <c r="AL53" s="267">
        <v>0</v>
      </c>
      <c r="AM53" s="267">
        <v>0</v>
      </c>
      <c r="AN53" s="267">
        <v>0</v>
      </c>
      <c r="AO53" s="267">
        <v>0</v>
      </c>
      <c r="AP53" s="267">
        <v>0</v>
      </c>
      <c r="AQ53" s="267">
        <v>0</v>
      </c>
      <c r="AR53" s="267">
        <v>0</v>
      </c>
      <c r="AS53" s="267">
        <v>0</v>
      </c>
      <c r="AT53" s="267">
        <v>0</v>
      </c>
      <c r="AU53" s="267">
        <v>0</v>
      </c>
      <c r="AV53" s="267">
        <v>0</v>
      </c>
      <c r="AW53" s="267">
        <v>0</v>
      </c>
      <c r="AX53" s="267">
        <v>0</v>
      </c>
      <c r="AY53" s="267">
        <v>0</v>
      </c>
      <c r="AZ53" s="267">
        <v>4.0094339622641507E-2</v>
      </c>
      <c r="BA53" s="267">
        <v>0</v>
      </c>
      <c r="BB53" s="267">
        <v>0</v>
      </c>
      <c r="BC53" s="267">
        <v>0</v>
      </c>
      <c r="BD53" s="267">
        <v>0</v>
      </c>
      <c r="BE53" s="267">
        <v>0</v>
      </c>
      <c r="BF53" s="267">
        <v>0</v>
      </c>
      <c r="BG53" s="267">
        <v>0</v>
      </c>
      <c r="BH53" s="267">
        <v>3.8767303139634657E-4</v>
      </c>
      <c r="BI53" s="267">
        <v>0</v>
      </c>
      <c r="BJ53" s="267">
        <v>0</v>
      </c>
      <c r="BK53" s="267">
        <v>0</v>
      </c>
      <c r="BL53" s="267">
        <v>3.5863219349457883E-3</v>
      </c>
      <c r="BM53" s="267">
        <v>0</v>
      </c>
      <c r="BN53" s="267">
        <v>0</v>
      </c>
      <c r="BO53" s="267">
        <v>0</v>
      </c>
      <c r="BP53" s="267">
        <v>0</v>
      </c>
      <c r="BQ53" s="267">
        <v>0</v>
      </c>
      <c r="BR53" s="267">
        <v>0</v>
      </c>
      <c r="BS53" s="267">
        <v>0</v>
      </c>
      <c r="BT53" s="267">
        <v>0</v>
      </c>
      <c r="BU53" s="267">
        <v>0</v>
      </c>
      <c r="BV53" s="267">
        <v>0</v>
      </c>
      <c r="BW53" s="267">
        <v>0</v>
      </c>
      <c r="BX53" s="267">
        <v>0</v>
      </c>
      <c r="BY53" s="267">
        <v>0</v>
      </c>
      <c r="BZ53" s="267">
        <v>4.1572880228532059E-5</v>
      </c>
      <c r="CA53" s="267">
        <v>0</v>
      </c>
      <c r="CB53" s="267">
        <v>0</v>
      </c>
      <c r="CC53" s="267">
        <v>0</v>
      </c>
      <c r="CD53" s="267">
        <v>0</v>
      </c>
      <c r="CE53" s="267">
        <v>0</v>
      </c>
      <c r="CF53" s="267">
        <v>1.9410517514259265E-4</v>
      </c>
      <c r="CG53" s="267">
        <v>0</v>
      </c>
      <c r="CH53" s="267">
        <v>0</v>
      </c>
      <c r="CI53" s="267">
        <v>0</v>
      </c>
      <c r="CJ53" s="267">
        <v>0</v>
      </c>
      <c r="CK53" s="267">
        <v>0</v>
      </c>
      <c r="CL53" s="267">
        <v>4.9385154822460364E-4</v>
      </c>
      <c r="CM53" s="267">
        <v>4.488485308842316E-4</v>
      </c>
      <c r="CN53" s="267">
        <v>0</v>
      </c>
      <c r="CO53" s="267">
        <v>0</v>
      </c>
      <c r="CP53" s="267">
        <v>0</v>
      </c>
      <c r="CQ53" s="267">
        <v>0</v>
      </c>
      <c r="CR53" s="267">
        <v>0</v>
      </c>
      <c r="CS53" s="267">
        <v>0</v>
      </c>
      <c r="CT53" s="267">
        <v>0</v>
      </c>
      <c r="CU53" s="267">
        <v>1.4882613386910741E-4</v>
      </c>
      <c r="CV53" s="267">
        <v>0</v>
      </c>
      <c r="CW53" s="267">
        <v>7.4731977603687706E-3</v>
      </c>
      <c r="CX53" s="267">
        <v>1.6875145020777522E-5</v>
      </c>
      <c r="CY53" s="267">
        <v>0</v>
      </c>
      <c r="CZ53" s="267">
        <v>0</v>
      </c>
      <c r="DA53" s="267">
        <v>0</v>
      </c>
      <c r="DB53" s="267">
        <v>3.2009001319158843E-4</v>
      </c>
      <c r="DC53" s="267">
        <v>0</v>
      </c>
      <c r="DD53" s="267">
        <v>0</v>
      </c>
      <c r="DE53" s="268">
        <v>0</v>
      </c>
      <c r="DF53" s="266">
        <v>1.850169012493348E-4</v>
      </c>
    </row>
    <row r="54" spans="1:110" ht="39.950000000000003" customHeight="1">
      <c r="A54" s="272" t="s">
        <v>246</v>
      </c>
      <c r="B54" s="265" t="s">
        <v>154</v>
      </c>
      <c r="C54" s="266">
        <v>0</v>
      </c>
      <c r="D54" s="267">
        <v>0</v>
      </c>
      <c r="E54" s="267">
        <v>0</v>
      </c>
      <c r="F54" s="267">
        <v>0</v>
      </c>
      <c r="G54" s="267">
        <v>0</v>
      </c>
      <c r="H54" s="267">
        <v>0</v>
      </c>
      <c r="I54" s="267">
        <v>0</v>
      </c>
      <c r="J54" s="267">
        <v>0</v>
      </c>
      <c r="K54" s="267">
        <v>0</v>
      </c>
      <c r="L54" s="267">
        <v>0</v>
      </c>
      <c r="M54" s="267">
        <v>0</v>
      </c>
      <c r="N54" s="267">
        <v>0</v>
      </c>
      <c r="O54" s="267">
        <v>0</v>
      </c>
      <c r="P54" s="267">
        <v>0</v>
      </c>
      <c r="Q54" s="267">
        <v>0</v>
      </c>
      <c r="R54" s="267">
        <v>0</v>
      </c>
      <c r="S54" s="267">
        <v>0</v>
      </c>
      <c r="T54" s="267">
        <v>0</v>
      </c>
      <c r="U54" s="267">
        <v>0</v>
      </c>
      <c r="V54" s="267">
        <v>0</v>
      </c>
      <c r="W54" s="267">
        <v>0</v>
      </c>
      <c r="X54" s="267">
        <v>0</v>
      </c>
      <c r="Y54" s="267">
        <v>0</v>
      </c>
      <c r="Z54" s="267">
        <v>0</v>
      </c>
      <c r="AA54" s="267">
        <v>0</v>
      </c>
      <c r="AB54" s="267">
        <v>0</v>
      </c>
      <c r="AC54" s="267">
        <v>0</v>
      </c>
      <c r="AD54" s="267">
        <v>0</v>
      </c>
      <c r="AE54" s="267">
        <v>0</v>
      </c>
      <c r="AF54" s="267">
        <v>0</v>
      </c>
      <c r="AG54" s="267">
        <v>0</v>
      </c>
      <c r="AH54" s="267">
        <v>0</v>
      </c>
      <c r="AI54" s="267">
        <v>0</v>
      </c>
      <c r="AJ54" s="267">
        <v>0</v>
      </c>
      <c r="AK54" s="267">
        <v>0</v>
      </c>
      <c r="AL54" s="267">
        <v>0</v>
      </c>
      <c r="AM54" s="267">
        <v>0</v>
      </c>
      <c r="AN54" s="267">
        <v>0</v>
      </c>
      <c r="AO54" s="267">
        <v>0</v>
      </c>
      <c r="AP54" s="267">
        <v>0</v>
      </c>
      <c r="AQ54" s="267">
        <v>0</v>
      </c>
      <c r="AR54" s="267">
        <v>0</v>
      </c>
      <c r="AS54" s="267">
        <v>0</v>
      </c>
      <c r="AT54" s="267">
        <v>5.4011145936479622E-4</v>
      </c>
      <c r="AU54" s="267">
        <v>1.3537644320958206E-3</v>
      </c>
      <c r="AV54" s="267">
        <v>1.4595496246872393E-3</v>
      </c>
      <c r="AW54" s="267">
        <v>5.2636615944109488E-4</v>
      </c>
      <c r="AX54" s="267">
        <v>0</v>
      </c>
      <c r="AY54" s="267">
        <v>1.1753288764287254E-2</v>
      </c>
      <c r="AZ54" s="267">
        <v>0</v>
      </c>
      <c r="BA54" s="267">
        <v>2.6869682042095836E-2</v>
      </c>
      <c r="BB54" s="267">
        <v>0</v>
      </c>
      <c r="BC54" s="267">
        <v>0</v>
      </c>
      <c r="BD54" s="267">
        <v>0</v>
      </c>
      <c r="BE54" s="267">
        <v>0</v>
      </c>
      <c r="BF54" s="267">
        <v>0</v>
      </c>
      <c r="BG54" s="267">
        <v>0</v>
      </c>
      <c r="BH54" s="267">
        <v>5.5101260195800725E-3</v>
      </c>
      <c r="BI54" s="267">
        <v>0</v>
      </c>
      <c r="BJ54" s="267">
        <v>0</v>
      </c>
      <c r="BK54" s="267">
        <v>0</v>
      </c>
      <c r="BL54" s="267">
        <v>1.0974057328475484E-4</v>
      </c>
      <c r="BM54" s="267">
        <v>4.4099488445934028E-5</v>
      </c>
      <c r="BN54" s="267">
        <v>3.4708296054052388E-4</v>
      </c>
      <c r="BO54" s="267">
        <v>6.8877111753113817E-4</v>
      </c>
      <c r="BP54" s="267">
        <v>0</v>
      </c>
      <c r="BQ54" s="267">
        <v>0</v>
      </c>
      <c r="BR54" s="267">
        <v>0</v>
      </c>
      <c r="BS54" s="267">
        <v>0</v>
      </c>
      <c r="BT54" s="267">
        <v>0</v>
      </c>
      <c r="BU54" s="267">
        <v>0</v>
      </c>
      <c r="BV54" s="267">
        <v>0</v>
      </c>
      <c r="BW54" s="267">
        <v>0</v>
      </c>
      <c r="BX54" s="267">
        <v>0</v>
      </c>
      <c r="BY54" s="267">
        <v>0</v>
      </c>
      <c r="BZ54" s="267">
        <v>0</v>
      </c>
      <c r="CA54" s="267">
        <v>0</v>
      </c>
      <c r="CB54" s="267">
        <v>0</v>
      </c>
      <c r="CC54" s="267">
        <v>0</v>
      </c>
      <c r="CD54" s="267">
        <v>0</v>
      </c>
      <c r="CE54" s="267">
        <v>0</v>
      </c>
      <c r="CF54" s="267">
        <v>0</v>
      </c>
      <c r="CG54" s="267">
        <v>0</v>
      </c>
      <c r="CH54" s="267">
        <v>0</v>
      </c>
      <c r="CI54" s="267">
        <v>0</v>
      </c>
      <c r="CJ54" s="267">
        <v>0</v>
      </c>
      <c r="CK54" s="267">
        <v>0</v>
      </c>
      <c r="CL54" s="267">
        <v>0</v>
      </c>
      <c r="CM54" s="267">
        <v>3.395136323355085E-4</v>
      </c>
      <c r="CN54" s="267">
        <v>0</v>
      </c>
      <c r="CO54" s="267">
        <v>0</v>
      </c>
      <c r="CP54" s="267">
        <v>6.7105938512823583E-5</v>
      </c>
      <c r="CQ54" s="267">
        <v>0</v>
      </c>
      <c r="CR54" s="267">
        <v>0</v>
      </c>
      <c r="CS54" s="267">
        <v>0</v>
      </c>
      <c r="CT54" s="267">
        <v>0</v>
      </c>
      <c r="CU54" s="267">
        <v>0</v>
      </c>
      <c r="CV54" s="267">
        <v>0</v>
      </c>
      <c r="CW54" s="267">
        <v>2.7587973040613689E-3</v>
      </c>
      <c r="CX54" s="267">
        <v>4.6406648807138185E-5</v>
      </c>
      <c r="CY54" s="267">
        <v>0</v>
      </c>
      <c r="CZ54" s="267">
        <v>0</v>
      </c>
      <c r="DA54" s="267">
        <v>0</v>
      </c>
      <c r="DB54" s="267">
        <v>0</v>
      </c>
      <c r="DC54" s="267">
        <v>0</v>
      </c>
      <c r="DD54" s="267">
        <v>0</v>
      </c>
      <c r="DE54" s="268">
        <v>0</v>
      </c>
      <c r="DF54" s="266">
        <v>4.4713243622763717E-4</v>
      </c>
    </row>
    <row r="55" spans="1:110" ht="39.950000000000003" customHeight="1">
      <c r="A55" s="272" t="s">
        <v>247</v>
      </c>
      <c r="B55" s="265" t="s">
        <v>155</v>
      </c>
      <c r="C55" s="266">
        <v>7.7721645478265696E-5</v>
      </c>
      <c r="D55" s="267">
        <v>6.551577292233105E-5</v>
      </c>
      <c r="E55" s="267">
        <v>0</v>
      </c>
      <c r="F55" s="267">
        <v>0</v>
      </c>
      <c r="G55" s="267">
        <v>5.8876864924696493E-4</v>
      </c>
      <c r="H55" s="267">
        <v>0</v>
      </c>
      <c r="I55" s="267">
        <v>0</v>
      </c>
      <c r="J55" s="267">
        <v>0</v>
      </c>
      <c r="K55" s="267">
        <v>0</v>
      </c>
      <c r="L55" s="267">
        <v>0</v>
      </c>
      <c r="M55" s="267">
        <v>0</v>
      </c>
      <c r="N55" s="267">
        <v>0</v>
      </c>
      <c r="O55" s="267">
        <v>0</v>
      </c>
      <c r="P55" s="267">
        <v>0</v>
      </c>
      <c r="Q55" s="267">
        <v>6.8027210884353737E-4</v>
      </c>
      <c r="R55" s="267">
        <v>0</v>
      </c>
      <c r="S55" s="267">
        <v>0</v>
      </c>
      <c r="T55" s="267">
        <v>0</v>
      </c>
      <c r="U55" s="267">
        <v>0</v>
      </c>
      <c r="V55" s="267">
        <v>2.1941854086670324E-5</v>
      </c>
      <c r="W55" s="267">
        <v>0</v>
      </c>
      <c r="X55" s="267">
        <v>0</v>
      </c>
      <c r="Y55" s="267">
        <v>0</v>
      </c>
      <c r="Z55" s="267">
        <v>0</v>
      </c>
      <c r="AA55" s="267">
        <v>0</v>
      </c>
      <c r="AB55" s="267">
        <v>0</v>
      </c>
      <c r="AC55" s="267">
        <v>0</v>
      </c>
      <c r="AD55" s="267">
        <v>0</v>
      </c>
      <c r="AE55" s="267">
        <v>1.1669905065322293E-5</v>
      </c>
      <c r="AF55" s="267">
        <v>0</v>
      </c>
      <c r="AG55" s="267">
        <v>0</v>
      </c>
      <c r="AH55" s="267">
        <v>0</v>
      </c>
      <c r="AI55" s="267">
        <v>0</v>
      </c>
      <c r="AJ55" s="267">
        <v>0</v>
      </c>
      <c r="AK55" s="267">
        <v>0</v>
      </c>
      <c r="AL55" s="267">
        <v>0</v>
      </c>
      <c r="AM55" s="267">
        <v>0</v>
      </c>
      <c r="AN55" s="267">
        <v>0</v>
      </c>
      <c r="AO55" s="267">
        <v>0</v>
      </c>
      <c r="AP55" s="267">
        <v>0</v>
      </c>
      <c r="AQ55" s="267">
        <v>0</v>
      </c>
      <c r="AR55" s="267">
        <v>0</v>
      </c>
      <c r="AS55" s="267">
        <v>3.0720393221033229E-4</v>
      </c>
      <c r="AT55" s="267">
        <v>1.3175446205716999E-3</v>
      </c>
      <c r="AU55" s="267">
        <v>1.8372517292728995E-3</v>
      </c>
      <c r="AV55" s="267">
        <v>2.9190992493744786E-3</v>
      </c>
      <c r="AW55" s="267">
        <v>2.7753852043257729E-3</v>
      </c>
      <c r="AX55" s="267">
        <v>1.341136308217508E-2</v>
      </c>
      <c r="AY55" s="267">
        <v>1.2022859607504852E-2</v>
      </c>
      <c r="AZ55" s="267">
        <v>2.8301886792452831E-2</v>
      </c>
      <c r="BA55" s="267">
        <v>4.4375687008915846E-3</v>
      </c>
      <c r="BB55" s="267">
        <v>0.14380689373018307</v>
      </c>
      <c r="BC55" s="267">
        <v>0</v>
      </c>
      <c r="BD55" s="267">
        <v>0</v>
      </c>
      <c r="BE55" s="267">
        <v>0</v>
      </c>
      <c r="BF55" s="267">
        <v>7.0921985815602835E-3</v>
      </c>
      <c r="BG55" s="267">
        <v>8.8339222614840988E-4</v>
      </c>
      <c r="BH55" s="267">
        <v>2.4630159928047887E-3</v>
      </c>
      <c r="BI55" s="267">
        <v>1.154817755322988E-2</v>
      </c>
      <c r="BJ55" s="267">
        <v>3.0343897505057315E-3</v>
      </c>
      <c r="BK55" s="267">
        <v>0</v>
      </c>
      <c r="BL55" s="267">
        <v>5.6582239585619594E-3</v>
      </c>
      <c r="BM55" s="267">
        <v>4.4834479920032927E-3</v>
      </c>
      <c r="BN55" s="267">
        <v>1.1029525190509981E-3</v>
      </c>
      <c r="BO55" s="267">
        <v>2.1141446801997434E-3</v>
      </c>
      <c r="BP55" s="267">
        <v>2.2355460768401896E-5</v>
      </c>
      <c r="BQ55" s="267">
        <v>0</v>
      </c>
      <c r="BR55" s="267">
        <v>2.4979877321046936E-4</v>
      </c>
      <c r="BS55" s="267">
        <v>0</v>
      </c>
      <c r="BT55" s="267">
        <v>2.7615332546403393E-4</v>
      </c>
      <c r="BU55" s="267">
        <v>1.9527181837117268E-5</v>
      </c>
      <c r="BV55" s="267">
        <v>2.03231378924906E-5</v>
      </c>
      <c r="BW55" s="267">
        <v>0</v>
      </c>
      <c r="BX55" s="267">
        <v>0</v>
      </c>
      <c r="BY55" s="267">
        <v>2.7729636048526865E-4</v>
      </c>
      <c r="BZ55" s="267">
        <v>1.187796577958059E-5</v>
      </c>
      <c r="CA55" s="267">
        <v>2.8354545233600948E-4</v>
      </c>
      <c r="CB55" s="267">
        <v>3.074448964147195E-4</v>
      </c>
      <c r="CC55" s="267">
        <v>1.1985736973002127E-4</v>
      </c>
      <c r="CD55" s="267">
        <v>0</v>
      </c>
      <c r="CE55" s="267">
        <v>0</v>
      </c>
      <c r="CF55" s="267">
        <v>1.8365335801952996E-3</v>
      </c>
      <c r="CG55" s="267">
        <v>0</v>
      </c>
      <c r="CH55" s="267">
        <v>0</v>
      </c>
      <c r="CI55" s="267">
        <v>5.7652779866646615E-4</v>
      </c>
      <c r="CJ55" s="267">
        <v>2.9134982373335666E-5</v>
      </c>
      <c r="CK55" s="267">
        <v>0</v>
      </c>
      <c r="CL55" s="267">
        <v>4.9385154822460364E-4</v>
      </c>
      <c r="CM55" s="267">
        <v>3.654087398865219E-4</v>
      </c>
      <c r="CN55" s="267">
        <v>1.3285698336496594E-3</v>
      </c>
      <c r="CO55" s="267">
        <v>2.3688823613019376E-5</v>
      </c>
      <c r="CP55" s="267">
        <v>3.445980626334184E-5</v>
      </c>
      <c r="CQ55" s="267">
        <v>5.4740957966764418E-4</v>
      </c>
      <c r="CR55" s="267">
        <v>0</v>
      </c>
      <c r="CS55" s="267">
        <v>2.0658880564125164E-5</v>
      </c>
      <c r="CT55" s="267">
        <v>0</v>
      </c>
      <c r="CU55" s="267">
        <v>0</v>
      </c>
      <c r="CV55" s="267">
        <v>0</v>
      </c>
      <c r="CW55" s="267">
        <v>7.2054663764303259E-3</v>
      </c>
      <c r="CX55" s="267">
        <v>4.6406648807138185E-5</v>
      </c>
      <c r="CY55" s="267">
        <v>3.2329328088797889E-4</v>
      </c>
      <c r="CZ55" s="267">
        <v>3.687995574405311E-5</v>
      </c>
      <c r="DA55" s="267">
        <v>8.0708621698512943E-5</v>
      </c>
      <c r="DB55" s="267">
        <v>9.408706448358811E-4</v>
      </c>
      <c r="DC55" s="267">
        <v>4.012921607576396E-4</v>
      </c>
      <c r="DD55" s="267">
        <v>0</v>
      </c>
      <c r="DE55" s="268">
        <v>2.0127203928830206E-4</v>
      </c>
      <c r="DF55" s="266">
        <v>1.1480561333548707E-3</v>
      </c>
    </row>
    <row r="56" spans="1:110" ht="39.950000000000003" customHeight="1">
      <c r="A56" s="272" t="s">
        <v>248</v>
      </c>
      <c r="B56" s="265" t="s">
        <v>429</v>
      </c>
      <c r="C56" s="266">
        <v>0</v>
      </c>
      <c r="D56" s="267">
        <v>0</v>
      </c>
      <c r="E56" s="267">
        <v>0</v>
      </c>
      <c r="F56" s="267">
        <v>6.6339392331166242E-5</v>
      </c>
      <c r="G56" s="267">
        <v>4.7101491939757195E-5</v>
      </c>
      <c r="H56" s="267">
        <v>0</v>
      </c>
      <c r="I56" s="267">
        <v>0</v>
      </c>
      <c r="J56" s="267">
        <v>0</v>
      </c>
      <c r="K56" s="267">
        <v>1.7837076146478068E-5</v>
      </c>
      <c r="L56" s="267">
        <v>0</v>
      </c>
      <c r="M56" s="267">
        <v>0</v>
      </c>
      <c r="N56" s="267">
        <v>0</v>
      </c>
      <c r="O56" s="267">
        <v>0</v>
      </c>
      <c r="P56" s="267">
        <v>0</v>
      </c>
      <c r="Q56" s="267">
        <v>0</v>
      </c>
      <c r="R56" s="267">
        <v>0</v>
      </c>
      <c r="S56" s="267">
        <v>7.8111574573120241E-6</v>
      </c>
      <c r="T56" s="267">
        <v>0</v>
      </c>
      <c r="U56" s="267">
        <v>0</v>
      </c>
      <c r="V56" s="267">
        <v>0</v>
      </c>
      <c r="W56" s="267">
        <v>0</v>
      </c>
      <c r="X56" s="267">
        <v>0</v>
      </c>
      <c r="Y56" s="267">
        <v>8.2376394220472176E-6</v>
      </c>
      <c r="Z56" s="267">
        <v>0</v>
      </c>
      <c r="AA56" s="267">
        <v>1.9046409751761792E-4</v>
      </c>
      <c r="AB56" s="267">
        <v>0</v>
      </c>
      <c r="AC56" s="267">
        <v>2.263539360685943E-6</v>
      </c>
      <c r="AD56" s="267">
        <v>0</v>
      </c>
      <c r="AE56" s="267">
        <v>0</v>
      </c>
      <c r="AF56" s="267">
        <v>0</v>
      </c>
      <c r="AG56" s="267">
        <v>0</v>
      </c>
      <c r="AH56" s="267">
        <v>0</v>
      </c>
      <c r="AI56" s="267">
        <v>0</v>
      </c>
      <c r="AJ56" s="267">
        <v>0</v>
      </c>
      <c r="AK56" s="267">
        <v>2.1779849283442959E-5</v>
      </c>
      <c r="AL56" s="267">
        <v>0</v>
      </c>
      <c r="AM56" s="267">
        <v>0</v>
      </c>
      <c r="AN56" s="267">
        <v>0</v>
      </c>
      <c r="AO56" s="267">
        <v>0</v>
      </c>
      <c r="AP56" s="267">
        <v>7.0941607962486078E-6</v>
      </c>
      <c r="AQ56" s="267">
        <v>0</v>
      </c>
      <c r="AR56" s="267">
        <v>3.1094527363184078E-5</v>
      </c>
      <c r="AS56" s="267">
        <v>0</v>
      </c>
      <c r="AT56" s="267">
        <v>1.8167385451361327E-3</v>
      </c>
      <c r="AU56" s="267">
        <v>7.7357967548332616E-5</v>
      </c>
      <c r="AV56" s="267">
        <v>0</v>
      </c>
      <c r="AW56" s="267">
        <v>0</v>
      </c>
      <c r="AX56" s="267">
        <v>0</v>
      </c>
      <c r="AY56" s="267">
        <v>5.3914168643519518E-5</v>
      </c>
      <c r="AZ56" s="267">
        <v>0</v>
      </c>
      <c r="BA56" s="267">
        <v>8.1423278915441927E-5</v>
      </c>
      <c r="BB56" s="267">
        <v>5.114043162524292E-5</v>
      </c>
      <c r="BC56" s="267">
        <v>5.7142857142857141E-2</v>
      </c>
      <c r="BD56" s="267">
        <v>0</v>
      </c>
      <c r="BE56" s="267">
        <v>0</v>
      </c>
      <c r="BF56" s="267">
        <v>7.0921985815602835E-3</v>
      </c>
      <c r="BG56" s="267">
        <v>0</v>
      </c>
      <c r="BH56" s="267">
        <v>9.5961997704975648E-3</v>
      </c>
      <c r="BI56" s="267">
        <v>0</v>
      </c>
      <c r="BJ56" s="267">
        <v>0</v>
      </c>
      <c r="BK56" s="267">
        <v>0</v>
      </c>
      <c r="BL56" s="267">
        <v>1.0578991264650367E-3</v>
      </c>
      <c r="BM56" s="267">
        <v>1.6169812430175809E-4</v>
      </c>
      <c r="BN56" s="267">
        <v>1.5811557091290531E-3</v>
      </c>
      <c r="BO56" s="267">
        <v>2.3054699906250599E-3</v>
      </c>
      <c r="BP56" s="267">
        <v>4.4710921536803793E-6</v>
      </c>
      <c r="BQ56" s="267">
        <v>0</v>
      </c>
      <c r="BR56" s="267">
        <v>0</v>
      </c>
      <c r="BS56" s="267">
        <v>3.5362554590943649E-5</v>
      </c>
      <c r="BT56" s="267">
        <v>1.9138067671693515E-4</v>
      </c>
      <c r="BU56" s="267">
        <v>2.2781712143303479E-5</v>
      </c>
      <c r="BV56" s="267">
        <v>6.09694136774718E-5</v>
      </c>
      <c r="BW56" s="267">
        <v>0</v>
      </c>
      <c r="BX56" s="267">
        <v>0</v>
      </c>
      <c r="BY56" s="267">
        <v>0</v>
      </c>
      <c r="BZ56" s="267">
        <v>2.4943728137119238E-4</v>
      </c>
      <c r="CA56" s="267">
        <v>0</v>
      </c>
      <c r="CB56" s="267">
        <v>2.3649607416516885E-5</v>
      </c>
      <c r="CC56" s="267">
        <v>2.9964342432505318E-5</v>
      </c>
      <c r="CD56" s="267">
        <v>0</v>
      </c>
      <c r="CE56" s="267">
        <v>1.0249752297652807E-4</v>
      </c>
      <c r="CF56" s="267">
        <v>2.9862334637321945E-5</v>
      </c>
      <c r="CG56" s="267">
        <v>0</v>
      </c>
      <c r="CH56" s="267">
        <v>0</v>
      </c>
      <c r="CI56" s="267">
        <v>2.5066426028976787E-4</v>
      </c>
      <c r="CJ56" s="267">
        <v>8.7404947120006994E-5</v>
      </c>
      <c r="CK56" s="267">
        <v>0</v>
      </c>
      <c r="CL56" s="267">
        <v>1.9754061928984148E-4</v>
      </c>
      <c r="CM56" s="267">
        <v>5.7832406863929842E-4</v>
      </c>
      <c r="CN56" s="267">
        <v>1.4885936511480778E-5</v>
      </c>
      <c r="CO56" s="267">
        <v>7.8962745376731265E-5</v>
      </c>
      <c r="CP56" s="267">
        <v>2.5391436194041354E-5</v>
      </c>
      <c r="CQ56" s="267">
        <v>0</v>
      </c>
      <c r="CR56" s="267">
        <v>5.0706082194559236E-5</v>
      </c>
      <c r="CS56" s="267">
        <v>6.8862935213750553E-6</v>
      </c>
      <c r="CT56" s="267">
        <v>3.406864832637765E-5</v>
      </c>
      <c r="CU56" s="267">
        <v>5.5809800200915282E-5</v>
      </c>
      <c r="CV56" s="267">
        <v>0</v>
      </c>
      <c r="CW56" s="267">
        <v>1.5598263238152887E-3</v>
      </c>
      <c r="CX56" s="267">
        <v>3.290653279051617E-4</v>
      </c>
      <c r="CY56" s="267">
        <v>2.6941106740664906E-5</v>
      </c>
      <c r="CZ56" s="267">
        <v>1.4290982850820579E-4</v>
      </c>
      <c r="DA56" s="267">
        <v>4.0354310849256471E-5</v>
      </c>
      <c r="DB56" s="267">
        <v>5.2378365794987199E-4</v>
      </c>
      <c r="DC56" s="267">
        <v>2.0064608037881979E-5</v>
      </c>
      <c r="DD56" s="267">
        <v>0</v>
      </c>
      <c r="DE56" s="268">
        <v>0</v>
      </c>
      <c r="DF56" s="266">
        <v>5.4038412560933195E-4</v>
      </c>
    </row>
    <row r="57" spans="1:110" ht="39.950000000000003" customHeight="1">
      <c r="A57" s="272" t="s">
        <v>249</v>
      </c>
      <c r="B57" s="265" t="s">
        <v>156</v>
      </c>
      <c r="C57" s="266">
        <v>0</v>
      </c>
      <c r="D57" s="267">
        <v>0</v>
      </c>
      <c r="E57" s="267">
        <v>0</v>
      </c>
      <c r="F57" s="267">
        <v>0</v>
      </c>
      <c r="G57" s="267">
        <v>0</v>
      </c>
      <c r="H57" s="267">
        <v>0</v>
      </c>
      <c r="I57" s="267">
        <v>0</v>
      </c>
      <c r="J57" s="267">
        <v>0</v>
      </c>
      <c r="K57" s="267">
        <v>0</v>
      </c>
      <c r="L57" s="267">
        <v>0</v>
      </c>
      <c r="M57" s="267">
        <v>0</v>
      </c>
      <c r="N57" s="267">
        <v>0</v>
      </c>
      <c r="O57" s="267">
        <v>0</v>
      </c>
      <c r="P57" s="267">
        <v>0</v>
      </c>
      <c r="Q57" s="267">
        <v>0</v>
      </c>
      <c r="R57" s="267">
        <v>0</v>
      </c>
      <c r="S57" s="267">
        <v>0</v>
      </c>
      <c r="T57" s="267">
        <v>0</v>
      </c>
      <c r="U57" s="267">
        <v>0</v>
      </c>
      <c r="V57" s="267">
        <v>0</v>
      </c>
      <c r="W57" s="267">
        <v>0</v>
      </c>
      <c r="X57" s="267">
        <v>0</v>
      </c>
      <c r="Y57" s="267">
        <v>0</v>
      </c>
      <c r="Z57" s="267">
        <v>0</v>
      </c>
      <c r="AA57" s="267">
        <v>0</v>
      </c>
      <c r="AB57" s="267">
        <v>0</v>
      </c>
      <c r="AC57" s="267">
        <v>0</v>
      </c>
      <c r="AD57" s="267">
        <v>0</v>
      </c>
      <c r="AE57" s="267">
        <v>0</v>
      </c>
      <c r="AF57" s="267">
        <v>0</v>
      </c>
      <c r="AG57" s="267">
        <v>0</v>
      </c>
      <c r="AH57" s="267">
        <v>0</v>
      </c>
      <c r="AI57" s="267">
        <v>0</v>
      </c>
      <c r="AJ57" s="267">
        <v>0</v>
      </c>
      <c r="AK57" s="267">
        <v>0</v>
      </c>
      <c r="AL57" s="267">
        <v>0</v>
      </c>
      <c r="AM57" s="267">
        <v>0</v>
      </c>
      <c r="AN57" s="267">
        <v>0</v>
      </c>
      <c r="AO57" s="267">
        <v>0</v>
      </c>
      <c r="AP57" s="267">
        <v>0</v>
      </c>
      <c r="AQ57" s="267">
        <v>0</v>
      </c>
      <c r="AR57" s="267">
        <v>0</v>
      </c>
      <c r="AS57" s="267">
        <v>0</v>
      </c>
      <c r="AT57" s="267">
        <v>0</v>
      </c>
      <c r="AU57" s="267">
        <v>1.3537644320958209E-4</v>
      </c>
      <c r="AV57" s="267">
        <v>0</v>
      </c>
      <c r="AW57" s="267">
        <v>0</v>
      </c>
      <c r="AX57" s="267">
        <v>0</v>
      </c>
      <c r="AY57" s="267">
        <v>0</v>
      </c>
      <c r="AZ57" s="267">
        <v>0</v>
      </c>
      <c r="BA57" s="267">
        <v>0</v>
      </c>
      <c r="BB57" s="267">
        <v>0</v>
      </c>
      <c r="BC57" s="267">
        <v>0</v>
      </c>
      <c r="BD57" s="267">
        <v>0</v>
      </c>
      <c r="BE57" s="267">
        <v>0</v>
      </c>
      <c r="BF57" s="267">
        <v>0</v>
      </c>
      <c r="BG57" s="267">
        <v>0</v>
      </c>
      <c r="BH57" s="267">
        <v>0</v>
      </c>
      <c r="BI57" s="267">
        <v>0</v>
      </c>
      <c r="BJ57" s="267">
        <v>0</v>
      </c>
      <c r="BK57" s="267">
        <v>0</v>
      </c>
      <c r="BL57" s="267">
        <v>0</v>
      </c>
      <c r="BM57" s="267">
        <v>0</v>
      </c>
      <c r="BN57" s="267">
        <v>0</v>
      </c>
      <c r="BO57" s="267">
        <v>0</v>
      </c>
      <c r="BP57" s="267">
        <v>0</v>
      </c>
      <c r="BQ57" s="267">
        <v>0</v>
      </c>
      <c r="BR57" s="267">
        <v>0</v>
      </c>
      <c r="BS57" s="267">
        <v>0</v>
      </c>
      <c r="BT57" s="267">
        <v>0</v>
      </c>
      <c r="BU57" s="267">
        <v>0</v>
      </c>
      <c r="BV57" s="267">
        <v>0</v>
      </c>
      <c r="BW57" s="267">
        <v>0</v>
      </c>
      <c r="BX57" s="267">
        <v>0</v>
      </c>
      <c r="BY57" s="267">
        <v>0</v>
      </c>
      <c r="BZ57" s="267">
        <v>0</v>
      </c>
      <c r="CA57" s="267">
        <v>0</v>
      </c>
      <c r="CB57" s="267">
        <v>0</v>
      </c>
      <c r="CC57" s="267">
        <v>0</v>
      </c>
      <c r="CD57" s="267">
        <v>0</v>
      </c>
      <c r="CE57" s="267">
        <v>0</v>
      </c>
      <c r="CF57" s="267">
        <v>0</v>
      </c>
      <c r="CG57" s="267">
        <v>0</v>
      </c>
      <c r="CH57" s="267">
        <v>1.3159539679302018E-5</v>
      </c>
      <c r="CI57" s="267">
        <v>0</v>
      </c>
      <c r="CJ57" s="267">
        <v>0</v>
      </c>
      <c r="CK57" s="267">
        <v>0</v>
      </c>
      <c r="CL57" s="267">
        <v>0</v>
      </c>
      <c r="CM57" s="267">
        <v>0</v>
      </c>
      <c r="CN57" s="267">
        <v>0</v>
      </c>
      <c r="CO57" s="267">
        <v>0</v>
      </c>
      <c r="CP57" s="267">
        <v>0</v>
      </c>
      <c r="CQ57" s="267">
        <v>0</v>
      </c>
      <c r="CR57" s="267">
        <v>0</v>
      </c>
      <c r="CS57" s="267">
        <v>0</v>
      </c>
      <c r="CT57" s="267">
        <v>0</v>
      </c>
      <c r="CU57" s="267">
        <v>0</v>
      </c>
      <c r="CV57" s="267">
        <v>0</v>
      </c>
      <c r="CW57" s="267">
        <v>2.7238758191998323E-3</v>
      </c>
      <c r="CX57" s="267">
        <v>0</v>
      </c>
      <c r="CY57" s="267">
        <v>0</v>
      </c>
      <c r="CZ57" s="267">
        <v>0</v>
      </c>
      <c r="DA57" s="267">
        <v>0</v>
      </c>
      <c r="DB57" s="267">
        <v>0</v>
      </c>
      <c r="DC57" s="267">
        <v>0</v>
      </c>
      <c r="DD57" s="267">
        <v>0</v>
      </c>
      <c r="DE57" s="268">
        <v>0</v>
      </c>
      <c r="DF57" s="266">
        <v>2.5468314740802916E-5</v>
      </c>
    </row>
    <row r="58" spans="1:110" ht="39.950000000000003" customHeight="1">
      <c r="A58" s="272" t="s">
        <v>250</v>
      </c>
      <c r="B58" s="265" t="s">
        <v>157</v>
      </c>
      <c r="C58" s="266">
        <v>0</v>
      </c>
      <c r="D58" s="267">
        <v>0</v>
      </c>
      <c r="E58" s="267">
        <v>0</v>
      </c>
      <c r="F58" s="267">
        <v>0</v>
      </c>
      <c r="G58" s="267">
        <v>0</v>
      </c>
      <c r="H58" s="267">
        <v>0</v>
      </c>
      <c r="I58" s="267">
        <v>0</v>
      </c>
      <c r="J58" s="267">
        <v>0</v>
      </c>
      <c r="K58" s="267">
        <v>0</v>
      </c>
      <c r="L58" s="267">
        <v>0</v>
      </c>
      <c r="M58" s="267">
        <v>0</v>
      </c>
      <c r="N58" s="267">
        <v>0</v>
      </c>
      <c r="O58" s="267">
        <v>0</v>
      </c>
      <c r="P58" s="267">
        <v>0</v>
      </c>
      <c r="Q58" s="267">
        <v>0</v>
      </c>
      <c r="R58" s="267">
        <v>0</v>
      </c>
      <c r="S58" s="267">
        <v>0</v>
      </c>
      <c r="T58" s="267">
        <v>0</v>
      </c>
      <c r="U58" s="267">
        <v>0</v>
      </c>
      <c r="V58" s="267">
        <v>0</v>
      </c>
      <c r="W58" s="267">
        <v>0</v>
      </c>
      <c r="X58" s="267">
        <v>0</v>
      </c>
      <c r="Y58" s="267">
        <v>0</v>
      </c>
      <c r="Z58" s="267">
        <v>0</v>
      </c>
      <c r="AA58" s="267">
        <v>0</v>
      </c>
      <c r="AB58" s="267">
        <v>0</v>
      </c>
      <c r="AC58" s="267">
        <v>0</v>
      </c>
      <c r="AD58" s="267">
        <v>0</v>
      </c>
      <c r="AE58" s="267">
        <v>0</v>
      </c>
      <c r="AF58" s="267">
        <v>0</v>
      </c>
      <c r="AG58" s="267">
        <v>0</v>
      </c>
      <c r="AH58" s="267">
        <v>0</v>
      </c>
      <c r="AI58" s="267">
        <v>0</v>
      </c>
      <c r="AJ58" s="267">
        <v>0</v>
      </c>
      <c r="AK58" s="267">
        <v>0</v>
      </c>
      <c r="AL58" s="267">
        <v>0</v>
      </c>
      <c r="AM58" s="267">
        <v>0</v>
      </c>
      <c r="AN58" s="267">
        <v>0</v>
      </c>
      <c r="AO58" s="267">
        <v>0</v>
      </c>
      <c r="AP58" s="267">
        <v>0</v>
      </c>
      <c r="AQ58" s="267">
        <v>0</v>
      </c>
      <c r="AR58" s="267">
        <v>0</v>
      </c>
      <c r="AS58" s="267">
        <v>0</v>
      </c>
      <c r="AT58" s="267">
        <v>0</v>
      </c>
      <c r="AU58" s="267">
        <v>0</v>
      </c>
      <c r="AV58" s="267">
        <v>0</v>
      </c>
      <c r="AW58" s="267">
        <v>0</v>
      </c>
      <c r="AX58" s="267">
        <v>0</v>
      </c>
      <c r="AY58" s="267">
        <v>0</v>
      </c>
      <c r="AZ58" s="267">
        <v>0</v>
      </c>
      <c r="BA58" s="267">
        <v>0</v>
      </c>
      <c r="BB58" s="267">
        <v>0</v>
      </c>
      <c r="BC58" s="267">
        <v>0</v>
      </c>
      <c r="BD58" s="267">
        <v>0</v>
      </c>
      <c r="BE58" s="267">
        <v>0</v>
      </c>
      <c r="BF58" s="267">
        <v>0</v>
      </c>
      <c r="BG58" s="267">
        <v>0</v>
      </c>
      <c r="BH58" s="267">
        <v>0</v>
      </c>
      <c r="BI58" s="267">
        <v>0</v>
      </c>
      <c r="BJ58" s="267">
        <v>0</v>
      </c>
      <c r="BK58" s="267">
        <v>0</v>
      </c>
      <c r="BL58" s="267">
        <v>0</v>
      </c>
      <c r="BM58" s="267">
        <v>0</v>
      </c>
      <c r="BN58" s="267">
        <v>0</v>
      </c>
      <c r="BO58" s="267">
        <v>0</v>
      </c>
      <c r="BP58" s="267">
        <v>0</v>
      </c>
      <c r="BQ58" s="267">
        <v>0</v>
      </c>
      <c r="BR58" s="267">
        <v>0</v>
      </c>
      <c r="BS58" s="267">
        <v>0</v>
      </c>
      <c r="BT58" s="267">
        <v>0</v>
      </c>
      <c r="BU58" s="267">
        <v>0</v>
      </c>
      <c r="BV58" s="267">
        <v>0</v>
      </c>
      <c r="BW58" s="267">
        <v>0</v>
      </c>
      <c r="BX58" s="267">
        <v>0</v>
      </c>
      <c r="BY58" s="267">
        <v>0</v>
      </c>
      <c r="BZ58" s="267">
        <v>0</v>
      </c>
      <c r="CA58" s="267">
        <v>0</v>
      </c>
      <c r="CB58" s="267">
        <v>0</v>
      </c>
      <c r="CC58" s="267">
        <v>0</v>
      </c>
      <c r="CD58" s="267">
        <v>0</v>
      </c>
      <c r="CE58" s="267">
        <v>0</v>
      </c>
      <c r="CF58" s="267">
        <v>0</v>
      </c>
      <c r="CG58" s="267">
        <v>0</v>
      </c>
      <c r="CH58" s="267">
        <v>0</v>
      </c>
      <c r="CI58" s="267">
        <v>0</v>
      </c>
      <c r="CJ58" s="267">
        <v>0</v>
      </c>
      <c r="CK58" s="267">
        <v>0</v>
      </c>
      <c r="CL58" s="267">
        <v>0</v>
      </c>
      <c r="CM58" s="267">
        <v>0</v>
      </c>
      <c r="CN58" s="267">
        <v>0</v>
      </c>
      <c r="CO58" s="267">
        <v>0</v>
      </c>
      <c r="CP58" s="267">
        <v>0</v>
      </c>
      <c r="CQ58" s="267">
        <v>0</v>
      </c>
      <c r="CR58" s="267">
        <v>0</v>
      </c>
      <c r="CS58" s="267">
        <v>0</v>
      </c>
      <c r="CT58" s="267">
        <v>0</v>
      </c>
      <c r="CU58" s="267">
        <v>0</v>
      </c>
      <c r="CV58" s="267">
        <v>0</v>
      </c>
      <c r="CW58" s="267">
        <v>0</v>
      </c>
      <c r="CX58" s="267">
        <v>0</v>
      </c>
      <c r="CY58" s="267">
        <v>0</v>
      </c>
      <c r="CZ58" s="267">
        <v>0</v>
      </c>
      <c r="DA58" s="267">
        <v>0</v>
      </c>
      <c r="DB58" s="267">
        <v>0</v>
      </c>
      <c r="DC58" s="267">
        <v>0</v>
      </c>
      <c r="DD58" s="267">
        <v>0</v>
      </c>
      <c r="DE58" s="268">
        <v>0</v>
      </c>
      <c r="DF58" s="266">
        <v>0</v>
      </c>
    </row>
    <row r="59" spans="1:110" ht="39.950000000000003" customHeight="1">
      <c r="A59" s="272" t="s">
        <v>251</v>
      </c>
      <c r="B59" s="265" t="s">
        <v>158</v>
      </c>
      <c r="C59" s="266">
        <v>0</v>
      </c>
      <c r="D59" s="267">
        <v>0</v>
      </c>
      <c r="E59" s="267">
        <v>0</v>
      </c>
      <c r="F59" s="267">
        <v>0</v>
      </c>
      <c r="G59" s="267">
        <v>0</v>
      </c>
      <c r="H59" s="267">
        <v>0</v>
      </c>
      <c r="I59" s="267">
        <v>0</v>
      </c>
      <c r="J59" s="267">
        <v>0</v>
      </c>
      <c r="K59" s="267">
        <v>0</v>
      </c>
      <c r="L59" s="267">
        <v>0</v>
      </c>
      <c r="M59" s="267">
        <v>0</v>
      </c>
      <c r="N59" s="267">
        <v>0</v>
      </c>
      <c r="O59" s="267">
        <v>0</v>
      </c>
      <c r="P59" s="267">
        <v>0</v>
      </c>
      <c r="Q59" s="267">
        <v>0</v>
      </c>
      <c r="R59" s="267">
        <v>0</v>
      </c>
      <c r="S59" s="267">
        <v>0</v>
      </c>
      <c r="T59" s="267">
        <v>0</v>
      </c>
      <c r="U59" s="267">
        <v>0</v>
      </c>
      <c r="V59" s="267">
        <v>0</v>
      </c>
      <c r="W59" s="267">
        <v>0</v>
      </c>
      <c r="X59" s="267">
        <v>0</v>
      </c>
      <c r="Y59" s="267">
        <v>0</v>
      </c>
      <c r="Z59" s="267">
        <v>0</v>
      </c>
      <c r="AA59" s="267">
        <v>0</v>
      </c>
      <c r="AB59" s="267">
        <v>0</v>
      </c>
      <c r="AC59" s="267">
        <v>0</v>
      </c>
      <c r="AD59" s="267">
        <v>0</v>
      </c>
      <c r="AE59" s="267">
        <v>0</v>
      </c>
      <c r="AF59" s="267">
        <v>0</v>
      </c>
      <c r="AG59" s="267">
        <v>0</v>
      </c>
      <c r="AH59" s="267">
        <v>0</v>
      </c>
      <c r="AI59" s="267">
        <v>0</v>
      </c>
      <c r="AJ59" s="267">
        <v>0</v>
      </c>
      <c r="AK59" s="267">
        <v>0</v>
      </c>
      <c r="AL59" s="267">
        <v>0</v>
      </c>
      <c r="AM59" s="267">
        <v>0</v>
      </c>
      <c r="AN59" s="267">
        <v>0</v>
      </c>
      <c r="AO59" s="267">
        <v>0</v>
      </c>
      <c r="AP59" s="267">
        <v>0</v>
      </c>
      <c r="AQ59" s="267">
        <v>0</v>
      </c>
      <c r="AR59" s="267">
        <v>0</v>
      </c>
      <c r="AS59" s="267">
        <v>0</v>
      </c>
      <c r="AT59" s="267">
        <v>0</v>
      </c>
      <c r="AU59" s="267">
        <v>0</v>
      </c>
      <c r="AV59" s="267">
        <v>0</v>
      </c>
      <c r="AW59" s="267">
        <v>0</v>
      </c>
      <c r="AX59" s="267">
        <v>0</v>
      </c>
      <c r="AY59" s="267">
        <v>0</v>
      </c>
      <c r="AZ59" s="267">
        <v>0</v>
      </c>
      <c r="BA59" s="267">
        <v>0</v>
      </c>
      <c r="BB59" s="267">
        <v>0</v>
      </c>
      <c r="BC59" s="267">
        <v>0</v>
      </c>
      <c r="BD59" s="267">
        <v>0</v>
      </c>
      <c r="BE59" s="267">
        <v>0</v>
      </c>
      <c r="BF59" s="267">
        <v>4.2553191489361701E-2</v>
      </c>
      <c r="BG59" s="267">
        <v>0</v>
      </c>
      <c r="BH59" s="267">
        <v>0</v>
      </c>
      <c r="BI59" s="267">
        <v>0</v>
      </c>
      <c r="BJ59" s="267">
        <v>0</v>
      </c>
      <c r="BK59" s="267">
        <v>0</v>
      </c>
      <c r="BL59" s="267">
        <v>0</v>
      </c>
      <c r="BM59" s="267">
        <v>0</v>
      </c>
      <c r="BN59" s="267">
        <v>0</v>
      </c>
      <c r="BO59" s="267">
        <v>0</v>
      </c>
      <c r="BP59" s="267">
        <v>0</v>
      </c>
      <c r="BQ59" s="267">
        <v>0</v>
      </c>
      <c r="BR59" s="267">
        <v>0</v>
      </c>
      <c r="BS59" s="267">
        <v>0</v>
      </c>
      <c r="BT59" s="267">
        <v>0</v>
      </c>
      <c r="BU59" s="267">
        <v>0</v>
      </c>
      <c r="BV59" s="267">
        <v>0</v>
      </c>
      <c r="BW59" s="267">
        <v>0</v>
      </c>
      <c r="BX59" s="267">
        <v>0</v>
      </c>
      <c r="BY59" s="267">
        <v>0</v>
      </c>
      <c r="BZ59" s="267">
        <v>0</v>
      </c>
      <c r="CA59" s="267">
        <v>0</v>
      </c>
      <c r="CB59" s="267">
        <v>0</v>
      </c>
      <c r="CC59" s="267">
        <v>0</v>
      </c>
      <c r="CD59" s="267">
        <v>0</v>
      </c>
      <c r="CE59" s="267">
        <v>0</v>
      </c>
      <c r="CF59" s="267">
        <v>0</v>
      </c>
      <c r="CG59" s="267">
        <v>0</v>
      </c>
      <c r="CH59" s="267">
        <v>0</v>
      </c>
      <c r="CI59" s="267">
        <v>0</v>
      </c>
      <c r="CJ59" s="267">
        <v>0</v>
      </c>
      <c r="CK59" s="267">
        <v>0</v>
      </c>
      <c r="CL59" s="267">
        <v>0</v>
      </c>
      <c r="CM59" s="267">
        <v>1.2372106941039717E-4</v>
      </c>
      <c r="CN59" s="267">
        <v>0</v>
      </c>
      <c r="CO59" s="267">
        <v>0</v>
      </c>
      <c r="CP59" s="267">
        <v>0</v>
      </c>
      <c r="CQ59" s="267">
        <v>0</v>
      </c>
      <c r="CR59" s="267">
        <v>0</v>
      </c>
      <c r="CS59" s="267">
        <v>0</v>
      </c>
      <c r="CT59" s="267">
        <v>0</v>
      </c>
      <c r="CU59" s="267">
        <v>0</v>
      </c>
      <c r="CV59" s="267">
        <v>0</v>
      </c>
      <c r="CW59" s="267">
        <v>3.5154294760613223E-3</v>
      </c>
      <c r="CX59" s="267">
        <v>0</v>
      </c>
      <c r="CY59" s="267">
        <v>0</v>
      </c>
      <c r="CZ59" s="267">
        <v>0</v>
      </c>
      <c r="DA59" s="267">
        <v>0</v>
      </c>
      <c r="DB59" s="267">
        <v>0</v>
      </c>
      <c r="DC59" s="267">
        <v>0</v>
      </c>
      <c r="DD59" s="267">
        <v>0</v>
      </c>
      <c r="DE59" s="268">
        <v>0</v>
      </c>
      <c r="DF59" s="266">
        <v>3.478357382887869E-5</v>
      </c>
    </row>
    <row r="60" spans="1:110" ht="39.950000000000003" customHeight="1">
      <c r="A60" s="272" t="s">
        <v>252</v>
      </c>
      <c r="B60" s="265" t="s">
        <v>159</v>
      </c>
      <c r="C60" s="266">
        <v>0</v>
      </c>
      <c r="D60" s="267">
        <v>0</v>
      </c>
      <c r="E60" s="267">
        <v>0</v>
      </c>
      <c r="F60" s="267">
        <v>0</v>
      </c>
      <c r="G60" s="267">
        <v>0</v>
      </c>
      <c r="H60" s="267">
        <v>0</v>
      </c>
      <c r="I60" s="267">
        <v>0</v>
      </c>
      <c r="J60" s="267">
        <v>0</v>
      </c>
      <c r="K60" s="267">
        <v>0</v>
      </c>
      <c r="L60" s="267">
        <v>0</v>
      </c>
      <c r="M60" s="267">
        <v>0</v>
      </c>
      <c r="N60" s="267">
        <v>0</v>
      </c>
      <c r="O60" s="267">
        <v>0</v>
      </c>
      <c r="P60" s="267">
        <v>0</v>
      </c>
      <c r="Q60" s="267">
        <v>0</v>
      </c>
      <c r="R60" s="267">
        <v>0</v>
      </c>
      <c r="S60" s="267">
        <v>0</v>
      </c>
      <c r="T60" s="267">
        <v>0</v>
      </c>
      <c r="U60" s="267">
        <v>0</v>
      </c>
      <c r="V60" s="267">
        <v>0</v>
      </c>
      <c r="W60" s="267">
        <v>0</v>
      </c>
      <c r="X60" s="267">
        <v>0</v>
      </c>
      <c r="Y60" s="267">
        <v>0</v>
      </c>
      <c r="Z60" s="267">
        <v>0</v>
      </c>
      <c r="AA60" s="267">
        <v>0</v>
      </c>
      <c r="AB60" s="267">
        <v>0</v>
      </c>
      <c r="AC60" s="267">
        <v>0</v>
      </c>
      <c r="AD60" s="267">
        <v>0</v>
      </c>
      <c r="AE60" s="267">
        <v>0</v>
      </c>
      <c r="AF60" s="267">
        <v>0</v>
      </c>
      <c r="AG60" s="267">
        <v>0</v>
      </c>
      <c r="AH60" s="267">
        <v>0</v>
      </c>
      <c r="AI60" s="267">
        <v>0</v>
      </c>
      <c r="AJ60" s="267">
        <v>0</v>
      </c>
      <c r="AK60" s="267">
        <v>0</v>
      </c>
      <c r="AL60" s="267">
        <v>0</v>
      </c>
      <c r="AM60" s="267">
        <v>0</v>
      </c>
      <c r="AN60" s="267">
        <v>0</v>
      </c>
      <c r="AO60" s="267">
        <v>0</v>
      </c>
      <c r="AP60" s="267">
        <v>0</v>
      </c>
      <c r="AQ60" s="267">
        <v>0</v>
      </c>
      <c r="AR60" s="267">
        <v>0</v>
      </c>
      <c r="AS60" s="267">
        <v>0</v>
      </c>
      <c r="AT60" s="267">
        <v>0</v>
      </c>
      <c r="AU60" s="267">
        <v>1.67608929688054E-4</v>
      </c>
      <c r="AV60" s="267">
        <v>0</v>
      </c>
      <c r="AW60" s="267">
        <v>0</v>
      </c>
      <c r="AX60" s="267">
        <v>0</v>
      </c>
      <c r="AY60" s="267">
        <v>0</v>
      </c>
      <c r="AZ60" s="267">
        <v>0</v>
      </c>
      <c r="BA60" s="267">
        <v>0</v>
      </c>
      <c r="BB60" s="267">
        <v>0</v>
      </c>
      <c r="BC60" s="267">
        <v>0</v>
      </c>
      <c r="BD60" s="267">
        <v>0</v>
      </c>
      <c r="BE60" s="267">
        <v>0</v>
      </c>
      <c r="BF60" s="267">
        <v>0.56028368794326244</v>
      </c>
      <c r="BG60" s="267">
        <v>0.32744405182567726</v>
      </c>
      <c r="BH60" s="267">
        <v>0</v>
      </c>
      <c r="BI60" s="267">
        <v>0.11042944785276074</v>
      </c>
      <c r="BJ60" s="267">
        <v>0</v>
      </c>
      <c r="BK60" s="267">
        <v>0</v>
      </c>
      <c r="BL60" s="267">
        <v>0</v>
      </c>
      <c r="BM60" s="267">
        <v>0</v>
      </c>
      <c r="BN60" s="267">
        <v>0</v>
      </c>
      <c r="BO60" s="267">
        <v>0</v>
      </c>
      <c r="BP60" s="267">
        <v>0</v>
      </c>
      <c r="BQ60" s="267">
        <v>0</v>
      </c>
      <c r="BR60" s="267">
        <v>0</v>
      </c>
      <c r="BS60" s="267">
        <v>0</v>
      </c>
      <c r="BT60" s="267">
        <v>0</v>
      </c>
      <c r="BU60" s="267">
        <v>0</v>
      </c>
      <c r="BV60" s="267">
        <v>0</v>
      </c>
      <c r="BW60" s="267">
        <v>0</v>
      </c>
      <c r="BX60" s="267">
        <v>0</v>
      </c>
      <c r="BY60" s="267">
        <v>0</v>
      </c>
      <c r="BZ60" s="267">
        <v>0</v>
      </c>
      <c r="CA60" s="267">
        <v>1.7012727140160568E-4</v>
      </c>
      <c r="CB60" s="267">
        <v>0</v>
      </c>
      <c r="CC60" s="267">
        <v>0</v>
      </c>
      <c r="CD60" s="267">
        <v>0</v>
      </c>
      <c r="CE60" s="267">
        <v>0</v>
      </c>
      <c r="CF60" s="267">
        <v>0</v>
      </c>
      <c r="CG60" s="267">
        <v>0</v>
      </c>
      <c r="CH60" s="267">
        <v>0</v>
      </c>
      <c r="CI60" s="267">
        <v>0</v>
      </c>
      <c r="CJ60" s="267">
        <v>0</v>
      </c>
      <c r="CK60" s="267">
        <v>0</v>
      </c>
      <c r="CL60" s="267">
        <v>0</v>
      </c>
      <c r="CM60" s="267">
        <v>0</v>
      </c>
      <c r="CN60" s="267">
        <v>0</v>
      </c>
      <c r="CO60" s="267">
        <v>0</v>
      </c>
      <c r="CP60" s="267">
        <v>0</v>
      </c>
      <c r="CQ60" s="267">
        <v>0</v>
      </c>
      <c r="CR60" s="267">
        <v>0</v>
      </c>
      <c r="CS60" s="267">
        <v>0</v>
      </c>
      <c r="CT60" s="267">
        <v>0</v>
      </c>
      <c r="CU60" s="267">
        <v>0</v>
      </c>
      <c r="CV60" s="267">
        <v>0</v>
      </c>
      <c r="CW60" s="267">
        <v>0.12571734550153071</v>
      </c>
      <c r="CX60" s="267">
        <v>0</v>
      </c>
      <c r="CY60" s="267">
        <v>0</v>
      </c>
      <c r="CZ60" s="267">
        <v>0</v>
      </c>
      <c r="DA60" s="267">
        <v>0</v>
      </c>
      <c r="DB60" s="267">
        <v>0</v>
      </c>
      <c r="DC60" s="267">
        <v>0</v>
      </c>
      <c r="DD60" s="267">
        <v>0</v>
      </c>
      <c r="DE60" s="268">
        <v>0</v>
      </c>
      <c r="DF60" s="266">
        <v>1.2232718955660358E-3</v>
      </c>
    </row>
    <row r="61" spans="1:110" ht="39.950000000000003" customHeight="1">
      <c r="A61" s="272" t="s">
        <v>253</v>
      </c>
      <c r="B61" s="265" t="s">
        <v>160</v>
      </c>
      <c r="C61" s="266">
        <v>0</v>
      </c>
      <c r="D61" s="267">
        <v>0</v>
      </c>
      <c r="E61" s="267">
        <v>0</v>
      </c>
      <c r="F61" s="267">
        <v>0</v>
      </c>
      <c r="G61" s="267">
        <v>4.4369605407251274E-2</v>
      </c>
      <c r="H61" s="267">
        <v>0</v>
      </c>
      <c r="I61" s="267">
        <v>0</v>
      </c>
      <c r="J61" s="267">
        <v>0</v>
      </c>
      <c r="K61" s="267">
        <v>0</v>
      </c>
      <c r="L61" s="267">
        <v>0</v>
      </c>
      <c r="M61" s="267">
        <v>0</v>
      </c>
      <c r="N61" s="267">
        <v>0</v>
      </c>
      <c r="O61" s="267">
        <v>0</v>
      </c>
      <c r="P61" s="267">
        <v>0</v>
      </c>
      <c r="Q61" s="267">
        <v>0</v>
      </c>
      <c r="R61" s="267">
        <v>0</v>
      </c>
      <c r="S61" s="267">
        <v>0</v>
      </c>
      <c r="T61" s="267">
        <v>0</v>
      </c>
      <c r="U61" s="267">
        <v>0</v>
      </c>
      <c r="V61" s="267">
        <v>0</v>
      </c>
      <c r="W61" s="267">
        <v>0</v>
      </c>
      <c r="X61" s="267">
        <v>0</v>
      </c>
      <c r="Y61" s="267">
        <v>0</v>
      </c>
      <c r="Z61" s="267">
        <v>0</v>
      </c>
      <c r="AA61" s="267">
        <v>0</v>
      </c>
      <c r="AB61" s="267">
        <v>0</v>
      </c>
      <c r="AC61" s="267">
        <v>0</v>
      </c>
      <c r="AD61" s="267">
        <v>0</v>
      </c>
      <c r="AE61" s="267">
        <v>0</v>
      </c>
      <c r="AF61" s="267">
        <v>0</v>
      </c>
      <c r="AG61" s="267">
        <v>0</v>
      </c>
      <c r="AH61" s="267">
        <v>0</v>
      </c>
      <c r="AI61" s="267">
        <v>0</v>
      </c>
      <c r="AJ61" s="267">
        <v>0</v>
      </c>
      <c r="AK61" s="267">
        <v>0</v>
      </c>
      <c r="AL61" s="267">
        <v>0</v>
      </c>
      <c r="AM61" s="267">
        <v>0</v>
      </c>
      <c r="AN61" s="267">
        <v>0</v>
      </c>
      <c r="AO61" s="267">
        <v>0</v>
      </c>
      <c r="AP61" s="267">
        <v>0</v>
      </c>
      <c r="AQ61" s="267">
        <v>0</v>
      </c>
      <c r="AR61" s="267">
        <v>0</v>
      </c>
      <c r="AS61" s="267">
        <v>0</v>
      </c>
      <c r="AT61" s="267">
        <v>0</v>
      </c>
      <c r="AU61" s="267">
        <v>0</v>
      </c>
      <c r="AV61" s="267">
        <v>0</v>
      </c>
      <c r="AW61" s="267">
        <v>0</v>
      </c>
      <c r="AX61" s="267">
        <v>0</v>
      </c>
      <c r="AY61" s="267">
        <v>0</v>
      </c>
      <c r="AZ61" s="267">
        <v>0</v>
      </c>
      <c r="BA61" s="267">
        <v>0</v>
      </c>
      <c r="BB61" s="267">
        <v>0</v>
      </c>
      <c r="BC61" s="267">
        <v>0</v>
      </c>
      <c r="BD61" s="267">
        <v>0</v>
      </c>
      <c r="BE61" s="267">
        <v>0</v>
      </c>
      <c r="BF61" s="267">
        <v>0</v>
      </c>
      <c r="BG61" s="267">
        <v>0</v>
      </c>
      <c r="BH61" s="267">
        <v>0.10905500821866826</v>
      </c>
      <c r="BI61" s="267">
        <v>0</v>
      </c>
      <c r="BJ61" s="267">
        <v>0</v>
      </c>
      <c r="BK61" s="267">
        <v>0</v>
      </c>
      <c r="BL61" s="267">
        <v>0</v>
      </c>
      <c r="BM61" s="267">
        <v>0</v>
      </c>
      <c r="BN61" s="267">
        <v>0</v>
      </c>
      <c r="BO61" s="267">
        <v>0</v>
      </c>
      <c r="BP61" s="267">
        <v>0</v>
      </c>
      <c r="BQ61" s="267">
        <v>0</v>
      </c>
      <c r="BR61" s="267">
        <v>0</v>
      </c>
      <c r="BS61" s="267">
        <v>0</v>
      </c>
      <c r="BT61" s="267">
        <v>0</v>
      </c>
      <c r="BU61" s="267">
        <v>0</v>
      </c>
      <c r="BV61" s="267">
        <v>0</v>
      </c>
      <c r="BW61" s="267">
        <v>0</v>
      </c>
      <c r="BX61" s="267">
        <v>0</v>
      </c>
      <c r="BY61" s="267">
        <v>0</v>
      </c>
      <c r="BZ61" s="267">
        <v>0</v>
      </c>
      <c r="CA61" s="267">
        <v>0</v>
      </c>
      <c r="CB61" s="267">
        <v>2.3235739286727841E-2</v>
      </c>
      <c r="CC61" s="267">
        <v>0</v>
      </c>
      <c r="CD61" s="267">
        <v>0</v>
      </c>
      <c r="CE61" s="267">
        <v>0</v>
      </c>
      <c r="CF61" s="267">
        <v>1.672290739690029E-3</v>
      </c>
      <c r="CG61" s="267">
        <v>0</v>
      </c>
      <c r="CH61" s="267">
        <v>0</v>
      </c>
      <c r="CI61" s="267">
        <v>0</v>
      </c>
      <c r="CJ61" s="267">
        <v>0</v>
      </c>
      <c r="CK61" s="267">
        <v>0</v>
      </c>
      <c r="CL61" s="267">
        <v>0</v>
      </c>
      <c r="CM61" s="267">
        <v>4.0856725247154414E-4</v>
      </c>
      <c r="CN61" s="267">
        <v>3.7214841278701948E-5</v>
      </c>
      <c r="CO61" s="267">
        <v>0</v>
      </c>
      <c r="CP61" s="267">
        <v>0</v>
      </c>
      <c r="CQ61" s="267">
        <v>0</v>
      </c>
      <c r="CR61" s="267">
        <v>0</v>
      </c>
      <c r="CS61" s="267">
        <v>0</v>
      </c>
      <c r="CT61" s="267">
        <v>0</v>
      </c>
      <c r="CU61" s="267">
        <v>0</v>
      </c>
      <c r="CV61" s="267">
        <v>0</v>
      </c>
      <c r="CW61" s="267">
        <v>0</v>
      </c>
      <c r="CX61" s="267">
        <v>0</v>
      </c>
      <c r="CY61" s="267">
        <v>0</v>
      </c>
      <c r="CZ61" s="267">
        <v>0</v>
      </c>
      <c r="DA61" s="267">
        <v>0</v>
      </c>
      <c r="DB61" s="267">
        <v>9.699697369442073E-6</v>
      </c>
      <c r="DC61" s="267">
        <v>0</v>
      </c>
      <c r="DD61" s="267">
        <v>0</v>
      </c>
      <c r="DE61" s="268">
        <v>0</v>
      </c>
      <c r="DF61" s="266">
        <v>4.7759531541566374E-3</v>
      </c>
    </row>
    <row r="62" spans="1:110" ht="39.950000000000003" customHeight="1">
      <c r="A62" s="272" t="s">
        <v>254</v>
      </c>
      <c r="B62" s="265" t="s">
        <v>161</v>
      </c>
      <c r="C62" s="266">
        <v>0</v>
      </c>
      <c r="D62" s="267">
        <v>0</v>
      </c>
      <c r="E62" s="267">
        <v>0</v>
      </c>
      <c r="F62" s="267">
        <v>0</v>
      </c>
      <c r="G62" s="267">
        <v>0</v>
      </c>
      <c r="H62" s="267">
        <v>0</v>
      </c>
      <c r="I62" s="267">
        <v>0</v>
      </c>
      <c r="J62" s="267">
        <v>0</v>
      </c>
      <c r="K62" s="267">
        <v>0</v>
      </c>
      <c r="L62" s="267">
        <v>0</v>
      </c>
      <c r="M62" s="267">
        <v>0</v>
      </c>
      <c r="N62" s="267">
        <v>0</v>
      </c>
      <c r="O62" s="267">
        <v>0</v>
      </c>
      <c r="P62" s="267">
        <v>0</v>
      </c>
      <c r="Q62" s="267">
        <v>0</v>
      </c>
      <c r="R62" s="267">
        <v>0</v>
      </c>
      <c r="S62" s="267">
        <v>0</v>
      </c>
      <c r="T62" s="267">
        <v>0</v>
      </c>
      <c r="U62" s="267">
        <v>0</v>
      </c>
      <c r="V62" s="267">
        <v>0</v>
      </c>
      <c r="W62" s="267">
        <v>0</v>
      </c>
      <c r="X62" s="267">
        <v>0</v>
      </c>
      <c r="Y62" s="267">
        <v>0</v>
      </c>
      <c r="Z62" s="267">
        <v>0</v>
      </c>
      <c r="AA62" s="267">
        <v>0</v>
      </c>
      <c r="AB62" s="267">
        <v>0</v>
      </c>
      <c r="AC62" s="267">
        <v>0</v>
      </c>
      <c r="AD62" s="267">
        <v>0</v>
      </c>
      <c r="AE62" s="267">
        <v>0</v>
      </c>
      <c r="AF62" s="267">
        <v>0</v>
      </c>
      <c r="AG62" s="267">
        <v>0</v>
      </c>
      <c r="AH62" s="267">
        <v>0</v>
      </c>
      <c r="AI62" s="267">
        <v>0</v>
      </c>
      <c r="AJ62" s="267">
        <v>0</v>
      </c>
      <c r="AK62" s="267">
        <v>0</v>
      </c>
      <c r="AL62" s="267">
        <v>0</v>
      </c>
      <c r="AM62" s="267">
        <v>0</v>
      </c>
      <c r="AN62" s="267">
        <v>0</v>
      </c>
      <c r="AO62" s="267">
        <v>0</v>
      </c>
      <c r="AP62" s="267">
        <v>0</v>
      </c>
      <c r="AQ62" s="267">
        <v>0</v>
      </c>
      <c r="AR62" s="267">
        <v>0</v>
      </c>
      <c r="AS62" s="267">
        <v>0</v>
      </c>
      <c r="AT62" s="267">
        <v>0</v>
      </c>
      <c r="AU62" s="267">
        <v>0</v>
      </c>
      <c r="AV62" s="267">
        <v>0</v>
      </c>
      <c r="AW62" s="267">
        <v>0</v>
      </c>
      <c r="AX62" s="267">
        <v>0</v>
      </c>
      <c r="AY62" s="267">
        <v>0</v>
      </c>
      <c r="AZ62" s="267">
        <v>0</v>
      </c>
      <c r="BA62" s="267">
        <v>0</v>
      </c>
      <c r="BB62" s="267">
        <v>0</v>
      </c>
      <c r="BC62" s="267">
        <v>0</v>
      </c>
      <c r="BD62" s="267">
        <v>0</v>
      </c>
      <c r="BE62" s="267">
        <v>0</v>
      </c>
      <c r="BF62" s="267">
        <v>0</v>
      </c>
      <c r="BG62" s="267">
        <v>0</v>
      </c>
      <c r="BH62" s="267">
        <v>0</v>
      </c>
      <c r="BI62" s="267">
        <v>0.17033561891014073</v>
      </c>
      <c r="BJ62" s="267">
        <v>0</v>
      </c>
      <c r="BK62" s="267">
        <v>0</v>
      </c>
      <c r="BL62" s="267">
        <v>0</v>
      </c>
      <c r="BM62" s="267">
        <v>0</v>
      </c>
      <c r="BN62" s="267">
        <v>0</v>
      </c>
      <c r="BO62" s="267">
        <v>0</v>
      </c>
      <c r="BP62" s="267">
        <v>0</v>
      </c>
      <c r="BQ62" s="267">
        <v>0</v>
      </c>
      <c r="BR62" s="267">
        <v>0</v>
      </c>
      <c r="BS62" s="267">
        <v>0</v>
      </c>
      <c r="BT62" s="267">
        <v>0</v>
      </c>
      <c r="BU62" s="267">
        <v>0</v>
      </c>
      <c r="BV62" s="267">
        <v>0</v>
      </c>
      <c r="BW62" s="267">
        <v>0</v>
      </c>
      <c r="BX62" s="267">
        <v>0</v>
      </c>
      <c r="BY62" s="267">
        <v>4.0762564991334488E-2</v>
      </c>
      <c r="BZ62" s="267">
        <v>0</v>
      </c>
      <c r="CA62" s="267">
        <v>0</v>
      </c>
      <c r="CB62" s="267">
        <v>0</v>
      </c>
      <c r="CC62" s="267">
        <v>0</v>
      </c>
      <c r="CD62" s="267">
        <v>0</v>
      </c>
      <c r="CE62" s="267">
        <v>0</v>
      </c>
      <c r="CF62" s="267">
        <v>0</v>
      </c>
      <c r="CG62" s="267">
        <v>0</v>
      </c>
      <c r="CH62" s="267">
        <v>0</v>
      </c>
      <c r="CI62" s="267">
        <v>0</v>
      </c>
      <c r="CJ62" s="267">
        <v>0</v>
      </c>
      <c r="CK62" s="267">
        <v>0</v>
      </c>
      <c r="CL62" s="267">
        <v>0</v>
      </c>
      <c r="CM62" s="267">
        <v>1.1508936689339272E-4</v>
      </c>
      <c r="CN62" s="267">
        <v>0</v>
      </c>
      <c r="CO62" s="267">
        <v>0</v>
      </c>
      <c r="CP62" s="267">
        <v>0</v>
      </c>
      <c r="CQ62" s="267">
        <v>0</v>
      </c>
      <c r="CR62" s="267">
        <v>0</v>
      </c>
      <c r="CS62" s="267">
        <v>0</v>
      </c>
      <c r="CT62" s="267">
        <v>0</v>
      </c>
      <c r="CU62" s="267">
        <v>0</v>
      </c>
      <c r="CV62" s="267">
        <v>0</v>
      </c>
      <c r="CW62" s="267">
        <v>8.2880324071379508E-3</v>
      </c>
      <c r="CX62" s="267">
        <v>4.2187862551943805E-6</v>
      </c>
      <c r="CY62" s="267">
        <v>0</v>
      </c>
      <c r="CZ62" s="267">
        <v>0</v>
      </c>
      <c r="DA62" s="267">
        <v>0</v>
      </c>
      <c r="DB62" s="267">
        <v>0</v>
      </c>
      <c r="DC62" s="267">
        <v>8.0258432151527917E-5</v>
      </c>
      <c r="DD62" s="267">
        <v>0</v>
      </c>
      <c r="DE62" s="268">
        <v>0</v>
      </c>
      <c r="DF62" s="266">
        <v>1.8006197620248598E-4</v>
      </c>
    </row>
    <row r="63" spans="1:110" ht="39.950000000000003" customHeight="1">
      <c r="A63" s="272" t="s">
        <v>255</v>
      </c>
      <c r="B63" s="265" t="s">
        <v>6</v>
      </c>
      <c r="C63" s="266">
        <v>1.6654638316771221E-4</v>
      </c>
      <c r="D63" s="267">
        <v>3.2757886461165525E-5</v>
      </c>
      <c r="E63" s="267">
        <v>2.6062027625749283E-4</v>
      </c>
      <c r="F63" s="267">
        <v>6.6339392331166242E-5</v>
      </c>
      <c r="G63" s="267">
        <v>4.7690260589004158E-3</v>
      </c>
      <c r="H63" s="267">
        <v>0</v>
      </c>
      <c r="I63" s="267">
        <v>1.7090770983668819E-3</v>
      </c>
      <c r="J63" s="267">
        <v>3.3944907415265024E-4</v>
      </c>
      <c r="K63" s="267">
        <v>3.1749995540730964E-3</v>
      </c>
      <c r="L63" s="267">
        <v>0</v>
      </c>
      <c r="M63" s="267">
        <v>0</v>
      </c>
      <c r="N63" s="267">
        <v>4.6486679778294298E-4</v>
      </c>
      <c r="O63" s="267">
        <v>1.3285081662777963E-2</v>
      </c>
      <c r="P63" s="267">
        <v>4.6004772995198253E-4</v>
      </c>
      <c r="Q63" s="267">
        <v>9.3537414965986394E-3</v>
      </c>
      <c r="R63" s="267">
        <v>2.9952468869073342E-4</v>
      </c>
      <c r="S63" s="267">
        <v>7.0300417115808217E-5</v>
      </c>
      <c r="T63" s="267">
        <v>4.9902689754977795E-5</v>
      </c>
      <c r="U63" s="267">
        <v>0</v>
      </c>
      <c r="V63" s="267">
        <v>2.1941854086670324E-5</v>
      </c>
      <c r="W63" s="267">
        <v>0</v>
      </c>
      <c r="X63" s="267">
        <v>1.9913785024833661E-4</v>
      </c>
      <c r="Y63" s="267">
        <v>8.2376394220472176E-6</v>
      </c>
      <c r="Z63" s="267">
        <v>0</v>
      </c>
      <c r="AA63" s="267">
        <v>9.523204875880896E-5</v>
      </c>
      <c r="AB63" s="267">
        <v>3.583087825463811E-4</v>
      </c>
      <c r="AC63" s="267">
        <v>0</v>
      </c>
      <c r="AD63" s="267">
        <v>2.8425241614553722E-4</v>
      </c>
      <c r="AE63" s="267">
        <v>2.5673791143709045E-4</v>
      </c>
      <c r="AF63" s="267">
        <v>2.4050024050024051E-4</v>
      </c>
      <c r="AG63" s="267">
        <v>1.6441573693482089E-2</v>
      </c>
      <c r="AH63" s="267">
        <v>0</v>
      </c>
      <c r="AI63" s="267">
        <v>1.795654516071108E-4</v>
      </c>
      <c r="AJ63" s="267">
        <v>8.1967213114754103E-3</v>
      </c>
      <c r="AK63" s="267">
        <v>6.7517532778673176E-4</v>
      </c>
      <c r="AL63" s="267">
        <v>0</v>
      </c>
      <c r="AM63" s="267">
        <v>8.6614110080118051E-4</v>
      </c>
      <c r="AN63" s="267">
        <v>4.1304897580713143E-3</v>
      </c>
      <c r="AO63" s="267">
        <v>3.4686090877558099E-4</v>
      </c>
      <c r="AP63" s="267">
        <v>0</v>
      </c>
      <c r="AQ63" s="267">
        <v>5.7880419054233955E-5</v>
      </c>
      <c r="AR63" s="267">
        <v>3.1094527363184078E-5</v>
      </c>
      <c r="AS63" s="267">
        <v>1.5360196610516614E-4</v>
      </c>
      <c r="AT63" s="267">
        <v>3.2734027840290676E-5</v>
      </c>
      <c r="AU63" s="267">
        <v>4.8993379447277317E-4</v>
      </c>
      <c r="AV63" s="267">
        <v>2.5020850708924102E-3</v>
      </c>
      <c r="AW63" s="267">
        <v>3.0146425495262705E-3</v>
      </c>
      <c r="AX63" s="267">
        <v>1.0566528488986425E-3</v>
      </c>
      <c r="AY63" s="267">
        <v>9.7045503558335132E-4</v>
      </c>
      <c r="AZ63" s="267">
        <v>0</v>
      </c>
      <c r="BA63" s="267">
        <v>4.5189919798070272E-3</v>
      </c>
      <c r="BB63" s="267">
        <v>1.0228086325048584E-4</v>
      </c>
      <c r="BC63" s="267">
        <v>0</v>
      </c>
      <c r="BD63" s="267">
        <v>0</v>
      </c>
      <c r="BE63" s="267">
        <v>0</v>
      </c>
      <c r="BF63" s="267">
        <v>0</v>
      </c>
      <c r="BG63" s="267">
        <v>0</v>
      </c>
      <c r="BH63" s="267">
        <v>6.3319928461403273E-4</v>
      </c>
      <c r="BI63" s="267">
        <v>1.443522194153735E-3</v>
      </c>
      <c r="BJ63" s="267">
        <v>3.9784221173297371E-2</v>
      </c>
      <c r="BK63" s="267">
        <v>0</v>
      </c>
      <c r="BL63" s="267">
        <v>1.4617444361529344E-3</v>
      </c>
      <c r="BM63" s="267">
        <v>6.5267242899982357E-3</v>
      </c>
      <c r="BN63" s="267">
        <v>2.9463486872551136E-3</v>
      </c>
      <c r="BO63" s="267">
        <v>2.7263856735607554E-3</v>
      </c>
      <c r="BP63" s="267">
        <v>1.3413276461041138E-5</v>
      </c>
      <c r="BQ63" s="267">
        <v>0</v>
      </c>
      <c r="BR63" s="267">
        <v>2.2204335396486163E-4</v>
      </c>
      <c r="BS63" s="267">
        <v>1.0255140831373659E-3</v>
      </c>
      <c r="BT63" s="267">
        <v>3.442283312760981E-4</v>
      </c>
      <c r="BU63" s="267">
        <v>4.6865236409081442E-4</v>
      </c>
      <c r="BV63" s="267">
        <v>1.01615689462453E-5</v>
      </c>
      <c r="BW63" s="267">
        <v>0</v>
      </c>
      <c r="BX63" s="267">
        <v>0</v>
      </c>
      <c r="BY63" s="267">
        <v>0</v>
      </c>
      <c r="BZ63" s="267">
        <v>2.0192541825287002E-4</v>
      </c>
      <c r="CA63" s="267">
        <v>1.6202597276343399E-5</v>
      </c>
      <c r="CB63" s="267">
        <v>4.0204332608078703E-4</v>
      </c>
      <c r="CC63" s="267">
        <v>2.9964342432505318E-5</v>
      </c>
      <c r="CD63" s="267">
        <v>0</v>
      </c>
      <c r="CE63" s="267">
        <v>3.4165840992176021E-5</v>
      </c>
      <c r="CF63" s="267">
        <v>8.9587003911965839E-5</v>
      </c>
      <c r="CG63" s="267">
        <v>5.8872012245378548E-5</v>
      </c>
      <c r="CH63" s="267">
        <v>1.5594054519972892E-3</v>
      </c>
      <c r="CI63" s="267">
        <v>1.4789191357096306E-3</v>
      </c>
      <c r="CJ63" s="267">
        <v>4.4867872854936919E-3</v>
      </c>
      <c r="CK63" s="267">
        <v>9.6695832645456474E-4</v>
      </c>
      <c r="CL63" s="267">
        <v>6.7410736332658401E-3</v>
      </c>
      <c r="CM63" s="267">
        <v>9.7250515024916849E-4</v>
      </c>
      <c r="CN63" s="267">
        <v>4.1829481597260984E-3</v>
      </c>
      <c r="CO63" s="267">
        <v>9.2307449345398838E-3</v>
      </c>
      <c r="CP63" s="267">
        <v>2.212682296909318E-4</v>
      </c>
      <c r="CQ63" s="267">
        <v>3.1280547409579668E-4</v>
      </c>
      <c r="CR63" s="267">
        <v>4.1240946851574846E-3</v>
      </c>
      <c r="CS63" s="267">
        <v>1.9143895989422654E-3</v>
      </c>
      <c r="CT63" s="267">
        <v>8.1935099224938242E-3</v>
      </c>
      <c r="CU63" s="267">
        <v>9.4132529672210433E-3</v>
      </c>
      <c r="CV63" s="267">
        <v>5.0357374918778425E-3</v>
      </c>
      <c r="CW63" s="267">
        <v>1.1640494953845438E-3</v>
      </c>
      <c r="CX63" s="267">
        <v>4.0669099500073832E-3</v>
      </c>
      <c r="CY63" s="267">
        <v>2.5055229268818365E-3</v>
      </c>
      <c r="CZ63" s="267">
        <v>1.7241379310344827E-3</v>
      </c>
      <c r="DA63" s="267">
        <v>4.4591513488428398E-3</v>
      </c>
      <c r="DB63" s="267">
        <v>7.7209591060758906E-3</v>
      </c>
      <c r="DC63" s="267">
        <v>9.7915287224864065E-3</v>
      </c>
      <c r="DD63" s="267">
        <v>6.4429432701387374E-2</v>
      </c>
      <c r="DE63" s="268">
        <v>1.0063601964415103E-4</v>
      </c>
      <c r="DF63" s="266">
        <v>1.4323697325430559E-3</v>
      </c>
    </row>
    <row r="64" spans="1:110" ht="39.950000000000003" customHeight="1">
      <c r="A64" s="272" t="s">
        <v>256</v>
      </c>
      <c r="B64" s="265" t="s">
        <v>162</v>
      </c>
      <c r="C64" s="266">
        <v>1.1103092211180813E-4</v>
      </c>
      <c r="D64" s="267">
        <v>0</v>
      </c>
      <c r="E64" s="267">
        <v>0</v>
      </c>
      <c r="F64" s="267">
        <v>0</v>
      </c>
      <c r="G64" s="267">
        <v>0</v>
      </c>
      <c r="H64" s="267">
        <v>0</v>
      </c>
      <c r="I64" s="267">
        <v>0</v>
      </c>
      <c r="J64" s="267">
        <v>0</v>
      </c>
      <c r="K64" s="267">
        <v>5.2619374632110307E-3</v>
      </c>
      <c r="L64" s="267">
        <v>9.6542569239123875E-4</v>
      </c>
      <c r="M64" s="267">
        <v>0</v>
      </c>
      <c r="N64" s="267">
        <v>3.5758984444841765E-5</v>
      </c>
      <c r="O64" s="267">
        <v>0</v>
      </c>
      <c r="P64" s="267">
        <v>2.0127088185399234E-4</v>
      </c>
      <c r="Q64" s="267">
        <v>0</v>
      </c>
      <c r="R64" s="267">
        <v>1.8762030089955611E-2</v>
      </c>
      <c r="S64" s="267">
        <v>0</v>
      </c>
      <c r="T64" s="267">
        <v>0</v>
      </c>
      <c r="U64" s="267">
        <v>1.810477657935285E-2</v>
      </c>
      <c r="V64" s="267">
        <v>5.4854635216675812E-4</v>
      </c>
      <c r="W64" s="267">
        <v>0</v>
      </c>
      <c r="X64" s="267">
        <v>6.4426951550932432E-5</v>
      </c>
      <c r="Y64" s="267">
        <v>0</v>
      </c>
      <c r="Z64" s="267">
        <v>1.2091411067671598E-4</v>
      </c>
      <c r="AA64" s="267">
        <v>0</v>
      </c>
      <c r="AB64" s="267">
        <v>0</v>
      </c>
      <c r="AC64" s="267">
        <v>1.1770404675566904E-4</v>
      </c>
      <c r="AD64" s="267">
        <v>0</v>
      </c>
      <c r="AE64" s="267">
        <v>8.4606811723586626E-4</v>
      </c>
      <c r="AF64" s="267">
        <v>0</v>
      </c>
      <c r="AG64" s="267">
        <v>0</v>
      </c>
      <c r="AH64" s="267">
        <v>0</v>
      </c>
      <c r="AI64" s="267">
        <v>4.9380499191955466E-4</v>
      </c>
      <c r="AJ64" s="267">
        <v>1.639344262295082E-3</v>
      </c>
      <c r="AK64" s="267">
        <v>0</v>
      </c>
      <c r="AL64" s="267">
        <v>0</v>
      </c>
      <c r="AM64" s="267">
        <v>3.8495160035608025E-4</v>
      </c>
      <c r="AN64" s="267">
        <v>7.08083958526511E-3</v>
      </c>
      <c r="AO64" s="267">
        <v>0</v>
      </c>
      <c r="AP64" s="267">
        <v>1.0674347278088738E-2</v>
      </c>
      <c r="AQ64" s="267">
        <v>2.2399722173988539E-2</v>
      </c>
      <c r="AR64" s="267">
        <v>0</v>
      </c>
      <c r="AS64" s="267">
        <v>0</v>
      </c>
      <c r="AT64" s="267">
        <v>0</v>
      </c>
      <c r="AU64" s="267">
        <v>0</v>
      </c>
      <c r="AV64" s="267">
        <v>0</v>
      </c>
      <c r="AW64" s="267">
        <v>0</v>
      </c>
      <c r="AX64" s="267">
        <v>0</v>
      </c>
      <c r="AY64" s="267">
        <v>0</v>
      </c>
      <c r="AZ64" s="267">
        <v>0</v>
      </c>
      <c r="BA64" s="267">
        <v>0</v>
      </c>
      <c r="BB64" s="267">
        <v>0</v>
      </c>
      <c r="BC64" s="267">
        <v>0</v>
      </c>
      <c r="BD64" s="267">
        <v>0</v>
      </c>
      <c r="BE64" s="267">
        <v>0</v>
      </c>
      <c r="BF64" s="267">
        <v>0</v>
      </c>
      <c r="BG64" s="267">
        <v>0</v>
      </c>
      <c r="BH64" s="267">
        <v>0</v>
      </c>
      <c r="BI64" s="267">
        <v>0</v>
      </c>
      <c r="BJ64" s="267">
        <v>0</v>
      </c>
      <c r="BK64" s="267">
        <v>0</v>
      </c>
      <c r="BL64" s="267">
        <v>0</v>
      </c>
      <c r="BM64" s="267">
        <v>0</v>
      </c>
      <c r="BN64" s="267">
        <v>0</v>
      </c>
      <c r="BO64" s="267">
        <v>0</v>
      </c>
      <c r="BP64" s="267">
        <v>2.4304856947406542E-2</v>
      </c>
      <c r="BQ64" s="267">
        <v>1.3375861714168124E-3</v>
      </c>
      <c r="BR64" s="267">
        <v>0</v>
      </c>
      <c r="BS64" s="267">
        <v>0</v>
      </c>
      <c r="BT64" s="267">
        <v>0</v>
      </c>
      <c r="BU64" s="267">
        <v>0</v>
      </c>
      <c r="BV64" s="267">
        <v>0</v>
      </c>
      <c r="BW64" s="267">
        <v>0</v>
      </c>
      <c r="BX64" s="267">
        <v>0</v>
      </c>
      <c r="BY64" s="267">
        <v>0</v>
      </c>
      <c r="BZ64" s="267">
        <v>0</v>
      </c>
      <c r="CA64" s="267">
        <v>0</v>
      </c>
      <c r="CB64" s="267">
        <v>0</v>
      </c>
      <c r="CC64" s="267">
        <v>0</v>
      </c>
      <c r="CD64" s="267">
        <v>0</v>
      </c>
      <c r="CE64" s="267">
        <v>0</v>
      </c>
      <c r="CF64" s="267">
        <v>0</v>
      </c>
      <c r="CG64" s="267">
        <v>0</v>
      </c>
      <c r="CH64" s="267">
        <v>0</v>
      </c>
      <c r="CI64" s="267">
        <v>0</v>
      </c>
      <c r="CJ64" s="267">
        <v>0</v>
      </c>
      <c r="CK64" s="267">
        <v>0</v>
      </c>
      <c r="CL64" s="267">
        <v>0</v>
      </c>
      <c r="CM64" s="267">
        <v>0</v>
      </c>
      <c r="CN64" s="267">
        <v>0</v>
      </c>
      <c r="CO64" s="267">
        <v>0</v>
      </c>
      <c r="CP64" s="267">
        <v>0</v>
      </c>
      <c r="CQ64" s="267">
        <v>0</v>
      </c>
      <c r="CR64" s="267">
        <v>0</v>
      </c>
      <c r="CS64" s="267">
        <v>0</v>
      </c>
      <c r="CT64" s="267">
        <v>0</v>
      </c>
      <c r="CU64" s="267">
        <v>0</v>
      </c>
      <c r="CV64" s="267">
        <v>0</v>
      </c>
      <c r="CW64" s="267">
        <v>0</v>
      </c>
      <c r="CX64" s="267">
        <v>0</v>
      </c>
      <c r="CY64" s="267">
        <v>0</v>
      </c>
      <c r="CZ64" s="267">
        <v>5.9929928084086296E-5</v>
      </c>
      <c r="DA64" s="267">
        <v>0</v>
      </c>
      <c r="DB64" s="267">
        <v>0</v>
      </c>
      <c r="DC64" s="267">
        <v>0</v>
      </c>
      <c r="DD64" s="267">
        <v>0</v>
      </c>
      <c r="DE64" s="268">
        <v>0</v>
      </c>
      <c r="DF64" s="266">
        <v>1.9838528902573292E-3</v>
      </c>
    </row>
    <row r="65" spans="1:110" ht="39.950000000000003" customHeight="1">
      <c r="A65" s="272" t="s">
        <v>257</v>
      </c>
      <c r="B65" s="265" t="s">
        <v>163</v>
      </c>
      <c r="C65" s="266">
        <v>0</v>
      </c>
      <c r="D65" s="267">
        <v>0</v>
      </c>
      <c r="E65" s="267">
        <v>0</v>
      </c>
      <c r="F65" s="267">
        <v>0</v>
      </c>
      <c r="G65" s="267">
        <v>0</v>
      </c>
      <c r="H65" s="267">
        <v>0</v>
      </c>
      <c r="I65" s="267">
        <v>0</v>
      </c>
      <c r="J65" s="267">
        <v>0</v>
      </c>
      <c r="K65" s="267">
        <v>0</v>
      </c>
      <c r="L65" s="267">
        <v>0</v>
      </c>
      <c r="M65" s="267">
        <v>0</v>
      </c>
      <c r="N65" s="267">
        <v>0</v>
      </c>
      <c r="O65" s="267">
        <v>0</v>
      </c>
      <c r="P65" s="267">
        <v>0</v>
      </c>
      <c r="Q65" s="267">
        <v>0</v>
      </c>
      <c r="R65" s="267">
        <v>0</v>
      </c>
      <c r="S65" s="267">
        <v>0</v>
      </c>
      <c r="T65" s="267">
        <v>0</v>
      </c>
      <c r="U65" s="267">
        <v>0</v>
      </c>
      <c r="V65" s="267">
        <v>0</v>
      </c>
      <c r="W65" s="267">
        <v>0</v>
      </c>
      <c r="X65" s="267">
        <v>0</v>
      </c>
      <c r="Y65" s="267">
        <v>0</v>
      </c>
      <c r="Z65" s="267">
        <v>0</v>
      </c>
      <c r="AA65" s="267">
        <v>0</v>
      </c>
      <c r="AB65" s="267">
        <v>0</v>
      </c>
      <c r="AC65" s="267">
        <v>0</v>
      </c>
      <c r="AD65" s="267">
        <v>0</v>
      </c>
      <c r="AE65" s="267">
        <v>0</v>
      </c>
      <c r="AF65" s="267">
        <v>0</v>
      </c>
      <c r="AG65" s="267">
        <v>0</v>
      </c>
      <c r="AH65" s="267">
        <v>0</v>
      </c>
      <c r="AI65" s="267">
        <v>0</v>
      </c>
      <c r="AJ65" s="267">
        <v>0</v>
      </c>
      <c r="AK65" s="267">
        <v>0</v>
      </c>
      <c r="AL65" s="267">
        <v>0</v>
      </c>
      <c r="AM65" s="267">
        <v>0</v>
      </c>
      <c r="AN65" s="267">
        <v>0</v>
      </c>
      <c r="AO65" s="267">
        <v>0</v>
      </c>
      <c r="AP65" s="267">
        <v>0</v>
      </c>
      <c r="AQ65" s="267">
        <v>0</v>
      </c>
      <c r="AR65" s="267">
        <v>0</v>
      </c>
      <c r="AS65" s="267">
        <v>0</v>
      </c>
      <c r="AT65" s="267">
        <v>0</v>
      </c>
      <c r="AU65" s="267">
        <v>0</v>
      </c>
      <c r="AV65" s="267">
        <v>0</v>
      </c>
      <c r="AW65" s="267">
        <v>0</v>
      </c>
      <c r="AX65" s="267">
        <v>0</v>
      </c>
      <c r="AY65" s="267">
        <v>0</v>
      </c>
      <c r="AZ65" s="267">
        <v>0</v>
      </c>
      <c r="BA65" s="267">
        <v>0</v>
      </c>
      <c r="BB65" s="267">
        <v>0</v>
      </c>
      <c r="BC65" s="267">
        <v>0</v>
      </c>
      <c r="BD65" s="267">
        <v>0</v>
      </c>
      <c r="BE65" s="267">
        <v>0</v>
      </c>
      <c r="BF65" s="267">
        <v>0</v>
      </c>
      <c r="BG65" s="267">
        <v>0</v>
      </c>
      <c r="BH65" s="267">
        <v>0</v>
      </c>
      <c r="BI65" s="267">
        <v>0</v>
      </c>
      <c r="BJ65" s="267">
        <v>0</v>
      </c>
      <c r="BK65" s="267">
        <v>0</v>
      </c>
      <c r="BL65" s="267">
        <v>0</v>
      </c>
      <c r="BM65" s="267">
        <v>0</v>
      </c>
      <c r="BN65" s="267">
        <v>0</v>
      </c>
      <c r="BO65" s="267">
        <v>0</v>
      </c>
      <c r="BP65" s="267">
        <v>0</v>
      </c>
      <c r="BQ65" s="267">
        <v>0</v>
      </c>
      <c r="BR65" s="267">
        <v>0</v>
      </c>
      <c r="BS65" s="267">
        <v>0</v>
      </c>
      <c r="BT65" s="267">
        <v>0</v>
      </c>
      <c r="BU65" s="267">
        <v>0</v>
      </c>
      <c r="BV65" s="267">
        <v>0</v>
      </c>
      <c r="BW65" s="267">
        <v>0</v>
      </c>
      <c r="BX65" s="267">
        <v>0</v>
      </c>
      <c r="BY65" s="267">
        <v>0</v>
      </c>
      <c r="BZ65" s="267">
        <v>0</v>
      </c>
      <c r="CA65" s="267">
        <v>0</v>
      </c>
      <c r="CB65" s="267">
        <v>0</v>
      </c>
      <c r="CC65" s="267">
        <v>0</v>
      </c>
      <c r="CD65" s="267">
        <v>0</v>
      </c>
      <c r="CE65" s="267">
        <v>0</v>
      </c>
      <c r="CF65" s="267">
        <v>0</v>
      </c>
      <c r="CG65" s="267">
        <v>0</v>
      </c>
      <c r="CH65" s="267">
        <v>0</v>
      </c>
      <c r="CI65" s="267">
        <v>0</v>
      </c>
      <c r="CJ65" s="267">
        <v>0</v>
      </c>
      <c r="CK65" s="267">
        <v>0</v>
      </c>
      <c r="CL65" s="267">
        <v>0</v>
      </c>
      <c r="CM65" s="267">
        <v>0</v>
      </c>
      <c r="CN65" s="267">
        <v>0</v>
      </c>
      <c r="CO65" s="267">
        <v>0</v>
      </c>
      <c r="CP65" s="267">
        <v>0</v>
      </c>
      <c r="CQ65" s="267">
        <v>0</v>
      </c>
      <c r="CR65" s="267">
        <v>0</v>
      </c>
      <c r="CS65" s="267">
        <v>0</v>
      </c>
      <c r="CT65" s="267">
        <v>0</v>
      </c>
      <c r="CU65" s="267">
        <v>0</v>
      </c>
      <c r="CV65" s="267">
        <v>0</v>
      </c>
      <c r="CW65" s="267">
        <v>0</v>
      </c>
      <c r="CX65" s="267">
        <v>0</v>
      </c>
      <c r="CY65" s="267">
        <v>0</v>
      </c>
      <c r="CZ65" s="267">
        <v>0</v>
      </c>
      <c r="DA65" s="267">
        <v>0</v>
      </c>
      <c r="DB65" s="267">
        <v>0</v>
      </c>
      <c r="DC65" s="267">
        <v>0</v>
      </c>
      <c r="DD65" s="267">
        <v>0</v>
      </c>
      <c r="DE65" s="268">
        <v>0</v>
      </c>
      <c r="DF65" s="266">
        <v>0</v>
      </c>
    </row>
    <row r="66" spans="1:110" ht="39.950000000000003" customHeight="1">
      <c r="A66" s="272" t="s">
        <v>258</v>
      </c>
      <c r="B66" s="265" t="s">
        <v>164</v>
      </c>
      <c r="C66" s="266">
        <v>2.4648864708821405E-3</v>
      </c>
      <c r="D66" s="267">
        <v>1.1137681396796279E-3</v>
      </c>
      <c r="E66" s="267">
        <v>6.5155069064373207E-4</v>
      </c>
      <c r="F66" s="267">
        <v>2.6535756932466497E-4</v>
      </c>
      <c r="G66" s="267">
        <v>1.5778999799818659E-3</v>
      </c>
      <c r="H66" s="267">
        <v>0</v>
      </c>
      <c r="I66" s="267">
        <v>1.329282187618686E-3</v>
      </c>
      <c r="J66" s="267">
        <v>3.9715541675860078E-4</v>
      </c>
      <c r="K66" s="267">
        <v>5.5294936054082013E-4</v>
      </c>
      <c r="L66" s="267">
        <v>1.2067821154890484E-4</v>
      </c>
      <c r="M66" s="267">
        <v>0</v>
      </c>
      <c r="N66" s="267">
        <v>2.8964777400321833E-3</v>
      </c>
      <c r="O66" s="267">
        <v>1.4919924448042157E-3</v>
      </c>
      <c r="P66" s="267">
        <v>3.4503579746398687E-4</v>
      </c>
      <c r="Q66" s="267">
        <v>1.7006802721088435E-3</v>
      </c>
      <c r="R66" s="267">
        <v>1.6400204266017206E-3</v>
      </c>
      <c r="S66" s="267">
        <v>1.7028323256940213E-3</v>
      </c>
      <c r="T66" s="267">
        <v>6.4873496681471128E-4</v>
      </c>
      <c r="U66" s="267">
        <v>1.4124293785310734E-3</v>
      </c>
      <c r="V66" s="267">
        <v>1.9308831596269885E-3</v>
      </c>
      <c r="W66" s="267">
        <v>1.1541632316570487E-3</v>
      </c>
      <c r="X66" s="267">
        <v>9.8397526005060453E-4</v>
      </c>
      <c r="Y66" s="267">
        <v>2.8090350429181015E-3</v>
      </c>
      <c r="Z66" s="267">
        <v>2.5190439724315826E-3</v>
      </c>
      <c r="AA66" s="267">
        <v>6.0313630880579007E-4</v>
      </c>
      <c r="AB66" s="267">
        <v>1.552671391034318E-3</v>
      </c>
      <c r="AC66" s="267">
        <v>1.4713005844458628E-4</v>
      </c>
      <c r="AD66" s="267">
        <v>5.1165434906196702E-3</v>
      </c>
      <c r="AE66" s="267">
        <v>1.5287575635572204E-3</v>
      </c>
      <c r="AF66" s="267">
        <v>4.8100048100048102E-4</v>
      </c>
      <c r="AG66" s="267">
        <v>0</v>
      </c>
      <c r="AH66" s="267">
        <v>0</v>
      </c>
      <c r="AI66" s="267">
        <v>1.7507631531693303E-3</v>
      </c>
      <c r="AJ66" s="267">
        <v>0</v>
      </c>
      <c r="AK66" s="267">
        <v>2.0473058326436382E-3</v>
      </c>
      <c r="AL66" s="267">
        <v>0</v>
      </c>
      <c r="AM66" s="267">
        <v>1.804460626669126E-3</v>
      </c>
      <c r="AN66" s="267">
        <v>3.0346455365421899E-3</v>
      </c>
      <c r="AO66" s="267">
        <v>6.9372181755116198E-4</v>
      </c>
      <c r="AP66" s="267">
        <v>1.0239238749252158E-3</v>
      </c>
      <c r="AQ66" s="267">
        <v>6.656248191236905E-4</v>
      </c>
      <c r="AR66" s="267">
        <v>3.1094527363184081E-3</v>
      </c>
      <c r="AS66" s="267">
        <v>8.192104858942194E-4</v>
      </c>
      <c r="AT66" s="267">
        <v>1.309361113611627E-3</v>
      </c>
      <c r="AU66" s="267">
        <v>1.7792332536116502E-3</v>
      </c>
      <c r="AV66" s="267">
        <v>1.4595496246872393E-3</v>
      </c>
      <c r="AW66" s="267">
        <v>1.6269499473633841E-3</v>
      </c>
      <c r="AX66" s="267">
        <v>5.0394212793627574E-3</v>
      </c>
      <c r="AY66" s="267">
        <v>1.8330817338796635E-3</v>
      </c>
      <c r="AZ66" s="267">
        <v>0</v>
      </c>
      <c r="BA66" s="267">
        <v>1.0788584456296055E-3</v>
      </c>
      <c r="BB66" s="267">
        <v>2.4036002863864173E-3</v>
      </c>
      <c r="BC66" s="267">
        <v>0</v>
      </c>
      <c r="BD66" s="267">
        <v>0</v>
      </c>
      <c r="BE66" s="267">
        <v>0</v>
      </c>
      <c r="BF66" s="267">
        <v>0</v>
      </c>
      <c r="BG66" s="267">
        <v>0</v>
      </c>
      <c r="BH66" s="267">
        <v>3.721661101404927E-4</v>
      </c>
      <c r="BI66" s="267">
        <v>7.217610970768675E-4</v>
      </c>
      <c r="BJ66" s="267">
        <v>8.9907844459429084E-4</v>
      </c>
      <c r="BK66" s="267">
        <v>0</v>
      </c>
      <c r="BL66" s="267">
        <v>1.8875378604977833E-4</v>
      </c>
      <c r="BM66" s="267">
        <v>3.380960780854942E-4</v>
      </c>
      <c r="BN66" s="267">
        <v>3.8564773393391541E-4</v>
      </c>
      <c r="BO66" s="267">
        <v>2.295903725103794E-4</v>
      </c>
      <c r="BP66" s="267">
        <v>7.0196146812781957E-3</v>
      </c>
      <c r="BQ66" s="267">
        <v>1.0289124395513941E-2</v>
      </c>
      <c r="BR66" s="267">
        <v>2.4341502678397957E-2</v>
      </c>
      <c r="BS66" s="267">
        <v>1.3084145198649149E-3</v>
      </c>
      <c r="BT66" s="267">
        <v>2.5290506876217804E-3</v>
      </c>
      <c r="BU66" s="267">
        <v>2.2879348052489063E-3</v>
      </c>
      <c r="BV66" s="267">
        <v>1.1279341530332284E-3</v>
      </c>
      <c r="BW66" s="267">
        <v>1.1037551434773687E-2</v>
      </c>
      <c r="BX66" s="267">
        <v>6.3253934742472035E-3</v>
      </c>
      <c r="BY66" s="267">
        <v>4.1594454072790294E-3</v>
      </c>
      <c r="BZ66" s="267">
        <v>9.5023726236644708E-4</v>
      </c>
      <c r="CA66" s="267">
        <v>2.3493766050697927E-4</v>
      </c>
      <c r="CB66" s="267">
        <v>1.6672973228644404E-3</v>
      </c>
      <c r="CC66" s="267">
        <v>5.9928684865010636E-5</v>
      </c>
      <c r="CD66" s="267">
        <v>2.1082220660576245E-3</v>
      </c>
      <c r="CE66" s="267">
        <v>9.5322696368171107E-3</v>
      </c>
      <c r="CF66" s="267">
        <v>7.8388628422970102E-3</v>
      </c>
      <c r="CG66" s="267">
        <v>1.0596962204168139E-3</v>
      </c>
      <c r="CH66" s="267">
        <v>2.2502812851606449E-3</v>
      </c>
      <c r="CI66" s="267">
        <v>8.5225848498521085E-3</v>
      </c>
      <c r="CJ66" s="267">
        <v>2.3307985898668533E-4</v>
      </c>
      <c r="CK66" s="267">
        <v>4.6697011862927764E-3</v>
      </c>
      <c r="CL66" s="267">
        <v>1.9013284606647241E-3</v>
      </c>
      <c r="CM66" s="267">
        <v>6.5111809319936933E-3</v>
      </c>
      <c r="CN66" s="267">
        <v>4.0787466041457337E-3</v>
      </c>
      <c r="CO66" s="267">
        <v>9.6334549359612133E-4</v>
      </c>
      <c r="CP66" s="267">
        <v>2.1093028781192925E-3</v>
      </c>
      <c r="CQ66" s="267">
        <v>4.6920821114369501E-4</v>
      </c>
      <c r="CR66" s="267">
        <v>3.2113852056554182E-3</v>
      </c>
      <c r="CS66" s="267">
        <v>1.2464191273688849E-3</v>
      </c>
      <c r="CT66" s="267">
        <v>2.5551486244783237E-4</v>
      </c>
      <c r="CU66" s="267">
        <v>2.7904900100457638E-4</v>
      </c>
      <c r="CV66" s="267">
        <v>1.0829542993285683E-4</v>
      </c>
      <c r="CW66" s="267">
        <v>4.1905781833843578E-4</v>
      </c>
      <c r="CX66" s="267">
        <v>6.7078701457590651E-4</v>
      </c>
      <c r="CY66" s="267">
        <v>8.3517430896061214E-4</v>
      </c>
      <c r="CZ66" s="267">
        <v>1.1017886778535867E-3</v>
      </c>
      <c r="DA66" s="267">
        <v>1.0693892375052965E-3</v>
      </c>
      <c r="DB66" s="267">
        <v>1.9399394738884147E-3</v>
      </c>
      <c r="DC66" s="267">
        <v>1.9863961957503162E-3</v>
      </c>
      <c r="DD66" s="267">
        <v>0</v>
      </c>
      <c r="DE66" s="268">
        <v>0</v>
      </c>
      <c r="DF66" s="266">
        <v>2.2605359048733669E-3</v>
      </c>
    </row>
    <row r="67" spans="1:110" ht="39.950000000000003" customHeight="1">
      <c r="A67" s="272" t="s">
        <v>259</v>
      </c>
      <c r="B67" s="265" t="s">
        <v>165</v>
      </c>
      <c r="C67" s="266">
        <v>0</v>
      </c>
      <c r="D67" s="267">
        <v>0</v>
      </c>
      <c r="E67" s="267">
        <v>0</v>
      </c>
      <c r="F67" s="267">
        <v>0</v>
      </c>
      <c r="G67" s="267">
        <v>0</v>
      </c>
      <c r="H67" s="267">
        <v>0</v>
      </c>
      <c r="I67" s="267">
        <v>0</v>
      </c>
      <c r="J67" s="267">
        <v>0</v>
      </c>
      <c r="K67" s="267">
        <v>0</v>
      </c>
      <c r="L67" s="267">
        <v>0</v>
      </c>
      <c r="M67" s="267">
        <v>0</v>
      </c>
      <c r="N67" s="267">
        <v>0</v>
      </c>
      <c r="O67" s="267">
        <v>0</v>
      </c>
      <c r="P67" s="267">
        <v>0</v>
      </c>
      <c r="Q67" s="267">
        <v>0</v>
      </c>
      <c r="R67" s="267">
        <v>0</v>
      </c>
      <c r="S67" s="267">
        <v>0</v>
      </c>
      <c r="T67" s="267">
        <v>0</v>
      </c>
      <c r="U67" s="267">
        <v>0</v>
      </c>
      <c r="V67" s="267">
        <v>0</v>
      </c>
      <c r="W67" s="267">
        <v>0</v>
      </c>
      <c r="X67" s="267">
        <v>0</v>
      </c>
      <c r="Y67" s="267">
        <v>0</v>
      </c>
      <c r="Z67" s="267">
        <v>0</v>
      </c>
      <c r="AA67" s="267">
        <v>0</v>
      </c>
      <c r="AB67" s="267">
        <v>0</v>
      </c>
      <c r="AC67" s="267">
        <v>0</v>
      </c>
      <c r="AD67" s="267">
        <v>0</v>
      </c>
      <c r="AE67" s="267">
        <v>0</v>
      </c>
      <c r="AF67" s="267">
        <v>0</v>
      </c>
      <c r="AG67" s="267">
        <v>0</v>
      </c>
      <c r="AH67" s="267">
        <v>0</v>
      </c>
      <c r="AI67" s="267">
        <v>0</v>
      </c>
      <c r="AJ67" s="267">
        <v>0</v>
      </c>
      <c r="AK67" s="267">
        <v>0</v>
      </c>
      <c r="AL67" s="267">
        <v>0</v>
      </c>
      <c r="AM67" s="267">
        <v>0</v>
      </c>
      <c r="AN67" s="267">
        <v>0</v>
      </c>
      <c r="AO67" s="267">
        <v>0</v>
      </c>
      <c r="AP67" s="267">
        <v>0</v>
      </c>
      <c r="AQ67" s="267">
        <v>0</v>
      </c>
      <c r="AR67" s="267">
        <v>0</v>
      </c>
      <c r="AS67" s="267">
        <v>0</v>
      </c>
      <c r="AT67" s="267">
        <v>0</v>
      </c>
      <c r="AU67" s="267">
        <v>0</v>
      </c>
      <c r="AV67" s="267">
        <v>0</v>
      </c>
      <c r="AW67" s="267">
        <v>0</v>
      </c>
      <c r="AX67" s="267">
        <v>0</v>
      </c>
      <c r="AY67" s="267">
        <v>0</v>
      </c>
      <c r="AZ67" s="267">
        <v>0</v>
      </c>
      <c r="BA67" s="267">
        <v>0</v>
      </c>
      <c r="BB67" s="267">
        <v>0</v>
      </c>
      <c r="BC67" s="267">
        <v>0</v>
      </c>
      <c r="BD67" s="267">
        <v>0</v>
      </c>
      <c r="BE67" s="267">
        <v>0</v>
      </c>
      <c r="BF67" s="267">
        <v>0</v>
      </c>
      <c r="BG67" s="267">
        <v>0</v>
      </c>
      <c r="BH67" s="267">
        <v>0</v>
      </c>
      <c r="BI67" s="267">
        <v>0</v>
      </c>
      <c r="BJ67" s="267">
        <v>0</v>
      </c>
      <c r="BK67" s="267">
        <v>0</v>
      </c>
      <c r="BL67" s="267">
        <v>0</v>
      </c>
      <c r="BM67" s="267">
        <v>0</v>
      </c>
      <c r="BN67" s="267">
        <v>0</v>
      </c>
      <c r="BO67" s="267">
        <v>0</v>
      </c>
      <c r="BP67" s="267">
        <v>0</v>
      </c>
      <c r="BQ67" s="267">
        <v>0</v>
      </c>
      <c r="BR67" s="267">
        <v>0</v>
      </c>
      <c r="BS67" s="267">
        <v>0</v>
      </c>
      <c r="BT67" s="267">
        <v>0</v>
      </c>
      <c r="BU67" s="267">
        <v>0</v>
      </c>
      <c r="BV67" s="267">
        <v>0</v>
      </c>
      <c r="BW67" s="267">
        <v>0</v>
      </c>
      <c r="BX67" s="267">
        <v>0</v>
      </c>
      <c r="BY67" s="267">
        <v>0</v>
      </c>
      <c r="BZ67" s="267">
        <v>0</v>
      </c>
      <c r="CA67" s="267">
        <v>0</v>
      </c>
      <c r="CB67" s="267">
        <v>0</v>
      </c>
      <c r="CC67" s="267">
        <v>0</v>
      </c>
      <c r="CD67" s="267">
        <v>0</v>
      </c>
      <c r="CE67" s="267">
        <v>0</v>
      </c>
      <c r="CF67" s="267">
        <v>0</v>
      </c>
      <c r="CG67" s="267">
        <v>0</v>
      </c>
      <c r="CH67" s="267">
        <v>0</v>
      </c>
      <c r="CI67" s="267">
        <v>0</v>
      </c>
      <c r="CJ67" s="267">
        <v>0</v>
      </c>
      <c r="CK67" s="267">
        <v>0</v>
      </c>
      <c r="CL67" s="267">
        <v>0</v>
      </c>
      <c r="CM67" s="267">
        <v>0</v>
      </c>
      <c r="CN67" s="267">
        <v>0</v>
      </c>
      <c r="CO67" s="267">
        <v>0</v>
      </c>
      <c r="CP67" s="267">
        <v>0</v>
      </c>
      <c r="CQ67" s="267">
        <v>0</v>
      </c>
      <c r="CR67" s="267">
        <v>0</v>
      </c>
      <c r="CS67" s="267">
        <v>0</v>
      </c>
      <c r="CT67" s="267">
        <v>0</v>
      </c>
      <c r="CU67" s="267">
        <v>0</v>
      </c>
      <c r="CV67" s="267">
        <v>0</v>
      </c>
      <c r="CW67" s="267">
        <v>0</v>
      </c>
      <c r="CX67" s="267">
        <v>0</v>
      </c>
      <c r="CY67" s="267">
        <v>0</v>
      </c>
      <c r="CZ67" s="267">
        <v>0</v>
      </c>
      <c r="DA67" s="267">
        <v>0</v>
      </c>
      <c r="DB67" s="267">
        <v>0</v>
      </c>
      <c r="DC67" s="267">
        <v>0</v>
      </c>
      <c r="DD67" s="267">
        <v>0</v>
      </c>
      <c r="DE67" s="268">
        <v>0</v>
      </c>
      <c r="DF67" s="266">
        <v>0</v>
      </c>
    </row>
    <row r="68" spans="1:110" ht="39.950000000000003" customHeight="1">
      <c r="A68" s="272" t="s">
        <v>260</v>
      </c>
      <c r="B68" s="265" t="s">
        <v>166</v>
      </c>
      <c r="C68" s="266">
        <v>0</v>
      </c>
      <c r="D68" s="267">
        <v>0</v>
      </c>
      <c r="E68" s="267">
        <v>0</v>
      </c>
      <c r="F68" s="267">
        <v>0</v>
      </c>
      <c r="G68" s="267">
        <v>0</v>
      </c>
      <c r="H68" s="267">
        <v>0</v>
      </c>
      <c r="I68" s="267">
        <v>0</v>
      </c>
      <c r="J68" s="267">
        <v>0</v>
      </c>
      <c r="K68" s="267">
        <v>0</v>
      </c>
      <c r="L68" s="267">
        <v>0</v>
      </c>
      <c r="M68" s="267">
        <v>0</v>
      </c>
      <c r="N68" s="267">
        <v>0</v>
      </c>
      <c r="O68" s="267">
        <v>0</v>
      </c>
      <c r="P68" s="267">
        <v>0</v>
      </c>
      <c r="Q68" s="267">
        <v>0</v>
      </c>
      <c r="R68" s="267">
        <v>0</v>
      </c>
      <c r="S68" s="267">
        <v>0</v>
      </c>
      <c r="T68" s="267">
        <v>0</v>
      </c>
      <c r="U68" s="267">
        <v>0</v>
      </c>
      <c r="V68" s="267">
        <v>0</v>
      </c>
      <c r="W68" s="267">
        <v>0</v>
      </c>
      <c r="X68" s="267">
        <v>0</v>
      </c>
      <c r="Y68" s="267">
        <v>0</v>
      </c>
      <c r="Z68" s="267">
        <v>0</v>
      </c>
      <c r="AA68" s="267">
        <v>0</v>
      </c>
      <c r="AB68" s="267">
        <v>0</v>
      </c>
      <c r="AC68" s="267">
        <v>0</v>
      </c>
      <c r="AD68" s="267">
        <v>0</v>
      </c>
      <c r="AE68" s="267">
        <v>0</v>
      </c>
      <c r="AF68" s="267">
        <v>0</v>
      </c>
      <c r="AG68" s="267">
        <v>0</v>
      </c>
      <c r="AH68" s="267">
        <v>0</v>
      </c>
      <c r="AI68" s="267">
        <v>0</v>
      </c>
      <c r="AJ68" s="267">
        <v>0</v>
      </c>
      <c r="AK68" s="267">
        <v>0</v>
      </c>
      <c r="AL68" s="267">
        <v>0</v>
      </c>
      <c r="AM68" s="267">
        <v>0</v>
      </c>
      <c r="AN68" s="267">
        <v>0</v>
      </c>
      <c r="AO68" s="267">
        <v>0</v>
      </c>
      <c r="AP68" s="267">
        <v>0</v>
      </c>
      <c r="AQ68" s="267">
        <v>0</v>
      </c>
      <c r="AR68" s="267">
        <v>0</v>
      </c>
      <c r="AS68" s="267">
        <v>0</v>
      </c>
      <c r="AT68" s="267">
        <v>0</v>
      </c>
      <c r="AU68" s="267">
        <v>0</v>
      </c>
      <c r="AV68" s="267">
        <v>0</v>
      </c>
      <c r="AW68" s="267">
        <v>0</v>
      </c>
      <c r="AX68" s="267">
        <v>0</v>
      </c>
      <c r="AY68" s="267">
        <v>0</v>
      </c>
      <c r="AZ68" s="267">
        <v>0</v>
      </c>
      <c r="BA68" s="267">
        <v>0</v>
      </c>
      <c r="BB68" s="267">
        <v>0</v>
      </c>
      <c r="BC68" s="267">
        <v>0</v>
      </c>
      <c r="BD68" s="267">
        <v>0</v>
      </c>
      <c r="BE68" s="267">
        <v>0</v>
      </c>
      <c r="BF68" s="267">
        <v>0</v>
      </c>
      <c r="BG68" s="267">
        <v>0</v>
      </c>
      <c r="BH68" s="267">
        <v>0</v>
      </c>
      <c r="BI68" s="267">
        <v>0</v>
      </c>
      <c r="BJ68" s="267">
        <v>0</v>
      </c>
      <c r="BK68" s="267">
        <v>0</v>
      </c>
      <c r="BL68" s="267">
        <v>0</v>
      </c>
      <c r="BM68" s="267">
        <v>0</v>
      </c>
      <c r="BN68" s="267">
        <v>0</v>
      </c>
      <c r="BO68" s="267">
        <v>0</v>
      </c>
      <c r="BP68" s="267">
        <v>0</v>
      </c>
      <c r="BQ68" s="267">
        <v>0</v>
      </c>
      <c r="BR68" s="267">
        <v>0</v>
      </c>
      <c r="BS68" s="267">
        <v>0</v>
      </c>
      <c r="BT68" s="267">
        <v>0</v>
      </c>
      <c r="BU68" s="267">
        <v>0</v>
      </c>
      <c r="BV68" s="267">
        <v>0</v>
      </c>
      <c r="BW68" s="267">
        <v>0</v>
      </c>
      <c r="BX68" s="267">
        <v>0</v>
      </c>
      <c r="BY68" s="267">
        <v>0</v>
      </c>
      <c r="BZ68" s="267">
        <v>0</v>
      </c>
      <c r="CA68" s="267">
        <v>0</v>
      </c>
      <c r="CB68" s="267">
        <v>0</v>
      </c>
      <c r="CC68" s="267">
        <v>0</v>
      </c>
      <c r="CD68" s="267">
        <v>0</v>
      </c>
      <c r="CE68" s="267">
        <v>0</v>
      </c>
      <c r="CF68" s="267">
        <v>0</v>
      </c>
      <c r="CG68" s="267">
        <v>0</v>
      </c>
      <c r="CH68" s="267">
        <v>0</v>
      </c>
      <c r="CI68" s="267">
        <v>0</v>
      </c>
      <c r="CJ68" s="267">
        <v>0</v>
      </c>
      <c r="CK68" s="267">
        <v>0</v>
      </c>
      <c r="CL68" s="267">
        <v>0</v>
      </c>
      <c r="CM68" s="267">
        <v>0</v>
      </c>
      <c r="CN68" s="267">
        <v>0</v>
      </c>
      <c r="CO68" s="267">
        <v>0</v>
      </c>
      <c r="CP68" s="267">
        <v>0</v>
      </c>
      <c r="CQ68" s="267">
        <v>0</v>
      </c>
      <c r="CR68" s="267">
        <v>0</v>
      </c>
      <c r="CS68" s="267">
        <v>0</v>
      </c>
      <c r="CT68" s="267">
        <v>0</v>
      </c>
      <c r="CU68" s="267">
        <v>0</v>
      </c>
      <c r="CV68" s="267">
        <v>0</v>
      </c>
      <c r="CW68" s="267">
        <v>0</v>
      </c>
      <c r="CX68" s="267">
        <v>0</v>
      </c>
      <c r="CY68" s="267">
        <v>0</v>
      </c>
      <c r="CZ68" s="267">
        <v>0</v>
      </c>
      <c r="DA68" s="267">
        <v>0</v>
      </c>
      <c r="DB68" s="267">
        <v>0</v>
      </c>
      <c r="DC68" s="267">
        <v>0</v>
      </c>
      <c r="DD68" s="267">
        <v>0</v>
      </c>
      <c r="DE68" s="268">
        <v>0</v>
      </c>
      <c r="DF68" s="266">
        <v>0</v>
      </c>
    </row>
    <row r="69" spans="1:110" ht="39.950000000000003" customHeight="1">
      <c r="A69" s="272" t="s">
        <v>261</v>
      </c>
      <c r="B69" s="265" t="s">
        <v>430</v>
      </c>
      <c r="C69" s="266">
        <v>3.8083606284350191E-3</v>
      </c>
      <c r="D69" s="267">
        <v>1.3201428243849707E-2</v>
      </c>
      <c r="E69" s="267">
        <v>6.6132395100338803E-2</v>
      </c>
      <c r="F69" s="267">
        <v>6.8329574101101236E-3</v>
      </c>
      <c r="G69" s="267">
        <v>8.6431237709454455E-3</v>
      </c>
      <c r="H69" s="267">
        <v>0</v>
      </c>
      <c r="I69" s="267">
        <v>3.3042157235093052E-2</v>
      </c>
      <c r="J69" s="267">
        <v>1.5920161577759297E-2</v>
      </c>
      <c r="K69" s="267">
        <v>1.5322048409824662E-2</v>
      </c>
      <c r="L69" s="267">
        <v>6.9993362698364814E-3</v>
      </c>
      <c r="M69" s="267">
        <v>0</v>
      </c>
      <c r="N69" s="267">
        <v>3.1074557482567496E-2</v>
      </c>
      <c r="O69" s="267">
        <v>1.6681745313715218E-2</v>
      </c>
      <c r="P69" s="267">
        <v>2.10471836453032E-2</v>
      </c>
      <c r="Q69" s="267">
        <v>1.2244897959183673E-2</v>
      </c>
      <c r="R69" s="267">
        <v>7.2774678870251797E-2</v>
      </c>
      <c r="S69" s="267">
        <v>3.1088406680101856E-2</v>
      </c>
      <c r="T69" s="267">
        <v>3.1788013373920856E-2</v>
      </c>
      <c r="U69" s="267">
        <v>8.6928608115048794E-2</v>
      </c>
      <c r="V69" s="267">
        <v>0.15655512890839277</v>
      </c>
      <c r="W69" s="267">
        <v>5.0813160458667468E-3</v>
      </c>
      <c r="X69" s="267">
        <v>4.2146940305500889E-2</v>
      </c>
      <c r="Y69" s="267">
        <v>2.3477272352834571E-2</v>
      </c>
      <c r="Z69" s="267">
        <v>6.2270766998508725E-2</v>
      </c>
      <c r="AA69" s="267">
        <v>8.9200685670751071E-3</v>
      </c>
      <c r="AB69" s="267">
        <v>3.7542797993470815E-2</v>
      </c>
      <c r="AC69" s="267">
        <v>9.3370998628295142E-3</v>
      </c>
      <c r="AD69" s="267">
        <v>4.6617396247868106E-2</v>
      </c>
      <c r="AE69" s="267">
        <v>4.1690735845863892E-2</v>
      </c>
      <c r="AF69" s="267">
        <v>4.8340548340548344E-2</v>
      </c>
      <c r="AG69" s="267">
        <v>0</v>
      </c>
      <c r="AH69" s="267">
        <v>1.3333333333333334E-2</v>
      </c>
      <c r="AI69" s="267">
        <v>1.3153169330220866E-2</v>
      </c>
      <c r="AJ69" s="267">
        <v>4.9180327868852458E-2</v>
      </c>
      <c r="AK69" s="267">
        <v>4.297164263623296E-2</v>
      </c>
      <c r="AL69" s="267">
        <v>0</v>
      </c>
      <c r="AM69" s="267">
        <v>4.4141116840830531E-2</v>
      </c>
      <c r="AN69" s="267">
        <v>0.16842282727809155</v>
      </c>
      <c r="AO69" s="267">
        <v>3.7460978147762745E-2</v>
      </c>
      <c r="AP69" s="267">
        <v>2.5241024113052547E-2</v>
      </c>
      <c r="AQ69" s="267">
        <v>3.3946865775308213E-2</v>
      </c>
      <c r="AR69" s="267">
        <v>1.669776119402985E-2</v>
      </c>
      <c r="AS69" s="267">
        <v>2.7801955865035071E-2</v>
      </c>
      <c r="AT69" s="267">
        <v>1.1317790125780502E-2</v>
      </c>
      <c r="AU69" s="267">
        <v>8.5996273924563091E-3</v>
      </c>
      <c r="AV69" s="267">
        <v>8.3402835696413675E-3</v>
      </c>
      <c r="AW69" s="267">
        <v>9.1396305866590106E-3</v>
      </c>
      <c r="AX69" s="267">
        <v>2.1376899943103309E-2</v>
      </c>
      <c r="AY69" s="267">
        <v>7.0088419236575368E-3</v>
      </c>
      <c r="AZ69" s="267">
        <v>7.0754716981132077E-3</v>
      </c>
      <c r="BA69" s="267">
        <v>5.7403411635386561E-3</v>
      </c>
      <c r="BB69" s="267">
        <v>1.5700112508949576E-2</v>
      </c>
      <c r="BC69" s="267">
        <v>0</v>
      </c>
      <c r="BD69" s="267">
        <v>0</v>
      </c>
      <c r="BE69" s="267">
        <v>0</v>
      </c>
      <c r="BF69" s="267">
        <v>7.0921985815602835E-3</v>
      </c>
      <c r="BG69" s="267">
        <v>4.5053003533568906E-2</v>
      </c>
      <c r="BH69" s="267">
        <v>2.6224788330524856E-2</v>
      </c>
      <c r="BI69" s="267">
        <v>2.3818116203536629E-2</v>
      </c>
      <c r="BJ69" s="267">
        <v>5.6192402787143174E-3</v>
      </c>
      <c r="BK69" s="267">
        <v>1.9507097448401987E-2</v>
      </c>
      <c r="BL69" s="267">
        <v>1.6022123699574206E-3</v>
      </c>
      <c r="BM69" s="267">
        <v>2.6606691362380196E-3</v>
      </c>
      <c r="BN69" s="267">
        <v>2.6146916360719466E-3</v>
      </c>
      <c r="BO69" s="267">
        <v>4.4387472018673352E-3</v>
      </c>
      <c r="BP69" s="267">
        <v>3.0546501593944352E-2</v>
      </c>
      <c r="BQ69" s="267">
        <v>2.7471962136022224E-2</v>
      </c>
      <c r="BR69" s="267">
        <v>5.3484692886286045E-2</v>
      </c>
      <c r="BS69" s="267">
        <v>5.0038014746185265E-2</v>
      </c>
      <c r="BT69" s="267">
        <v>2.2783291567818761E-2</v>
      </c>
      <c r="BU69" s="267">
        <v>8.279525098937722E-3</v>
      </c>
      <c r="BV69" s="267">
        <v>3.1815872370694033E-2</v>
      </c>
      <c r="BW69" s="267">
        <v>1.8791917315563811E-3</v>
      </c>
      <c r="BX69" s="267">
        <v>0</v>
      </c>
      <c r="BY69" s="267">
        <v>0.21143847487001732</v>
      </c>
      <c r="BZ69" s="267">
        <v>4.7393083460526546E-3</v>
      </c>
      <c r="CA69" s="267">
        <v>1.2800051848311283E-3</v>
      </c>
      <c r="CB69" s="267">
        <v>1.0287579226184846E-3</v>
      </c>
      <c r="CC69" s="267">
        <v>3.4458993797381117E-3</v>
      </c>
      <c r="CD69" s="267">
        <v>7.2616537830873743E-3</v>
      </c>
      <c r="CE69" s="267">
        <v>5.0941268919334447E-2</v>
      </c>
      <c r="CF69" s="267">
        <v>1.5991280198285902E-2</v>
      </c>
      <c r="CG69" s="267">
        <v>8.4186977510891329E-3</v>
      </c>
      <c r="CH69" s="267">
        <v>7.6983307123916801E-3</v>
      </c>
      <c r="CI69" s="267">
        <v>6.1663408031282898E-3</v>
      </c>
      <c r="CJ69" s="267">
        <v>5.0403519505870702E-3</v>
      </c>
      <c r="CK69" s="267">
        <v>1.3419494823235302E-2</v>
      </c>
      <c r="CL69" s="267">
        <v>3.8273494987406784E-3</v>
      </c>
      <c r="CM69" s="267">
        <v>9.4171874460518591E-3</v>
      </c>
      <c r="CN69" s="267">
        <v>2.9522533586394253E-2</v>
      </c>
      <c r="CO69" s="267">
        <v>2.227539047077589E-2</v>
      </c>
      <c r="CP69" s="267">
        <v>7.6156171841985469E-3</v>
      </c>
      <c r="CQ69" s="267">
        <v>2.2404692082111436E-2</v>
      </c>
      <c r="CR69" s="267">
        <v>1.7316127069441981E-2</v>
      </c>
      <c r="CS69" s="267">
        <v>1.048782503305421E-2</v>
      </c>
      <c r="CT69" s="267">
        <v>2.435908355336002E-3</v>
      </c>
      <c r="CU69" s="267">
        <v>9.8597313688283668E-4</v>
      </c>
      <c r="CV69" s="267">
        <v>2.05761316872428E-3</v>
      </c>
      <c r="CW69" s="267">
        <v>1.1244718125414693E-2</v>
      </c>
      <c r="CX69" s="267">
        <v>2.7000232033244035E-3</v>
      </c>
      <c r="CY69" s="267">
        <v>3.8283312678484831E-2</v>
      </c>
      <c r="CZ69" s="267">
        <v>1.7070809515028582E-2</v>
      </c>
      <c r="DA69" s="267">
        <v>2.0177155424628238E-2</v>
      </c>
      <c r="DB69" s="267">
        <v>3.4404826569411032E-2</v>
      </c>
      <c r="DC69" s="267">
        <v>1.5429683581131243E-2</v>
      </c>
      <c r="DD69" s="267">
        <v>0</v>
      </c>
      <c r="DE69" s="268">
        <v>4.0254407857660411E-4</v>
      </c>
      <c r="DF69" s="266">
        <v>1.9794231872654462E-2</v>
      </c>
    </row>
    <row r="70" spans="1:110" ht="39.950000000000003" customHeight="1">
      <c r="A70" s="272" t="s">
        <v>436</v>
      </c>
      <c r="B70" s="265" t="s">
        <v>431</v>
      </c>
      <c r="C70" s="266">
        <v>0</v>
      </c>
      <c r="D70" s="267">
        <v>0</v>
      </c>
      <c r="E70" s="267">
        <v>6.5155069064373207E-5</v>
      </c>
      <c r="F70" s="267">
        <v>0</v>
      </c>
      <c r="G70" s="267">
        <v>0</v>
      </c>
      <c r="H70" s="267">
        <v>0</v>
      </c>
      <c r="I70" s="267">
        <v>0</v>
      </c>
      <c r="J70" s="267">
        <v>7.5018245387735709E-4</v>
      </c>
      <c r="K70" s="267">
        <v>1.0345504164957281E-3</v>
      </c>
      <c r="L70" s="267">
        <v>1.2067821154890484E-4</v>
      </c>
      <c r="M70" s="267">
        <v>0</v>
      </c>
      <c r="N70" s="267">
        <v>3.2540675844806009E-3</v>
      </c>
      <c r="O70" s="267">
        <v>8.8884656286208593E-4</v>
      </c>
      <c r="P70" s="267">
        <v>2.8752983121998908E-5</v>
      </c>
      <c r="Q70" s="267">
        <v>5.1020408163265311E-4</v>
      </c>
      <c r="R70" s="267">
        <v>9.5749695565070514E-5</v>
      </c>
      <c r="S70" s="267">
        <v>6.0145912421302587E-4</v>
      </c>
      <c r="T70" s="267">
        <v>0</v>
      </c>
      <c r="U70" s="267">
        <v>2.4396507447354905E-3</v>
      </c>
      <c r="V70" s="267">
        <v>4.3883708173340647E-4</v>
      </c>
      <c r="W70" s="267">
        <v>4.4967398635988909E-5</v>
      </c>
      <c r="X70" s="267">
        <v>2.2842282822603318E-4</v>
      </c>
      <c r="Y70" s="267">
        <v>3.295055768818887E-5</v>
      </c>
      <c r="Z70" s="267">
        <v>1.2091411067671598E-4</v>
      </c>
      <c r="AA70" s="267">
        <v>6.9836835756459912E-4</v>
      </c>
      <c r="AB70" s="267">
        <v>5.1755713034477271E-4</v>
      </c>
      <c r="AC70" s="267">
        <v>0</v>
      </c>
      <c r="AD70" s="267">
        <v>2.8425241614553722E-4</v>
      </c>
      <c r="AE70" s="267">
        <v>5.8349525326611469E-5</v>
      </c>
      <c r="AF70" s="267">
        <v>2.4050024050024051E-4</v>
      </c>
      <c r="AG70" s="267">
        <v>0</v>
      </c>
      <c r="AH70" s="267">
        <v>0</v>
      </c>
      <c r="AI70" s="267">
        <v>8.9782725803555402E-5</v>
      </c>
      <c r="AJ70" s="267">
        <v>1.639344262295082E-3</v>
      </c>
      <c r="AK70" s="267">
        <v>3.0491788996820144E-4</v>
      </c>
      <c r="AL70" s="267">
        <v>0</v>
      </c>
      <c r="AM70" s="267">
        <v>1.8846588767433095E-3</v>
      </c>
      <c r="AN70" s="267">
        <v>3.4561240832841609E-3</v>
      </c>
      <c r="AO70" s="267">
        <v>0</v>
      </c>
      <c r="AP70" s="267">
        <v>6.8576887697069879E-5</v>
      </c>
      <c r="AQ70" s="267">
        <v>5.4986398101522255E-4</v>
      </c>
      <c r="AR70" s="267">
        <v>3.7313432835820896E-4</v>
      </c>
      <c r="AS70" s="267">
        <v>9.728124519993856E-4</v>
      </c>
      <c r="AT70" s="267">
        <v>4.6645989672414217E-4</v>
      </c>
      <c r="AU70" s="267">
        <v>1.4311223996441534E-3</v>
      </c>
      <c r="AV70" s="267">
        <v>1.8765638031693077E-3</v>
      </c>
      <c r="AW70" s="267">
        <v>1.961910230644081E-3</v>
      </c>
      <c r="AX70" s="267">
        <v>1.706900755913192E-3</v>
      </c>
      <c r="AY70" s="267">
        <v>8.0871252965279271E-4</v>
      </c>
      <c r="AZ70" s="267">
        <v>0</v>
      </c>
      <c r="BA70" s="267">
        <v>3.2569311566176771E-4</v>
      </c>
      <c r="BB70" s="267">
        <v>2.5058811496369029E-3</v>
      </c>
      <c r="BC70" s="267">
        <v>0</v>
      </c>
      <c r="BD70" s="267">
        <v>0</v>
      </c>
      <c r="BE70" s="267">
        <v>0</v>
      </c>
      <c r="BF70" s="267">
        <v>7.0921985815602835E-3</v>
      </c>
      <c r="BG70" s="267">
        <v>1.1778563015312131E-3</v>
      </c>
      <c r="BH70" s="267">
        <v>2.6620214822549129E-4</v>
      </c>
      <c r="BI70" s="267">
        <v>0</v>
      </c>
      <c r="BJ70" s="267">
        <v>5.6192402787143183E-4</v>
      </c>
      <c r="BK70" s="267">
        <v>1.7417051293216058E-4</v>
      </c>
      <c r="BL70" s="267">
        <v>1.7119529432421755E-4</v>
      </c>
      <c r="BM70" s="267">
        <v>2.2049744222967015E-4</v>
      </c>
      <c r="BN70" s="267">
        <v>9.2555456144139696E-5</v>
      </c>
      <c r="BO70" s="267">
        <v>8.6096389691392271E-5</v>
      </c>
      <c r="BP70" s="267">
        <v>1.9225696260825632E-3</v>
      </c>
      <c r="BQ70" s="267">
        <v>2.263607367013067E-3</v>
      </c>
      <c r="BR70" s="267">
        <v>1.9151239279469317E-3</v>
      </c>
      <c r="BS70" s="267">
        <v>7.9565747829623212E-4</v>
      </c>
      <c r="BT70" s="267">
        <v>4.7215796483990168E-3</v>
      </c>
      <c r="BU70" s="267">
        <v>1.5296292439075194E-4</v>
      </c>
      <c r="BV70" s="267">
        <v>6.1985570572096332E-4</v>
      </c>
      <c r="BW70" s="267">
        <v>3.2399857440627261E-5</v>
      </c>
      <c r="BX70" s="267">
        <v>0</v>
      </c>
      <c r="BY70" s="267">
        <v>0</v>
      </c>
      <c r="BZ70" s="267">
        <v>5.7014235741986827E-4</v>
      </c>
      <c r="CA70" s="267">
        <v>3.2405194552686799E-5</v>
      </c>
      <c r="CB70" s="267">
        <v>1.1824803708258442E-4</v>
      </c>
      <c r="CC70" s="267">
        <v>1.1985736973002127E-4</v>
      </c>
      <c r="CD70" s="267">
        <v>0</v>
      </c>
      <c r="CE70" s="267">
        <v>3.4165840992176021E-5</v>
      </c>
      <c r="CF70" s="267">
        <v>1.9410517514259265E-4</v>
      </c>
      <c r="CG70" s="267">
        <v>1.177440244907571E-4</v>
      </c>
      <c r="CH70" s="267">
        <v>1.4475493647232219E-4</v>
      </c>
      <c r="CI70" s="267">
        <v>7.5199278086930365E-5</v>
      </c>
      <c r="CJ70" s="267">
        <v>0</v>
      </c>
      <c r="CK70" s="267">
        <v>2.0046697011862928E-4</v>
      </c>
      <c r="CL70" s="267">
        <v>1.7284804187861128E-4</v>
      </c>
      <c r="CM70" s="267">
        <v>1.8702022120176316E-4</v>
      </c>
      <c r="CN70" s="267">
        <v>1.2429756987086451E-3</v>
      </c>
      <c r="CO70" s="267">
        <v>9.4755294452077504E-5</v>
      </c>
      <c r="CP70" s="267">
        <v>1.984159371162946E-3</v>
      </c>
      <c r="CQ70" s="267">
        <v>1.0948191593352884E-3</v>
      </c>
      <c r="CR70" s="267">
        <v>3.278993315248164E-3</v>
      </c>
      <c r="CS70" s="267">
        <v>8.8144557073600708E-4</v>
      </c>
      <c r="CT70" s="267">
        <v>3.4068648326377653E-4</v>
      </c>
      <c r="CU70" s="267">
        <v>0</v>
      </c>
      <c r="CV70" s="267">
        <v>0</v>
      </c>
      <c r="CW70" s="267">
        <v>5.820247476922719E-5</v>
      </c>
      <c r="CX70" s="267">
        <v>6.7500580083110088E-5</v>
      </c>
      <c r="CY70" s="267">
        <v>3.3676383425831134E-3</v>
      </c>
      <c r="CZ70" s="267">
        <v>1.4512262585284898E-2</v>
      </c>
      <c r="DA70" s="267">
        <v>2.6432073606262991E-3</v>
      </c>
      <c r="DB70" s="267">
        <v>2.0369364475828354E-4</v>
      </c>
      <c r="DC70" s="267">
        <v>2.2071068841670177E-3</v>
      </c>
      <c r="DD70" s="267">
        <v>0</v>
      </c>
      <c r="DE70" s="268">
        <v>0</v>
      </c>
      <c r="DF70" s="266">
        <v>1.1796685551537661E-3</v>
      </c>
    </row>
    <row r="71" spans="1:110" ht="39.950000000000003" customHeight="1">
      <c r="A71" s="272" t="s">
        <v>262</v>
      </c>
      <c r="B71" s="265" t="s">
        <v>97</v>
      </c>
      <c r="C71" s="266">
        <v>6.6618553267084888E-5</v>
      </c>
      <c r="D71" s="267">
        <v>1.0810102532184623E-3</v>
      </c>
      <c r="E71" s="267">
        <v>1.1076361740943446E-3</v>
      </c>
      <c r="F71" s="267">
        <v>1.3267878466233248E-4</v>
      </c>
      <c r="G71" s="267">
        <v>3.2971044357830032E-4</v>
      </c>
      <c r="H71" s="267">
        <v>0</v>
      </c>
      <c r="I71" s="267">
        <v>1.8989745537409798E-3</v>
      </c>
      <c r="J71" s="267">
        <v>1.5784381948098236E-3</v>
      </c>
      <c r="K71" s="267">
        <v>2.871769259582969E-3</v>
      </c>
      <c r="L71" s="267">
        <v>6.0339105774452422E-5</v>
      </c>
      <c r="M71" s="267">
        <v>0</v>
      </c>
      <c r="N71" s="267">
        <v>8.5821562667620242E-4</v>
      </c>
      <c r="O71" s="267">
        <v>9.3646334301541198E-4</v>
      </c>
      <c r="P71" s="267">
        <v>2.3002386497599127E-4</v>
      </c>
      <c r="Q71" s="267">
        <v>3.4013605442176868E-4</v>
      </c>
      <c r="R71" s="267">
        <v>4.0313076953293805E-3</v>
      </c>
      <c r="S71" s="267">
        <v>2.1090125134742466E-3</v>
      </c>
      <c r="T71" s="267">
        <v>5.4892958730475569E-4</v>
      </c>
      <c r="U71" s="267">
        <v>4.3656908063687723E-3</v>
      </c>
      <c r="V71" s="267">
        <v>3.5106966538672518E-3</v>
      </c>
      <c r="W71" s="267">
        <v>1.3490219590796672E-3</v>
      </c>
      <c r="X71" s="267">
        <v>3.1686346171867687E-3</v>
      </c>
      <c r="Y71" s="267">
        <v>3.2126793745984152E-3</v>
      </c>
      <c r="Z71" s="267">
        <v>4.9776308895248074E-3</v>
      </c>
      <c r="AA71" s="267">
        <v>2.4760332677290333E-3</v>
      </c>
      <c r="AB71" s="267">
        <v>1.7517318257823074E-3</v>
      </c>
      <c r="AC71" s="267">
        <v>3.3953090410289145E-4</v>
      </c>
      <c r="AD71" s="267">
        <v>5.6850483229107444E-4</v>
      </c>
      <c r="AE71" s="267">
        <v>1.4295633705019809E-3</v>
      </c>
      <c r="AF71" s="267">
        <v>7.215007215007215E-4</v>
      </c>
      <c r="AG71" s="267">
        <v>0</v>
      </c>
      <c r="AH71" s="267">
        <v>0</v>
      </c>
      <c r="AI71" s="267">
        <v>1.2569581612497755E-3</v>
      </c>
      <c r="AJ71" s="267">
        <v>1.639344262295082E-3</v>
      </c>
      <c r="AK71" s="267">
        <v>1.8948468876595374E-3</v>
      </c>
      <c r="AL71" s="267">
        <v>0</v>
      </c>
      <c r="AM71" s="267">
        <v>2.133273451973278E-3</v>
      </c>
      <c r="AN71" s="267">
        <v>8.429570934839417E-4</v>
      </c>
      <c r="AO71" s="267">
        <v>2.0811654526534861E-3</v>
      </c>
      <c r="AP71" s="267">
        <v>7.046866390940284E-4</v>
      </c>
      <c r="AQ71" s="267">
        <v>8.5373618104995076E-4</v>
      </c>
      <c r="AR71" s="267">
        <v>6.2189054726368158E-4</v>
      </c>
      <c r="AS71" s="267">
        <v>1.0240131073677742E-3</v>
      </c>
      <c r="AT71" s="267">
        <v>3.5189079928312481E-4</v>
      </c>
      <c r="AU71" s="267">
        <v>5.5439876742971711E-4</v>
      </c>
      <c r="AV71" s="267">
        <v>6.2552126772310256E-4</v>
      </c>
      <c r="AW71" s="267">
        <v>8.1347497368169203E-4</v>
      </c>
      <c r="AX71" s="267">
        <v>1.3004958140290985E-3</v>
      </c>
      <c r="AY71" s="267">
        <v>7.0088419236575368E-4</v>
      </c>
      <c r="AZ71" s="267">
        <v>0</v>
      </c>
      <c r="BA71" s="267">
        <v>3.4604893539062819E-4</v>
      </c>
      <c r="BB71" s="267">
        <v>1.0483788483174798E-3</v>
      </c>
      <c r="BC71" s="267">
        <v>0</v>
      </c>
      <c r="BD71" s="267">
        <v>0</v>
      </c>
      <c r="BE71" s="267">
        <v>0</v>
      </c>
      <c r="BF71" s="267">
        <v>0</v>
      </c>
      <c r="BG71" s="267">
        <v>2.9446407538280328E-4</v>
      </c>
      <c r="BH71" s="267">
        <v>5.1172840144317745E-4</v>
      </c>
      <c r="BI71" s="267">
        <v>3.6088054853843375E-4</v>
      </c>
      <c r="BJ71" s="267">
        <v>4.4953922229714542E-4</v>
      </c>
      <c r="BK71" s="267">
        <v>1.6546198728555255E-3</v>
      </c>
      <c r="BL71" s="267">
        <v>7.5940476713050353E-4</v>
      </c>
      <c r="BM71" s="267">
        <v>9.2608925736461459E-4</v>
      </c>
      <c r="BN71" s="267">
        <v>4.1649955264862865E-4</v>
      </c>
      <c r="BO71" s="267">
        <v>3.1568676220177167E-4</v>
      </c>
      <c r="BP71" s="267">
        <v>4.4263812321435758E-4</v>
      </c>
      <c r="BQ71" s="267">
        <v>1.1318036835065335E-3</v>
      </c>
      <c r="BR71" s="267">
        <v>0.10011379721890699</v>
      </c>
      <c r="BS71" s="267">
        <v>7.3200488003253355E-3</v>
      </c>
      <c r="BT71" s="267">
        <v>2.5752903142111068E-3</v>
      </c>
      <c r="BU71" s="267">
        <v>1.5101020620704019E-3</v>
      </c>
      <c r="BV71" s="267">
        <v>2.093283202926532E-3</v>
      </c>
      <c r="BW71" s="267">
        <v>2.8079876448543629E-4</v>
      </c>
      <c r="BX71" s="267">
        <v>0</v>
      </c>
      <c r="BY71" s="267">
        <v>1.5944540727902945E-3</v>
      </c>
      <c r="BZ71" s="267">
        <v>9.1460336502770538E-4</v>
      </c>
      <c r="CA71" s="267">
        <v>8.2633246109351324E-4</v>
      </c>
      <c r="CB71" s="267">
        <v>5.0846655945511305E-4</v>
      </c>
      <c r="CC71" s="267">
        <v>2.0975039702753723E-4</v>
      </c>
      <c r="CD71" s="267">
        <v>9.3698758491449988E-4</v>
      </c>
      <c r="CE71" s="267">
        <v>2.1866138234992653E-3</v>
      </c>
      <c r="CF71" s="267">
        <v>3.822378833577209E-3</v>
      </c>
      <c r="CG71" s="267">
        <v>7.6533615918992115E-4</v>
      </c>
      <c r="CH71" s="267">
        <v>4.099196610102579E-3</v>
      </c>
      <c r="CI71" s="267">
        <v>4.7626209455055898E-4</v>
      </c>
      <c r="CJ71" s="267">
        <v>8.7404947120006994E-5</v>
      </c>
      <c r="CK71" s="267">
        <v>1.320723567840381E-3</v>
      </c>
      <c r="CL71" s="267">
        <v>7.9016247715936591E-4</v>
      </c>
      <c r="CM71" s="267">
        <v>2.8168122547157868E-3</v>
      </c>
      <c r="CN71" s="267">
        <v>6.1218413903464698E-3</v>
      </c>
      <c r="CO71" s="267">
        <v>5.4642219800698031E-3</v>
      </c>
      <c r="CP71" s="267">
        <v>4.4453150079710969E-3</v>
      </c>
      <c r="CQ71" s="267">
        <v>3.0889540566959922E-3</v>
      </c>
      <c r="CR71" s="267">
        <v>5.8481014797724983E-3</v>
      </c>
      <c r="CS71" s="267">
        <v>4.9030409872190392E-3</v>
      </c>
      <c r="CT71" s="267">
        <v>2.0270845754194701E-3</v>
      </c>
      <c r="CU71" s="267">
        <v>1.1161960040183056E-4</v>
      </c>
      <c r="CV71" s="267">
        <v>1.6244314489928524E-4</v>
      </c>
      <c r="CW71" s="267">
        <v>9.8944207107686216E-4</v>
      </c>
      <c r="CX71" s="267">
        <v>6.5391186955512904E-4</v>
      </c>
      <c r="CY71" s="267">
        <v>9.8873861738240209E-3</v>
      </c>
      <c r="CZ71" s="267">
        <v>7.9937304075235107E-3</v>
      </c>
      <c r="DA71" s="267">
        <v>1.7190936421783258E-2</v>
      </c>
      <c r="DB71" s="267">
        <v>4.0835725925351127E-3</v>
      </c>
      <c r="DC71" s="267">
        <v>4.2938261201067437E-3</v>
      </c>
      <c r="DD71" s="267">
        <v>0</v>
      </c>
      <c r="DE71" s="268">
        <v>2.4152644714596247E-4</v>
      </c>
      <c r="DF71" s="266">
        <v>2.5572368166786744E-3</v>
      </c>
    </row>
    <row r="72" spans="1:110" ht="39.950000000000003" customHeight="1">
      <c r="A72" s="272" t="s">
        <v>263</v>
      </c>
      <c r="B72" s="265" t="s">
        <v>98</v>
      </c>
      <c r="C72" s="266">
        <v>0</v>
      </c>
      <c r="D72" s="267">
        <v>4.2585252399515185E-4</v>
      </c>
      <c r="E72" s="267">
        <v>3.6486838676048996E-3</v>
      </c>
      <c r="F72" s="267">
        <v>0</v>
      </c>
      <c r="G72" s="267">
        <v>0</v>
      </c>
      <c r="H72" s="267">
        <v>0</v>
      </c>
      <c r="I72" s="267">
        <v>2.2787694644891758E-3</v>
      </c>
      <c r="J72" s="267">
        <v>1.0013747687503181E-3</v>
      </c>
      <c r="K72" s="267">
        <v>1.6053368531830262E-4</v>
      </c>
      <c r="L72" s="267">
        <v>6.6373016351897664E-4</v>
      </c>
      <c r="M72" s="267">
        <v>0</v>
      </c>
      <c r="N72" s="267">
        <v>1.0370105489004113E-3</v>
      </c>
      <c r="O72" s="267">
        <v>1.2697808040886943E-4</v>
      </c>
      <c r="P72" s="267">
        <v>4.6004772995198253E-4</v>
      </c>
      <c r="Q72" s="267">
        <v>1.7006802721088434E-4</v>
      </c>
      <c r="R72" s="267">
        <v>8.3695054405468049E-3</v>
      </c>
      <c r="S72" s="267">
        <v>5.4678102201184177E-4</v>
      </c>
      <c r="T72" s="267">
        <v>6.4873496681471128E-4</v>
      </c>
      <c r="U72" s="267">
        <v>5.6497175141242938E-3</v>
      </c>
      <c r="V72" s="267">
        <v>5.3976961053209E-3</v>
      </c>
      <c r="W72" s="267">
        <v>2.2483699317994455E-4</v>
      </c>
      <c r="X72" s="267">
        <v>1.7102427138974792E-3</v>
      </c>
      <c r="Y72" s="267">
        <v>5.8322487108094304E-3</v>
      </c>
      <c r="Z72" s="267">
        <v>1.8338640119301922E-3</v>
      </c>
      <c r="AA72" s="267">
        <v>3.8092819503523587E-3</v>
      </c>
      <c r="AB72" s="267">
        <v>3.9413966080101915E-3</v>
      </c>
      <c r="AC72" s="267">
        <v>0</v>
      </c>
      <c r="AD72" s="267">
        <v>0</v>
      </c>
      <c r="AE72" s="267">
        <v>4.6679620261289174E-5</v>
      </c>
      <c r="AF72" s="267">
        <v>4.8100048100048102E-4</v>
      </c>
      <c r="AG72" s="267">
        <v>0</v>
      </c>
      <c r="AH72" s="267">
        <v>0</v>
      </c>
      <c r="AI72" s="267">
        <v>3.0975040402226612E-3</v>
      </c>
      <c r="AJ72" s="267">
        <v>0</v>
      </c>
      <c r="AK72" s="267">
        <v>1.1325521627390338E-3</v>
      </c>
      <c r="AL72" s="267">
        <v>0</v>
      </c>
      <c r="AM72" s="267">
        <v>3.5287230032640687E-4</v>
      </c>
      <c r="AN72" s="267">
        <v>8.429570934839417E-5</v>
      </c>
      <c r="AO72" s="267">
        <v>0</v>
      </c>
      <c r="AP72" s="267">
        <v>0</v>
      </c>
      <c r="AQ72" s="267">
        <v>4.3410314290675461E-5</v>
      </c>
      <c r="AR72" s="267">
        <v>3.1094527363184079E-4</v>
      </c>
      <c r="AS72" s="267">
        <v>9.728124519993856E-4</v>
      </c>
      <c r="AT72" s="267">
        <v>1.039305383929229E-3</v>
      </c>
      <c r="AU72" s="267">
        <v>1.9339491887083154E-5</v>
      </c>
      <c r="AV72" s="267">
        <v>2.0850708924103419E-4</v>
      </c>
      <c r="AW72" s="267">
        <v>2.871088142405972E-4</v>
      </c>
      <c r="AX72" s="267">
        <v>5.6896691863773062E-4</v>
      </c>
      <c r="AY72" s="267">
        <v>2.6957084321759759E-4</v>
      </c>
      <c r="AZ72" s="267">
        <v>0</v>
      </c>
      <c r="BA72" s="267">
        <v>6.1067459186581448E-5</v>
      </c>
      <c r="BB72" s="267">
        <v>1.0995192799427226E-3</v>
      </c>
      <c r="BC72" s="267">
        <v>0</v>
      </c>
      <c r="BD72" s="267">
        <v>0</v>
      </c>
      <c r="BE72" s="267">
        <v>0</v>
      </c>
      <c r="BF72" s="267">
        <v>0</v>
      </c>
      <c r="BG72" s="267">
        <v>0</v>
      </c>
      <c r="BH72" s="267">
        <v>7.6759260216476618E-4</v>
      </c>
      <c r="BI72" s="267">
        <v>1.0826416456153013E-3</v>
      </c>
      <c r="BJ72" s="267">
        <v>0</v>
      </c>
      <c r="BK72" s="267">
        <v>0</v>
      </c>
      <c r="BL72" s="267">
        <v>6.0137834160045654E-4</v>
      </c>
      <c r="BM72" s="267">
        <v>0</v>
      </c>
      <c r="BN72" s="267">
        <v>6.0469564680837931E-3</v>
      </c>
      <c r="BO72" s="267">
        <v>5.6249641265042954E-3</v>
      </c>
      <c r="BP72" s="267">
        <v>7.7841714395575409E-3</v>
      </c>
      <c r="BQ72" s="267">
        <v>1.5433686593270912E-3</v>
      </c>
      <c r="BR72" s="267">
        <v>2.2481889588942239E-3</v>
      </c>
      <c r="BS72" s="267">
        <v>0</v>
      </c>
      <c r="BT72" s="267">
        <v>1.541320886310887E-3</v>
      </c>
      <c r="BU72" s="267">
        <v>1.6663195167673402E-3</v>
      </c>
      <c r="BV72" s="267">
        <v>9.1454120516207699E-5</v>
      </c>
      <c r="BW72" s="267">
        <v>0</v>
      </c>
      <c r="BX72" s="267">
        <v>0</v>
      </c>
      <c r="BY72" s="267">
        <v>1.1438474870017331E-2</v>
      </c>
      <c r="BZ72" s="267">
        <v>2.3577762072467469E-3</v>
      </c>
      <c r="CA72" s="267">
        <v>0</v>
      </c>
      <c r="CB72" s="267">
        <v>1.9983918266956767E-3</v>
      </c>
      <c r="CC72" s="267">
        <v>1.1086806700026969E-3</v>
      </c>
      <c r="CD72" s="267">
        <v>3.7479503396579995E-3</v>
      </c>
      <c r="CE72" s="267">
        <v>1.674126208616625E-3</v>
      </c>
      <c r="CF72" s="267">
        <v>5.9724669274643892E-3</v>
      </c>
      <c r="CG72" s="267">
        <v>1.4718003061344636E-3</v>
      </c>
      <c r="CH72" s="267">
        <v>8.6918759581789823E-3</v>
      </c>
      <c r="CI72" s="267">
        <v>8.1465884594174569E-3</v>
      </c>
      <c r="CJ72" s="267">
        <v>2.0394487661334966E-4</v>
      </c>
      <c r="CK72" s="267">
        <v>4.5635716138770314E-3</v>
      </c>
      <c r="CL72" s="267">
        <v>2.7902612474690106E-3</v>
      </c>
      <c r="CM72" s="267">
        <v>3.568058097112408E-2</v>
      </c>
      <c r="CN72" s="267">
        <v>1.0944884820066243E-2</v>
      </c>
      <c r="CO72" s="267">
        <v>2.4715339302916885E-3</v>
      </c>
      <c r="CP72" s="267">
        <v>3.6400437458172143E-3</v>
      </c>
      <c r="CQ72" s="267">
        <v>3.9217986314760506E-2</v>
      </c>
      <c r="CR72" s="267">
        <v>4.8931369317749664E-3</v>
      </c>
      <c r="CS72" s="267">
        <v>4.5518400176289111E-3</v>
      </c>
      <c r="CT72" s="267">
        <v>3.406864832637765E-5</v>
      </c>
      <c r="CU72" s="267">
        <v>5.5809800200915282E-5</v>
      </c>
      <c r="CV72" s="267">
        <v>8.1221572449642621E-4</v>
      </c>
      <c r="CW72" s="267">
        <v>8.7303712153840782E-4</v>
      </c>
      <c r="CX72" s="267">
        <v>2.6578353407724598E-4</v>
      </c>
      <c r="CY72" s="267">
        <v>5.6980440756506275E-2</v>
      </c>
      <c r="CZ72" s="267">
        <v>1.364558362529965E-2</v>
      </c>
      <c r="DA72" s="267">
        <v>1.717075926635863E-2</v>
      </c>
      <c r="DB72" s="267">
        <v>1.2745402343446885E-2</v>
      </c>
      <c r="DC72" s="267">
        <v>2.0425770982563856E-2</v>
      </c>
      <c r="DD72" s="267">
        <v>0</v>
      </c>
      <c r="DE72" s="268">
        <v>3.3290395298285161E-2</v>
      </c>
      <c r="DF72" s="266">
        <v>4.4309912723950228E-3</v>
      </c>
    </row>
    <row r="73" spans="1:110" ht="39.950000000000003" customHeight="1">
      <c r="A73" s="272" t="s">
        <v>264</v>
      </c>
      <c r="B73" s="265" t="s">
        <v>7</v>
      </c>
      <c r="C73" s="266">
        <v>7.0560151002054067E-2</v>
      </c>
      <c r="D73" s="267">
        <v>5.7653880171651323E-2</v>
      </c>
      <c r="E73" s="267">
        <v>4.847537138389367E-2</v>
      </c>
      <c r="F73" s="267">
        <v>2.2820750961921189E-2</v>
      </c>
      <c r="G73" s="267">
        <v>8.7702977991827885E-2</v>
      </c>
      <c r="H73" s="267">
        <v>0</v>
      </c>
      <c r="I73" s="267">
        <v>1.9559437903532092E-2</v>
      </c>
      <c r="J73" s="267">
        <v>7.7845856175427275E-2</v>
      </c>
      <c r="K73" s="267">
        <v>2.9573872250860639E-2</v>
      </c>
      <c r="L73" s="267">
        <v>5.9434019187835634E-2</v>
      </c>
      <c r="M73" s="267">
        <v>0</v>
      </c>
      <c r="N73" s="267">
        <v>5.5497943858394419E-2</v>
      </c>
      <c r="O73" s="267">
        <v>7.8345475612272425E-2</v>
      </c>
      <c r="P73" s="267">
        <v>5.0634003277840074E-2</v>
      </c>
      <c r="Q73" s="267">
        <v>7.6870748299319724E-2</v>
      </c>
      <c r="R73" s="267">
        <v>4.3659406057273045E-2</v>
      </c>
      <c r="S73" s="267">
        <v>8.6781959350736598E-2</v>
      </c>
      <c r="T73" s="267">
        <v>5.6988871700184643E-2</v>
      </c>
      <c r="U73" s="267">
        <v>2.9275808936825885E-2</v>
      </c>
      <c r="V73" s="267">
        <v>2.9358200767964894E-2</v>
      </c>
      <c r="W73" s="267">
        <v>2.3383047290714233E-3</v>
      </c>
      <c r="X73" s="267">
        <v>1.6862290319557681E-2</v>
      </c>
      <c r="Y73" s="267">
        <v>2.5454305814125906E-2</v>
      </c>
      <c r="Z73" s="267">
        <v>1.9487324170730725E-2</v>
      </c>
      <c r="AA73" s="267">
        <v>3.4600977715700587E-2</v>
      </c>
      <c r="AB73" s="267">
        <v>4.5425591209491203E-2</v>
      </c>
      <c r="AC73" s="267">
        <v>1.2195950075375861E-2</v>
      </c>
      <c r="AD73" s="267">
        <v>0.15776009096077317</v>
      </c>
      <c r="AE73" s="267">
        <v>4.6230328916274266E-2</v>
      </c>
      <c r="AF73" s="267">
        <v>3.5834535834535837E-2</v>
      </c>
      <c r="AG73" s="267">
        <v>0.10393423370522607</v>
      </c>
      <c r="AH73" s="267">
        <v>9.3333333333333338E-2</v>
      </c>
      <c r="AI73" s="267">
        <v>2.5273837313700843E-2</v>
      </c>
      <c r="AJ73" s="267">
        <v>3.7704918032786888E-2</v>
      </c>
      <c r="AK73" s="267">
        <v>4.0314501023652916E-2</v>
      </c>
      <c r="AL73" s="267">
        <v>0</v>
      </c>
      <c r="AM73" s="267">
        <v>3.8671596185771227E-2</v>
      </c>
      <c r="AN73" s="267">
        <v>4.3918064570513358E-2</v>
      </c>
      <c r="AO73" s="267">
        <v>5.5497745404092962E-2</v>
      </c>
      <c r="AP73" s="267">
        <v>1.8976880129965026E-2</v>
      </c>
      <c r="AQ73" s="267">
        <v>2.1922208716791111E-2</v>
      </c>
      <c r="AR73" s="267">
        <v>4.02363184079602E-2</v>
      </c>
      <c r="AS73" s="267">
        <v>3.4202037786083661E-2</v>
      </c>
      <c r="AT73" s="267">
        <v>4.9993044019083936E-2</v>
      </c>
      <c r="AU73" s="267">
        <v>4.117377822760003E-2</v>
      </c>
      <c r="AV73" s="267">
        <v>4.9416180150125104E-2</v>
      </c>
      <c r="AW73" s="267">
        <v>5.0961814527705998E-2</v>
      </c>
      <c r="AX73" s="267">
        <v>3.6739006746322037E-2</v>
      </c>
      <c r="AY73" s="267">
        <v>5.1757601897778734E-2</v>
      </c>
      <c r="AZ73" s="267">
        <v>5.8962264150943397E-2</v>
      </c>
      <c r="BA73" s="267">
        <v>4.0141676505312869E-2</v>
      </c>
      <c r="BB73" s="267">
        <v>3.9863966451876856E-2</v>
      </c>
      <c r="BC73" s="267">
        <v>5.7142857142857141E-2</v>
      </c>
      <c r="BD73" s="267">
        <v>0</v>
      </c>
      <c r="BE73" s="267">
        <v>0</v>
      </c>
      <c r="BF73" s="267">
        <v>1.4184397163120567E-2</v>
      </c>
      <c r="BG73" s="267">
        <v>7.0965842167255599E-2</v>
      </c>
      <c r="BH73" s="267">
        <v>6.2490308174215088E-2</v>
      </c>
      <c r="BI73" s="267">
        <v>5.1245037892457594E-2</v>
      </c>
      <c r="BJ73" s="267">
        <v>8.7547763542369067E-2</v>
      </c>
      <c r="BK73" s="267">
        <v>3.6575807715753723E-3</v>
      </c>
      <c r="BL73" s="267">
        <v>5.9606689785347437E-2</v>
      </c>
      <c r="BM73" s="267">
        <v>7.0426883048156641E-2</v>
      </c>
      <c r="BN73" s="267">
        <v>4.5591275105667482E-2</v>
      </c>
      <c r="BO73" s="267">
        <v>3.4381158283429317E-2</v>
      </c>
      <c r="BP73" s="267">
        <v>2.6526989747785692E-2</v>
      </c>
      <c r="BQ73" s="267">
        <v>2.0681140034983024E-2</v>
      </c>
      <c r="BR73" s="267">
        <v>1.1018901440506259E-2</v>
      </c>
      <c r="BS73" s="267">
        <v>2.0050568453065049E-2</v>
      </c>
      <c r="BT73" s="267">
        <v>1.0352538619721458E-2</v>
      </c>
      <c r="BU73" s="267">
        <v>6.1966257029785459E-3</v>
      </c>
      <c r="BV73" s="267">
        <v>1.3311655319581343E-3</v>
      </c>
      <c r="BW73" s="267">
        <v>3.8015832730335986E-3</v>
      </c>
      <c r="BX73" s="267">
        <v>8.1965177218648318E-4</v>
      </c>
      <c r="BY73" s="267">
        <v>1.5944540727902945E-3</v>
      </c>
      <c r="BZ73" s="267">
        <v>1.3944731825227612E-2</v>
      </c>
      <c r="CA73" s="267">
        <v>0.15155099362427799</v>
      </c>
      <c r="CB73" s="267">
        <v>1.9558225333459463E-2</v>
      </c>
      <c r="CC73" s="267">
        <v>9.7683756329967342E-3</v>
      </c>
      <c r="CD73" s="267">
        <v>9.1356289529163741E-3</v>
      </c>
      <c r="CE73" s="267">
        <v>7.5164850182787247E-3</v>
      </c>
      <c r="CF73" s="267">
        <v>9.5410159166243614E-3</v>
      </c>
      <c r="CG73" s="267">
        <v>6.8291534204639112E-3</v>
      </c>
      <c r="CH73" s="267">
        <v>5.2572361018811565E-3</v>
      </c>
      <c r="CI73" s="267">
        <v>5.665012282548754E-3</v>
      </c>
      <c r="CJ73" s="267">
        <v>1.0809078460507531E-2</v>
      </c>
      <c r="CK73" s="267">
        <v>6.863045682884838E-3</v>
      </c>
      <c r="CL73" s="267">
        <v>3.0124944441700826E-2</v>
      </c>
      <c r="CM73" s="267">
        <v>7.5728803415852407E-3</v>
      </c>
      <c r="CN73" s="267">
        <v>1.1551486732909084E-2</v>
      </c>
      <c r="CO73" s="267">
        <v>2.9958465595931839E-2</v>
      </c>
      <c r="CP73" s="267">
        <v>6.1030130566392254E-2</v>
      </c>
      <c r="CQ73" s="267">
        <v>2.5337243401759531E-2</v>
      </c>
      <c r="CR73" s="267">
        <v>2.9789823289303553E-2</v>
      </c>
      <c r="CS73" s="267">
        <v>3.4507216835610401E-2</v>
      </c>
      <c r="CT73" s="267">
        <v>3.9945490162677795E-2</v>
      </c>
      <c r="CU73" s="267">
        <v>1.4175689251032481E-2</v>
      </c>
      <c r="CV73" s="267">
        <v>5.1981806367771277E-3</v>
      </c>
      <c r="CW73" s="267">
        <v>8.736191462861001E-2</v>
      </c>
      <c r="CX73" s="267">
        <v>1.0631341363089838E-2</v>
      </c>
      <c r="CY73" s="267">
        <v>6.3419365267525188E-2</v>
      </c>
      <c r="CZ73" s="267">
        <v>0.10811359026369169</v>
      </c>
      <c r="DA73" s="267">
        <v>2.8611206392122838E-2</v>
      </c>
      <c r="DB73" s="267">
        <v>2.1630325133855825E-2</v>
      </c>
      <c r="DC73" s="267">
        <v>4.3239230321635666E-2</v>
      </c>
      <c r="DD73" s="267">
        <v>0.19045543691436043</v>
      </c>
      <c r="DE73" s="268">
        <v>2.0127203928830208E-3</v>
      </c>
      <c r="DF73" s="266">
        <v>3.4022992834187395E-2</v>
      </c>
    </row>
    <row r="74" spans="1:110" ht="39.950000000000003" customHeight="1">
      <c r="A74" s="272" t="s">
        <v>265</v>
      </c>
      <c r="B74" s="265" t="s">
        <v>8</v>
      </c>
      <c r="C74" s="266">
        <v>3.8638760894909234E-3</v>
      </c>
      <c r="D74" s="267">
        <v>4.0947358076456903E-3</v>
      </c>
      <c r="E74" s="267">
        <v>7.2322126661454262E-3</v>
      </c>
      <c r="F74" s="267">
        <v>2.6403078147804165E-2</v>
      </c>
      <c r="G74" s="267">
        <v>1.1139502843752576E-2</v>
      </c>
      <c r="H74" s="267">
        <v>0</v>
      </c>
      <c r="I74" s="267">
        <v>4.3866312191416637E-2</v>
      </c>
      <c r="J74" s="267">
        <v>4.5995349547684108E-3</v>
      </c>
      <c r="K74" s="267">
        <v>5.6186789861405921E-3</v>
      </c>
      <c r="L74" s="267">
        <v>3.258311711820431E-3</v>
      </c>
      <c r="M74" s="267">
        <v>0</v>
      </c>
      <c r="N74" s="267">
        <v>1.4339352762381548E-2</v>
      </c>
      <c r="O74" s="267">
        <v>1.4427884386457788E-2</v>
      </c>
      <c r="P74" s="267">
        <v>5.6930906581557838E-3</v>
      </c>
      <c r="Q74" s="267">
        <v>1.4285714285714285E-2</v>
      </c>
      <c r="R74" s="267">
        <v>7.2155988529677495E-3</v>
      </c>
      <c r="S74" s="267">
        <v>8.3969942666104261E-3</v>
      </c>
      <c r="T74" s="267">
        <v>1.0479564848545337E-2</v>
      </c>
      <c r="U74" s="267">
        <v>1.0657421674370827E-2</v>
      </c>
      <c r="V74" s="267">
        <v>1.1146461876028524E-2</v>
      </c>
      <c r="W74" s="267">
        <v>3.3425766319418421E-3</v>
      </c>
      <c r="X74" s="267">
        <v>4.8378783619154719E-3</v>
      </c>
      <c r="Y74" s="267">
        <v>7.3891625615763543E-3</v>
      </c>
      <c r="Z74" s="267">
        <v>3.8894038934343639E-3</v>
      </c>
      <c r="AA74" s="267">
        <v>5.1107866167227475E-3</v>
      </c>
      <c r="AB74" s="267">
        <v>7.2856119117764157E-3</v>
      </c>
      <c r="AC74" s="267">
        <v>3.3545653325365676E-3</v>
      </c>
      <c r="AD74" s="267">
        <v>3.1267765776009098E-3</v>
      </c>
      <c r="AE74" s="267">
        <v>2.7832723580793672E-3</v>
      </c>
      <c r="AF74" s="267">
        <v>7.6960076960076963E-3</v>
      </c>
      <c r="AG74" s="267">
        <v>0</v>
      </c>
      <c r="AH74" s="267">
        <v>1.3333333333333334E-2</v>
      </c>
      <c r="AI74" s="267">
        <v>1.0459687556114204E-2</v>
      </c>
      <c r="AJ74" s="267">
        <v>9.8360655737704927E-3</v>
      </c>
      <c r="AK74" s="267">
        <v>7.6447270984884783E-3</v>
      </c>
      <c r="AL74" s="267">
        <v>0</v>
      </c>
      <c r="AM74" s="267">
        <v>4.5793200792358709E-3</v>
      </c>
      <c r="AN74" s="267">
        <v>7.6709095507038689E-3</v>
      </c>
      <c r="AO74" s="267">
        <v>4.8560527228581341E-3</v>
      </c>
      <c r="AP74" s="267">
        <v>6.4107566395433255E-3</v>
      </c>
      <c r="AQ74" s="267">
        <v>6.7575389245818143E-3</v>
      </c>
      <c r="AR74" s="267">
        <v>1.0509950248756219E-2</v>
      </c>
      <c r="AS74" s="267">
        <v>4.40325636168143E-3</v>
      </c>
      <c r="AT74" s="267">
        <v>8.7809029681579741E-3</v>
      </c>
      <c r="AU74" s="267">
        <v>6.9106451009843806E-3</v>
      </c>
      <c r="AV74" s="267">
        <v>1.4595496246872394E-2</v>
      </c>
      <c r="AW74" s="267">
        <v>1.5982390659393244E-2</v>
      </c>
      <c r="AX74" s="267">
        <v>6.5837600585223113E-3</v>
      </c>
      <c r="AY74" s="267">
        <v>6.6314427431529007E-3</v>
      </c>
      <c r="AZ74" s="267">
        <v>4.7169811320754715E-3</v>
      </c>
      <c r="BA74" s="267">
        <v>5.3128689492325859E-3</v>
      </c>
      <c r="BB74" s="267">
        <v>6.8016774061573082E-3</v>
      </c>
      <c r="BC74" s="267">
        <v>0</v>
      </c>
      <c r="BD74" s="267">
        <v>0</v>
      </c>
      <c r="BE74" s="267">
        <v>0</v>
      </c>
      <c r="BF74" s="267">
        <v>0</v>
      </c>
      <c r="BG74" s="267">
        <v>3.2391048292108363E-3</v>
      </c>
      <c r="BH74" s="267">
        <v>1.4162988080346528E-2</v>
      </c>
      <c r="BI74" s="267">
        <v>4.3305665824612052E-3</v>
      </c>
      <c r="BJ74" s="267">
        <v>3.0119127893908745E-2</v>
      </c>
      <c r="BK74" s="267">
        <v>7.8376730819472266E-4</v>
      </c>
      <c r="BL74" s="267">
        <v>1.2980115008120803E-2</v>
      </c>
      <c r="BM74" s="267">
        <v>6.3944258246604341E-3</v>
      </c>
      <c r="BN74" s="267">
        <v>1.8341406225897017E-2</v>
      </c>
      <c r="BO74" s="267">
        <v>1.408154284730327E-2</v>
      </c>
      <c r="BP74" s="267">
        <v>4.6928583245029264E-2</v>
      </c>
      <c r="BQ74" s="267">
        <v>1.6153925300956887E-2</v>
      </c>
      <c r="BR74" s="267">
        <v>1.149074356768159E-2</v>
      </c>
      <c r="BS74" s="267">
        <v>4.7562635924819213E-3</v>
      </c>
      <c r="BT74" s="267">
        <v>1.6765717940846674E-2</v>
      </c>
      <c r="BU74" s="267">
        <v>3.2922828577379715E-2</v>
      </c>
      <c r="BV74" s="267">
        <v>8.1638044914134747E-2</v>
      </c>
      <c r="BW74" s="267">
        <v>8.4477228300195481E-2</v>
      </c>
      <c r="BX74" s="267">
        <v>8.5341066209648708E-2</v>
      </c>
      <c r="BY74" s="267">
        <v>2.5511265164644713E-2</v>
      </c>
      <c r="BZ74" s="267">
        <v>1.3249870827122147E-2</v>
      </c>
      <c r="CA74" s="267">
        <v>3.5661916605231818E-2</v>
      </c>
      <c r="CB74" s="267">
        <v>3.320404881278971E-2</v>
      </c>
      <c r="CC74" s="267">
        <v>3.1852096005753151E-2</v>
      </c>
      <c r="CD74" s="267">
        <v>1.4289060669946124E-2</v>
      </c>
      <c r="CE74" s="267">
        <v>7.0381632443882606E-3</v>
      </c>
      <c r="CF74" s="267">
        <v>1.0630991130886613E-2</v>
      </c>
      <c r="CG74" s="267">
        <v>9.4195219592605676E-4</v>
      </c>
      <c r="CH74" s="267">
        <v>9.0011251406425796E-3</v>
      </c>
      <c r="CI74" s="267">
        <v>6.7428686017947563E-3</v>
      </c>
      <c r="CJ74" s="267">
        <v>4.1080325146403288E-3</v>
      </c>
      <c r="CK74" s="267">
        <v>4.9409212046885691E-3</v>
      </c>
      <c r="CL74" s="267">
        <v>5.4323670304706403E-3</v>
      </c>
      <c r="CM74" s="267">
        <v>2.6671960777543764E-2</v>
      </c>
      <c r="CN74" s="267">
        <v>4.1308473819359163E-4</v>
      </c>
      <c r="CO74" s="267">
        <v>4.8720013897443184E-3</v>
      </c>
      <c r="CP74" s="267">
        <v>5.8345893025879315E-3</v>
      </c>
      <c r="CQ74" s="267">
        <v>6.686217008797654E-3</v>
      </c>
      <c r="CR74" s="267">
        <v>6.9720863017518949E-3</v>
      </c>
      <c r="CS74" s="267">
        <v>5.8533494931687965E-3</v>
      </c>
      <c r="CT74" s="267">
        <v>5.7064985946682564E-3</v>
      </c>
      <c r="CU74" s="267">
        <v>6.5483498902407259E-3</v>
      </c>
      <c r="CV74" s="267">
        <v>8.3387481048299763E-3</v>
      </c>
      <c r="CW74" s="267">
        <v>4.0159707590766763E-3</v>
      </c>
      <c r="CX74" s="267">
        <v>1.0871812179635919E-2</v>
      </c>
      <c r="CY74" s="267">
        <v>1.7350072740988199E-2</v>
      </c>
      <c r="CZ74" s="267">
        <v>4.9050341139590635E-3</v>
      </c>
      <c r="DA74" s="267">
        <v>2.6835616714755554E-3</v>
      </c>
      <c r="DB74" s="267">
        <v>7.5366648560564907E-3</v>
      </c>
      <c r="DC74" s="267">
        <v>3.75208170308393E-3</v>
      </c>
      <c r="DD74" s="267">
        <v>0</v>
      </c>
      <c r="DE74" s="268">
        <v>8.0508815715320833E-5</v>
      </c>
      <c r="DF74" s="266">
        <v>1.6198343667655338E-2</v>
      </c>
    </row>
    <row r="75" spans="1:110" ht="39.950000000000003" customHeight="1">
      <c r="A75" s="272" t="s">
        <v>266</v>
      </c>
      <c r="B75" s="265" t="s">
        <v>167</v>
      </c>
      <c r="C75" s="266">
        <v>4.8853605729195582E-4</v>
      </c>
      <c r="D75" s="267">
        <v>0</v>
      </c>
      <c r="E75" s="267">
        <v>8.4050039093041436E-3</v>
      </c>
      <c r="F75" s="267">
        <v>1.114501791163593E-2</v>
      </c>
      <c r="G75" s="267">
        <v>1.0833343146144155E-3</v>
      </c>
      <c r="H75" s="267">
        <v>0</v>
      </c>
      <c r="I75" s="267">
        <v>5.1272312951006456E-3</v>
      </c>
      <c r="J75" s="267">
        <v>1.6666949540895127E-3</v>
      </c>
      <c r="K75" s="267">
        <v>1.3556177871323332E-3</v>
      </c>
      <c r="L75" s="267">
        <v>0</v>
      </c>
      <c r="M75" s="267">
        <v>0</v>
      </c>
      <c r="N75" s="267">
        <v>2.2528160200250315E-3</v>
      </c>
      <c r="O75" s="267">
        <v>3.5236417313461266E-3</v>
      </c>
      <c r="P75" s="267">
        <v>5.7505966243997814E-4</v>
      </c>
      <c r="Q75" s="267">
        <v>4.0816326530612249E-3</v>
      </c>
      <c r="R75" s="267">
        <v>1.9420002356915582E-3</v>
      </c>
      <c r="S75" s="267">
        <v>2.6557935354860882E-3</v>
      </c>
      <c r="T75" s="267">
        <v>4.3914366984380455E-3</v>
      </c>
      <c r="U75" s="267">
        <v>1.7976373908577298E-3</v>
      </c>
      <c r="V75" s="267">
        <v>1.9747668678003292E-3</v>
      </c>
      <c r="W75" s="267">
        <v>8.5438057408378926E-4</v>
      </c>
      <c r="X75" s="267">
        <v>1.2533970574454129E-3</v>
      </c>
      <c r="Y75" s="267">
        <v>1.853468869960624E-3</v>
      </c>
      <c r="Z75" s="267">
        <v>1.5517310870178549E-3</v>
      </c>
      <c r="AA75" s="267">
        <v>4.9838105517110024E-3</v>
      </c>
      <c r="AB75" s="267">
        <v>9.5549008679034957E-4</v>
      </c>
      <c r="AC75" s="267">
        <v>4.6402556894061832E-4</v>
      </c>
      <c r="AD75" s="267">
        <v>3.695281409891984E-3</v>
      </c>
      <c r="AE75" s="267">
        <v>2.1122528168233353E-3</v>
      </c>
      <c r="AF75" s="267">
        <v>2.4050024050024051E-3</v>
      </c>
      <c r="AG75" s="267">
        <v>0</v>
      </c>
      <c r="AH75" s="267">
        <v>0</v>
      </c>
      <c r="AI75" s="267">
        <v>2.9628299515173282E-3</v>
      </c>
      <c r="AJ75" s="267">
        <v>1.639344262295082E-3</v>
      </c>
      <c r="AK75" s="267">
        <v>2.4175632704621685E-3</v>
      </c>
      <c r="AL75" s="267">
        <v>0</v>
      </c>
      <c r="AM75" s="267">
        <v>1.0906962010088939E-3</v>
      </c>
      <c r="AN75" s="267">
        <v>3.7090112113293433E-3</v>
      </c>
      <c r="AO75" s="267">
        <v>1.0405827263267431E-3</v>
      </c>
      <c r="AP75" s="267">
        <v>2.790369913191119E-4</v>
      </c>
      <c r="AQ75" s="267">
        <v>5.9327429530589798E-4</v>
      </c>
      <c r="AR75" s="267">
        <v>5.2860696517412938E-3</v>
      </c>
      <c r="AS75" s="267">
        <v>2.2528288362091034E-3</v>
      </c>
      <c r="AT75" s="267">
        <v>2.8396769151452163E-3</v>
      </c>
      <c r="AU75" s="267">
        <v>2.6495103885303922E-3</v>
      </c>
      <c r="AV75" s="267">
        <v>1.2510425354462051E-3</v>
      </c>
      <c r="AW75" s="267">
        <v>1.3876926021628864E-3</v>
      </c>
      <c r="AX75" s="267">
        <v>1.706900755913192E-3</v>
      </c>
      <c r="AY75" s="267">
        <v>2.9652792753935733E-3</v>
      </c>
      <c r="AZ75" s="267">
        <v>2.3584905660377358E-3</v>
      </c>
      <c r="BA75" s="267">
        <v>2.2187843504457923E-3</v>
      </c>
      <c r="BB75" s="267">
        <v>2.1734683440728241E-3</v>
      </c>
      <c r="BC75" s="267">
        <v>0</v>
      </c>
      <c r="BD75" s="267">
        <v>0</v>
      </c>
      <c r="BE75" s="267">
        <v>0</v>
      </c>
      <c r="BF75" s="267">
        <v>0</v>
      </c>
      <c r="BG75" s="267">
        <v>0</v>
      </c>
      <c r="BH75" s="267">
        <v>1.5817059680970939E-3</v>
      </c>
      <c r="BI75" s="267">
        <v>1.443522194153735E-3</v>
      </c>
      <c r="BJ75" s="267">
        <v>1.2362328613171499E-3</v>
      </c>
      <c r="BK75" s="267">
        <v>1.7417051293216058E-4</v>
      </c>
      <c r="BL75" s="267">
        <v>3.7794653439269569E-3</v>
      </c>
      <c r="BM75" s="267">
        <v>4.9097430469806549E-3</v>
      </c>
      <c r="BN75" s="267">
        <v>3.7870607472310493E-3</v>
      </c>
      <c r="BO75" s="267">
        <v>4.2187230948782213E-3</v>
      </c>
      <c r="BP75" s="267">
        <v>4.1849422558448354E-3</v>
      </c>
      <c r="BQ75" s="267">
        <v>7.0994958329046202E-3</v>
      </c>
      <c r="BR75" s="267">
        <v>1.776346831718893E-3</v>
      </c>
      <c r="BS75" s="267">
        <v>3.2179924677758721E-3</v>
      </c>
      <c r="BT75" s="267">
        <v>2.4058734601241021E-2</v>
      </c>
      <c r="BU75" s="267">
        <v>1.3802463028535722E-2</v>
      </c>
      <c r="BV75" s="267">
        <v>4.6052230464383698E-2</v>
      </c>
      <c r="BW75" s="267">
        <v>9.2749991900035633E-2</v>
      </c>
      <c r="BX75" s="267">
        <v>2.5189803200781569E-2</v>
      </c>
      <c r="BY75" s="267">
        <v>7.6256499133448875E-4</v>
      </c>
      <c r="BZ75" s="267">
        <v>1.1129653935467013E-2</v>
      </c>
      <c r="CA75" s="267">
        <v>1.8551973881413191E-3</v>
      </c>
      <c r="CB75" s="267">
        <v>5.9597010689622552E-2</v>
      </c>
      <c r="CC75" s="267">
        <v>4.1950079405507447E-3</v>
      </c>
      <c r="CD75" s="267">
        <v>7.6598735066760362E-2</v>
      </c>
      <c r="CE75" s="267">
        <v>0.13235846800368992</v>
      </c>
      <c r="CF75" s="267">
        <v>2.3695762534714965E-2</v>
      </c>
      <c r="CG75" s="267">
        <v>3.8090191922759919E-2</v>
      </c>
      <c r="CH75" s="267">
        <v>2.1338193589988223E-2</v>
      </c>
      <c r="CI75" s="267">
        <v>1.4262796410487793E-2</v>
      </c>
      <c r="CJ75" s="267">
        <v>2.6308889083122105E-2</v>
      </c>
      <c r="CK75" s="267">
        <v>1.9799061342892856E-2</v>
      </c>
      <c r="CL75" s="267">
        <v>1.6148945626944539E-2</v>
      </c>
      <c r="CM75" s="267">
        <v>8.8618812507912392E-4</v>
      </c>
      <c r="CN75" s="267">
        <v>1.6486174686464962E-3</v>
      </c>
      <c r="CO75" s="267">
        <v>2.3894126750998879E-2</v>
      </c>
      <c r="CP75" s="267">
        <v>2.0162614012082695E-2</v>
      </c>
      <c r="CQ75" s="267">
        <v>8.0547409579667644E-3</v>
      </c>
      <c r="CR75" s="267">
        <v>2.1550084932687678E-3</v>
      </c>
      <c r="CS75" s="267">
        <v>2.1898413397972677E-3</v>
      </c>
      <c r="CT75" s="267">
        <v>1.6455157141640406E-2</v>
      </c>
      <c r="CU75" s="267">
        <v>1.65569073929382E-3</v>
      </c>
      <c r="CV75" s="267">
        <v>1.9493177387914229E-2</v>
      </c>
      <c r="CW75" s="267">
        <v>3.922846799445912E-3</v>
      </c>
      <c r="CX75" s="267">
        <v>7.3406880840382223E-3</v>
      </c>
      <c r="CY75" s="267">
        <v>1.6730427285952906E-2</v>
      </c>
      <c r="CZ75" s="267">
        <v>8.2518900977318829E-3</v>
      </c>
      <c r="DA75" s="267">
        <v>3.6258348298056943E-2</v>
      </c>
      <c r="DB75" s="267">
        <v>1.5277023356871266E-2</v>
      </c>
      <c r="DC75" s="267">
        <v>1.3222576696964224E-2</v>
      </c>
      <c r="DD75" s="267">
        <v>0</v>
      </c>
      <c r="DE75" s="268">
        <v>2.837935753965059E-3</v>
      </c>
      <c r="DF75" s="266">
        <v>1.0367189675521778E-2</v>
      </c>
    </row>
    <row r="76" spans="1:110" ht="39.950000000000003" customHeight="1">
      <c r="A76" s="272" t="s">
        <v>267</v>
      </c>
      <c r="B76" s="265" t="s">
        <v>168</v>
      </c>
      <c r="C76" s="266">
        <v>0</v>
      </c>
      <c r="D76" s="267">
        <v>0</v>
      </c>
      <c r="E76" s="267">
        <v>0</v>
      </c>
      <c r="F76" s="267">
        <v>0</v>
      </c>
      <c r="G76" s="267">
        <v>0</v>
      </c>
      <c r="H76" s="267">
        <v>0</v>
      </c>
      <c r="I76" s="267">
        <v>0</v>
      </c>
      <c r="J76" s="267">
        <v>0</v>
      </c>
      <c r="K76" s="267">
        <v>0</v>
      </c>
      <c r="L76" s="267">
        <v>0</v>
      </c>
      <c r="M76" s="267">
        <v>0</v>
      </c>
      <c r="N76" s="267">
        <v>0</v>
      </c>
      <c r="O76" s="267">
        <v>0</v>
      </c>
      <c r="P76" s="267">
        <v>0</v>
      </c>
      <c r="Q76" s="267">
        <v>0</v>
      </c>
      <c r="R76" s="267">
        <v>0</v>
      </c>
      <c r="S76" s="267">
        <v>0</v>
      </c>
      <c r="T76" s="267">
        <v>0</v>
      </c>
      <c r="U76" s="267">
        <v>0</v>
      </c>
      <c r="V76" s="267">
        <v>0</v>
      </c>
      <c r="W76" s="267">
        <v>0</v>
      </c>
      <c r="X76" s="267">
        <v>0</v>
      </c>
      <c r="Y76" s="267">
        <v>0</v>
      </c>
      <c r="Z76" s="267">
        <v>0</v>
      </c>
      <c r="AA76" s="267">
        <v>0</v>
      </c>
      <c r="AB76" s="267">
        <v>0</v>
      </c>
      <c r="AC76" s="267">
        <v>0</v>
      </c>
      <c r="AD76" s="267">
        <v>0</v>
      </c>
      <c r="AE76" s="267">
        <v>0</v>
      </c>
      <c r="AF76" s="267">
        <v>0</v>
      </c>
      <c r="AG76" s="267">
        <v>0</v>
      </c>
      <c r="AH76" s="267">
        <v>0</v>
      </c>
      <c r="AI76" s="267">
        <v>0</v>
      </c>
      <c r="AJ76" s="267">
        <v>0</v>
      </c>
      <c r="AK76" s="267">
        <v>0</v>
      </c>
      <c r="AL76" s="267">
        <v>0</v>
      </c>
      <c r="AM76" s="267">
        <v>0</v>
      </c>
      <c r="AN76" s="267">
        <v>0</v>
      </c>
      <c r="AO76" s="267">
        <v>0</v>
      </c>
      <c r="AP76" s="267">
        <v>0</v>
      </c>
      <c r="AQ76" s="267">
        <v>0</v>
      </c>
      <c r="AR76" s="267">
        <v>0</v>
      </c>
      <c r="AS76" s="267">
        <v>0</v>
      </c>
      <c r="AT76" s="267">
        <v>0</v>
      </c>
      <c r="AU76" s="267">
        <v>0</v>
      </c>
      <c r="AV76" s="267">
        <v>0</v>
      </c>
      <c r="AW76" s="267">
        <v>0</v>
      </c>
      <c r="AX76" s="267">
        <v>0</v>
      </c>
      <c r="AY76" s="267">
        <v>0</v>
      </c>
      <c r="AZ76" s="267">
        <v>0</v>
      </c>
      <c r="BA76" s="267">
        <v>0</v>
      </c>
      <c r="BB76" s="267">
        <v>0</v>
      </c>
      <c r="BC76" s="267">
        <v>0</v>
      </c>
      <c r="BD76" s="267">
        <v>0</v>
      </c>
      <c r="BE76" s="267">
        <v>0</v>
      </c>
      <c r="BF76" s="267">
        <v>0</v>
      </c>
      <c r="BG76" s="267">
        <v>0</v>
      </c>
      <c r="BH76" s="267">
        <v>0</v>
      </c>
      <c r="BI76" s="267">
        <v>0</v>
      </c>
      <c r="BJ76" s="267">
        <v>0</v>
      </c>
      <c r="BK76" s="267">
        <v>0</v>
      </c>
      <c r="BL76" s="267">
        <v>0</v>
      </c>
      <c r="BM76" s="267">
        <v>0</v>
      </c>
      <c r="BN76" s="267">
        <v>0</v>
      </c>
      <c r="BO76" s="267">
        <v>0</v>
      </c>
      <c r="BP76" s="267">
        <v>0</v>
      </c>
      <c r="BQ76" s="267">
        <v>0</v>
      </c>
      <c r="BR76" s="267">
        <v>0</v>
      </c>
      <c r="BS76" s="267">
        <v>0</v>
      </c>
      <c r="BT76" s="267">
        <v>0</v>
      </c>
      <c r="BU76" s="267">
        <v>0</v>
      </c>
      <c r="BV76" s="267">
        <v>0</v>
      </c>
      <c r="BW76" s="267">
        <v>0</v>
      </c>
      <c r="BX76" s="267">
        <v>0</v>
      </c>
      <c r="BY76" s="267">
        <v>0</v>
      </c>
      <c r="BZ76" s="267">
        <v>0</v>
      </c>
      <c r="CA76" s="267">
        <v>0</v>
      </c>
      <c r="CB76" s="267">
        <v>0</v>
      </c>
      <c r="CC76" s="267">
        <v>0</v>
      </c>
      <c r="CD76" s="267">
        <v>0</v>
      </c>
      <c r="CE76" s="267">
        <v>0</v>
      </c>
      <c r="CF76" s="267">
        <v>0</v>
      </c>
      <c r="CG76" s="267">
        <v>0</v>
      </c>
      <c r="CH76" s="267">
        <v>0</v>
      </c>
      <c r="CI76" s="267">
        <v>0</v>
      </c>
      <c r="CJ76" s="267">
        <v>0</v>
      </c>
      <c r="CK76" s="267">
        <v>0</v>
      </c>
      <c r="CL76" s="267">
        <v>0</v>
      </c>
      <c r="CM76" s="267">
        <v>0</v>
      </c>
      <c r="CN76" s="267">
        <v>0</v>
      </c>
      <c r="CO76" s="267">
        <v>0</v>
      </c>
      <c r="CP76" s="267">
        <v>0</v>
      </c>
      <c r="CQ76" s="267">
        <v>0</v>
      </c>
      <c r="CR76" s="267">
        <v>0</v>
      </c>
      <c r="CS76" s="267">
        <v>0</v>
      </c>
      <c r="CT76" s="267">
        <v>0</v>
      </c>
      <c r="CU76" s="267">
        <v>0</v>
      </c>
      <c r="CV76" s="267">
        <v>0</v>
      </c>
      <c r="CW76" s="267">
        <v>0</v>
      </c>
      <c r="CX76" s="267">
        <v>0</v>
      </c>
      <c r="CY76" s="267">
        <v>0</v>
      </c>
      <c r="CZ76" s="267">
        <v>0</v>
      </c>
      <c r="DA76" s="267">
        <v>0</v>
      </c>
      <c r="DB76" s="267">
        <v>0</v>
      </c>
      <c r="DC76" s="267">
        <v>0</v>
      </c>
      <c r="DD76" s="267">
        <v>0</v>
      </c>
      <c r="DE76" s="268">
        <v>0</v>
      </c>
      <c r="DF76" s="266">
        <v>0</v>
      </c>
    </row>
    <row r="77" spans="1:110" ht="39.950000000000003" customHeight="1">
      <c r="A77" s="272" t="s">
        <v>268</v>
      </c>
      <c r="B77" s="265" t="s">
        <v>169</v>
      </c>
      <c r="C77" s="266">
        <v>0</v>
      </c>
      <c r="D77" s="267">
        <v>0</v>
      </c>
      <c r="E77" s="267">
        <v>0</v>
      </c>
      <c r="F77" s="267">
        <v>0</v>
      </c>
      <c r="G77" s="267">
        <v>0</v>
      </c>
      <c r="H77" s="267">
        <v>0</v>
      </c>
      <c r="I77" s="267">
        <v>0</v>
      </c>
      <c r="J77" s="267">
        <v>0</v>
      </c>
      <c r="K77" s="267">
        <v>0</v>
      </c>
      <c r="L77" s="267">
        <v>0</v>
      </c>
      <c r="M77" s="267">
        <v>0</v>
      </c>
      <c r="N77" s="267">
        <v>0</v>
      </c>
      <c r="O77" s="267">
        <v>0</v>
      </c>
      <c r="P77" s="267">
        <v>0</v>
      </c>
      <c r="Q77" s="267">
        <v>0</v>
      </c>
      <c r="R77" s="267">
        <v>0</v>
      </c>
      <c r="S77" s="267">
        <v>0</v>
      </c>
      <c r="T77" s="267">
        <v>0</v>
      </c>
      <c r="U77" s="267">
        <v>0</v>
      </c>
      <c r="V77" s="267">
        <v>0</v>
      </c>
      <c r="W77" s="267">
        <v>0</v>
      </c>
      <c r="X77" s="267">
        <v>0</v>
      </c>
      <c r="Y77" s="267">
        <v>0</v>
      </c>
      <c r="Z77" s="267">
        <v>0</v>
      </c>
      <c r="AA77" s="267">
        <v>0</v>
      </c>
      <c r="AB77" s="267">
        <v>0</v>
      </c>
      <c r="AC77" s="267">
        <v>0</v>
      </c>
      <c r="AD77" s="267">
        <v>0</v>
      </c>
      <c r="AE77" s="267">
        <v>0</v>
      </c>
      <c r="AF77" s="267">
        <v>0</v>
      </c>
      <c r="AG77" s="267">
        <v>0</v>
      </c>
      <c r="AH77" s="267">
        <v>0</v>
      </c>
      <c r="AI77" s="267">
        <v>0</v>
      </c>
      <c r="AJ77" s="267">
        <v>0</v>
      </c>
      <c r="AK77" s="267">
        <v>0</v>
      </c>
      <c r="AL77" s="267">
        <v>0</v>
      </c>
      <c r="AM77" s="267">
        <v>0</v>
      </c>
      <c r="AN77" s="267">
        <v>0</v>
      </c>
      <c r="AO77" s="267">
        <v>0</v>
      </c>
      <c r="AP77" s="267">
        <v>0</v>
      </c>
      <c r="AQ77" s="267">
        <v>0</v>
      </c>
      <c r="AR77" s="267">
        <v>0</v>
      </c>
      <c r="AS77" s="267">
        <v>0</v>
      </c>
      <c r="AT77" s="267">
        <v>0</v>
      </c>
      <c r="AU77" s="267">
        <v>0</v>
      </c>
      <c r="AV77" s="267">
        <v>0</v>
      </c>
      <c r="AW77" s="267">
        <v>0</v>
      </c>
      <c r="AX77" s="267">
        <v>0</v>
      </c>
      <c r="AY77" s="267">
        <v>0</v>
      </c>
      <c r="AZ77" s="267">
        <v>0</v>
      </c>
      <c r="BA77" s="267">
        <v>0</v>
      </c>
      <c r="BB77" s="267">
        <v>0</v>
      </c>
      <c r="BC77" s="267">
        <v>0</v>
      </c>
      <c r="BD77" s="267">
        <v>0</v>
      </c>
      <c r="BE77" s="267">
        <v>0</v>
      </c>
      <c r="BF77" s="267">
        <v>0</v>
      </c>
      <c r="BG77" s="267">
        <v>0</v>
      </c>
      <c r="BH77" s="267">
        <v>0</v>
      </c>
      <c r="BI77" s="267">
        <v>0</v>
      </c>
      <c r="BJ77" s="267">
        <v>0</v>
      </c>
      <c r="BK77" s="267">
        <v>0</v>
      </c>
      <c r="BL77" s="267">
        <v>0</v>
      </c>
      <c r="BM77" s="267">
        <v>0</v>
      </c>
      <c r="BN77" s="267">
        <v>0</v>
      </c>
      <c r="BO77" s="267">
        <v>0</v>
      </c>
      <c r="BP77" s="267">
        <v>0</v>
      </c>
      <c r="BQ77" s="267">
        <v>0</v>
      </c>
      <c r="BR77" s="267">
        <v>0</v>
      </c>
      <c r="BS77" s="267">
        <v>0</v>
      </c>
      <c r="BT77" s="267">
        <v>0</v>
      </c>
      <c r="BU77" s="267">
        <v>0</v>
      </c>
      <c r="BV77" s="267">
        <v>0</v>
      </c>
      <c r="BW77" s="267">
        <v>0</v>
      </c>
      <c r="BX77" s="267">
        <v>0</v>
      </c>
      <c r="BY77" s="267">
        <v>0</v>
      </c>
      <c r="BZ77" s="267">
        <v>0</v>
      </c>
      <c r="CA77" s="267">
        <v>0</v>
      </c>
      <c r="CB77" s="267">
        <v>0</v>
      </c>
      <c r="CC77" s="267">
        <v>0</v>
      </c>
      <c r="CD77" s="267">
        <v>0</v>
      </c>
      <c r="CE77" s="267">
        <v>0</v>
      </c>
      <c r="CF77" s="267">
        <v>0</v>
      </c>
      <c r="CG77" s="267">
        <v>0</v>
      </c>
      <c r="CH77" s="267">
        <v>0</v>
      </c>
      <c r="CI77" s="267">
        <v>0</v>
      </c>
      <c r="CJ77" s="267">
        <v>0</v>
      </c>
      <c r="CK77" s="267">
        <v>0</v>
      </c>
      <c r="CL77" s="267">
        <v>0</v>
      </c>
      <c r="CM77" s="267">
        <v>0</v>
      </c>
      <c r="CN77" s="267">
        <v>0</v>
      </c>
      <c r="CO77" s="267">
        <v>0</v>
      </c>
      <c r="CP77" s="267">
        <v>0</v>
      </c>
      <c r="CQ77" s="267">
        <v>0</v>
      </c>
      <c r="CR77" s="267">
        <v>0</v>
      </c>
      <c r="CS77" s="267">
        <v>0</v>
      </c>
      <c r="CT77" s="267">
        <v>0</v>
      </c>
      <c r="CU77" s="267">
        <v>0</v>
      </c>
      <c r="CV77" s="267">
        <v>0</v>
      </c>
      <c r="CW77" s="267">
        <v>0</v>
      </c>
      <c r="CX77" s="267">
        <v>0</v>
      </c>
      <c r="CY77" s="267">
        <v>0</v>
      </c>
      <c r="CZ77" s="267">
        <v>0</v>
      </c>
      <c r="DA77" s="267">
        <v>0</v>
      </c>
      <c r="DB77" s="267">
        <v>0</v>
      </c>
      <c r="DC77" s="267">
        <v>0</v>
      </c>
      <c r="DD77" s="267">
        <v>0</v>
      </c>
      <c r="DE77" s="268">
        <v>0</v>
      </c>
      <c r="DF77" s="266">
        <v>0</v>
      </c>
    </row>
    <row r="78" spans="1:110" ht="39.950000000000003" customHeight="1">
      <c r="A78" s="272" t="s">
        <v>269</v>
      </c>
      <c r="B78" s="265" t="s">
        <v>170</v>
      </c>
      <c r="C78" s="266">
        <v>1.1103092211180813E-5</v>
      </c>
      <c r="D78" s="267">
        <v>1.9654731876699315E-4</v>
      </c>
      <c r="E78" s="267">
        <v>1.1076361740943446E-3</v>
      </c>
      <c r="F78" s="267">
        <v>1.3931272389544913E-3</v>
      </c>
      <c r="G78" s="267">
        <v>7.6539924402105439E-4</v>
      </c>
      <c r="H78" s="267">
        <v>0</v>
      </c>
      <c r="I78" s="267">
        <v>1.8989745537409798E-3</v>
      </c>
      <c r="J78" s="267">
        <v>7.569714353604101E-4</v>
      </c>
      <c r="K78" s="267">
        <v>3.9241567522251751E-4</v>
      </c>
      <c r="L78" s="267">
        <v>2.4135642309780969E-4</v>
      </c>
      <c r="M78" s="267">
        <v>0</v>
      </c>
      <c r="N78" s="267">
        <v>2.1455390666905061E-3</v>
      </c>
      <c r="O78" s="267">
        <v>2.1268828468485627E-3</v>
      </c>
      <c r="P78" s="267">
        <v>5.7505966243997814E-4</v>
      </c>
      <c r="Q78" s="267">
        <v>1.3605442176870747E-3</v>
      </c>
      <c r="R78" s="267">
        <v>1.2840279687315866E-3</v>
      </c>
      <c r="S78" s="267">
        <v>2.5933042758275919E-3</v>
      </c>
      <c r="T78" s="267">
        <v>2.6448425570138232E-3</v>
      </c>
      <c r="U78" s="267">
        <v>1.5408320493066256E-3</v>
      </c>
      <c r="V78" s="267">
        <v>1.6456390565002743E-3</v>
      </c>
      <c r="W78" s="267">
        <v>1.0492393015064078E-4</v>
      </c>
      <c r="X78" s="267">
        <v>5.9155655514947047E-4</v>
      </c>
      <c r="Y78" s="267">
        <v>1.4415868988582631E-3</v>
      </c>
      <c r="Z78" s="267">
        <v>7.4563701583974852E-4</v>
      </c>
      <c r="AA78" s="267">
        <v>4.7298584216875121E-3</v>
      </c>
      <c r="AB78" s="267">
        <v>1.3536109562863284E-3</v>
      </c>
      <c r="AC78" s="267">
        <v>3.734839945131806E-4</v>
      </c>
      <c r="AD78" s="267">
        <v>1.1370096645821489E-3</v>
      </c>
      <c r="AE78" s="267">
        <v>3.0516801745817798E-3</v>
      </c>
      <c r="AF78" s="267">
        <v>1.443001443001443E-3</v>
      </c>
      <c r="AG78" s="267">
        <v>0</v>
      </c>
      <c r="AH78" s="267">
        <v>0</v>
      </c>
      <c r="AI78" s="267">
        <v>9.8760998383910933E-4</v>
      </c>
      <c r="AJ78" s="267">
        <v>3.2786885245901639E-3</v>
      </c>
      <c r="AK78" s="267">
        <v>3.7896937753190748E-3</v>
      </c>
      <c r="AL78" s="267">
        <v>0</v>
      </c>
      <c r="AM78" s="267">
        <v>7.0574460065281374E-4</v>
      </c>
      <c r="AN78" s="267">
        <v>8.429570934839417E-4</v>
      </c>
      <c r="AO78" s="267">
        <v>3.4686090877558099E-4</v>
      </c>
      <c r="AP78" s="267">
        <v>4.0673188565158686E-4</v>
      </c>
      <c r="AQ78" s="267">
        <v>1.3167795334838223E-3</v>
      </c>
      <c r="AR78" s="267">
        <v>5.876865671641791E-3</v>
      </c>
      <c r="AS78" s="267">
        <v>1.5872203164200502E-3</v>
      </c>
      <c r="AT78" s="267">
        <v>1.6285178850544613E-3</v>
      </c>
      <c r="AU78" s="267">
        <v>1.9984141616652593E-3</v>
      </c>
      <c r="AV78" s="267">
        <v>1.8765638031693077E-3</v>
      </c>
      <c r="AW78" s="267">
        <v>1.6269499473633841E-3</v>
      </c>
      <c r="AX78" s="267">
        <v>3.7389254653336585E-3</v>
      </c>
      <c r="AY78" s="267">
        <v>3.0731076126806127E-3</v>
      </c>
      <c r="AZ78" s="267">
        <v>0</v>
      </c>
      <c r="BA78" s="267">
        <v>3.4401335341774212E-3</v>
      </c>
      <c r="BB78" s="267">
        <v>1.4319320855068016E-3</v>
      </c>
      <c r="BC78" s="267">
        <v>0</v>
      </c>
      <c r="BD78" s="267">
        <v>0</v>
      </c>
      <c r="BE78" s="267">
        <v>0</v>
      </c>
      <c r="BF78" s="267">
        <v>0</v>
      </c>
      <c r="BG78" s="267">
        <v>0</v>
      </c>
      <c r="BH78" s="267">
        <v>6.02185442102325E-4</v>
      </c>
      <c r="BI78" s="267">
        <v>0</v>
      </c>
      <c r="BJ78" s="267">
        <v>1.3486176668914363E-3</v>
      </c>
      <c r="BK78" s="267">
        <v>1.7417051293216058E-4</v>
      </c>
      <c r="BL78" s="267">
        <v>1.3651727316623503E-3</v>
      </c>
      <c r="BM78" s="267">
        <v>1.3670841418239549E-3</v>
      </c>
      <c r="BN78" s="267">
        <v>1.3574800234473822E-3</v>
      </c>
      <c r="BO78" s="267">
        <v>6.5050605544607495E-4</v>
      </c>
      <c r="BP78" s="267">
        <v>1.1088308541127342E-3</v>
      </c>
      <c r="BQ78" s="267">
        <v>6.1734746373083647E-4</v>
      </c>
      <c r="BR78" s="267">
        <v>9.7143967359626963E-4</v>
      </c>
      <c r="BS78" s="267">
        <v>1.4728503987128031E-2</v>
      </c>
      <c r="BT78" s="267">
        <v>5.6206834987470346E-3</v>
      </c>
      <c r="BU78" s="267">
        <v>1.4511950635284316E-2</v>
      </c>
      <c r="BV78" s="267">
        <v>5.5888629204349147E-4</v>
      </c>
      <c r="BW78" s="267">
        <v>9.7199572321881783E-5</v>
      </c>
      <c r="BX78" s="267">
        <v>0</v>
      </c>
      <c r="BY78" s="267">
        <v>3.466204506065858E-4</v>
      </c>
      <c r="BZ78" s="267">
        <v>1.5203796197863155E-3</v>
      </c>
      <c r="CA78" s="267">
        <v>3.4835584144138305E-4</v>
      </c>
      <c r="CB78" s="267">
        <v>1.7264213414057326E-3</v>
      </c>
      <c r="CC78" s="267">
        <v>9.2889461540766492E-4</v>
      </c>
      <c r="CD78" s="267">
        <v>7.2616537830873743E-3</v>
      </c>
      <c r="CE78" s="267">
        <v>2.0841163005227373E-3</v>
      </c>
      <c r="CF78" s="267">
        <v>2.0605010899752141E-3</v>
      </c>
      <c r="CG78" s="267">
        <v>2.2960084775697632E-3</v>
      </c>
      <c r="CH78" s="267">
        <v>2.3884564517933165E-3</v>
      </c>
      <c r="CI78" s="267">
        <v>4.6122223893317292E-3</v>
      </c>
      <c r="CJ78" s="267">
        <v>6.1183462984004894E-4</v>
      </c>
      <c r="CK78" s="267">
        <v>4.2451828966297966E-3</v>
      </c>
      <c r="CL78" s="267">
        <v>2.148254234777026E-3</v>
      </c>
      <c r="CM78" s="267">
        <v>4.606451909908044E-3</v>
      </c>
      <c r="CN78" s="267">
        <v>6.4530534777269173E-3</v>
      </c>
      <c r="CO78" s="267">
        <v>3.1979911877576162E-3</v>
      </c>
      <c r="CP78" s="267">
        <v>1.7048535730284911E-3</v>
      </c>
      <c r="CQ78" s="267">
        <v>4.2228739002932551E-3</v>
      </c>
      <c r="CR78" s="267">
        <v>1.3014561096603538E-3</v>
      </c>
      <c r="CS78" s="267">
        <v>8.4012780960775668E-4</v>
      </c>
      <c r="CT78" s="267">
        <v>2.6573545694574567E-3</v>
      </c>
      <c r="CU78" s="267">
        <v>5.0228820180823748E-4</v>
      </c>
      <c r="CV78" s="267">
        <v>1.6244314489928524E-4</v>
      </c>
      <c r="CW78" s="267">
        <v>6.0530573759996276E-4</v>
      </c>
      <c r="CX78" s="267">
        <v>1.8478283797751388E-3</v>
      </c>
      <c r="CY78" s="267">
        <v>1.6703486179212243E-3</v>
      </c>
      <c r="CZ78" s="267">
        <v>2.0099575880508942E-3</v>
      </c>
      <c r="DA78" s="267">
        <v>2.4616129618046448E-3</v>
      </c>
      <c r="DB78" s="267">
        <v>1.8720415923023201E-3</v>
      </c>
      <c r="DC78" s="267">
        <v>2.2673007082806636E-3</v>
      </c>
      <c r="DD78" s="267">
        <v>3.6318733202585896E-4</v>
      </c>
      <c r="DE78" s="268">
        <v>1.8416391594879639E-2</v>
      </c>
      <c r="DF78" s="266">
        <v>2.4491203521564329E-3</v>
      </c>
    </row>
    <row r="79" spans="1:110" ht="39.950000000000003" customHeight="1">
      <c r="A79" s="272" t="s">
        <v>270</v>
      </c>
      <c r="B79" s="265" t="s">
        <v>171</v>
      </c>
      <c r="C79" s="266">
        <v>7.3613501360128798E-3</v>
      </c>
      <c r="D79" s="267">
        <v>4.2716283945359847E-2</v>
      </c>
      <c r="E79" s="267">
        <v>5.6684910086004688E-3</v>
      </c>
      <c r="F79" s="267">
        <v>2.8724956879394983E-2</v>
      </c>
      <c r="G79" s="267">
        <v>1.7345124406815585E-2</v>
      </c>
      <c r="H79" s="267">
        <v>0</v>
      </c>
      <c r="I79" s="267">
        <v>7.975693125712115E-3</v>
      </c>
      <c r="J79" s="267">
        <v>1.8805478708056825E-2</v>
      </c>
      <c r="K79" s="267">
        <v>1.4786936125430319E-2</v>
      </c>
      <c r="L79" s="267">
        <v>1.6472575876425512E-2</v>
      </c>
      <c r="M79" s="267">
        <v>0</v>
      </c>
      <c r="N79" s="267">
        <v>9.6906847845521192E-3</v>
      </c>
      <c r="O79" s="267">
        <v>9.9201625319429235E-3</v>
      </c>
      <c r="P79" s="267">
        <v>1.891946289427528E-2</v>
      </c>
      <c r="Q79" s="267">
        <v>1.8707482993197279E-2</v>
      </c>
      <c r="R79" s="267">
        <v>1.7988667164237734E-2</v>
      </c>
      <c r="S79" s="267">
        <v>2.1824373935729797E-2</v>
      </c>
      <c r="T79" s="267">
        <v>1.7615649483507162E-2</v>
      </c>
      <c r="U79" s="267">
        <v>1.3739085772984078E-2</v>
      </c>
      <c r="V79" s="267">
        <v>1.0378496982995063E-2</v>
      </c>
      <c r="W79" s="267">
        <v>1.7837068125608934E-2</v>
      </c>
      <c r="X79" s="267">
        <v>9.6933277106175612E-3</v>
      </c>
      <c r="Y79" s="267">
        <v>1.2389409690759016E-2</v>
      </c>
      <c r="Z79" s="267">
        <v>1.9245495949377293E-2</v>
      </c>
      <c r="AA79" s="267">
        <v>1.0380293314710177E-2</v>
      </c>
      <c r="AB79" s="267">
        <v>1.9826419300899754E-2</v>
      </c>
      <c r="AC79" s="267">
        <v>3.019561507155048E-3</v>
      </c>
      <c r="AD79" s="267">
        <v>5.2302444570778851E-2</v>
      </c>
      <c r="AE79" s="267">
        <v>1.0491244653724741E-2</v>
      </c>
      <c r="AF79" s="267">
        <v>1.1544011544011544E-2</v>
      </c>
      <c r="AG79" s="267">
        <v>2.3487962419260128E-2</v>
      </c>
      <c r="AH79" s="267">
        <v>1.3333333333333334E-2</v>
      </c>
      <c r="AI79" s="267">
        <v>4.4622014724367033E-2</v>
      </c>
      <c r="AJ79" s="267">
        <v>3.6065573770491806E-2</v>
      </c>
      <c r="AK79" s="267">
        <v>2.1322472448490656E-2</v>
      </c>
      <c r="AL79" s="267">
        <v>0</v>
      </c>
      <c r="AM79" s="267">
        <v>1.3545484437529573E-2</v>
      </c>
      <c r="AN79" s="267">
        <v>3.2032369552389785E-2</v>
      </c>
      <c r="AO79" s="267">
        <v>4.3704474505723206E-2</v>
      </c>
      <c r="AP79" s="267">
        <v>6.3847447166237468E-3</v>
      </c>
      <c r="AQ79" s="267">
        <v>7.9585576199571687E-3</v>
      </c>
      <c r="AR79" s="267">
        <v>1.822139303482587E-2</v>
      </c>
      <c r="AS79" s="267">
        <v>1.8995443141672213E-2</v>
      </c>
      <c r="AT79" s="267">
        <v>9.5828866502450961E-3</v>
      </c>
      <c r="AU79" s="267">
        <v>8.32242800874145E-3</v>
      </c>
      <c r="AV79" s="267">
        <v>9.3828190158465382E-3</v>
      </c>
      <c r="AW79" s="267">
        <v>9.9531055603407029E-3</v>
      </c>
      <c r="AX79" s="267">
        <v>8.9409087214500534E-3</v>
      </c>
      <c r="AY79" s="267">
        <v>1.0890662065990942E-2</v>
      </c>
      <c r="AZ79" s="267">
        <v>9.433962264150943E-3</v>
      </c>
      <c r="BA79" s="267">
        <v>7.2466718234743309E-3</v>
      </c>
      <c r="BB79" s="267">
        <v>8.6683031604786742E-3</v>
      </c>
      <c r="BC79" s="267">
        <v>0</v>
      </c>
      <c r="BD79" s="267">
        <v>0</v>
      </c>
      <c r="BE79" s="267">
        <v>0</v>
      </c>
      <c r="BF79" s="267">
        <v>1.4184397163120567E-2</v>
      </c>
      <c r="BG79" s="267">
        <v>1.0011778563015312E-2</v>
      </c>
      <c r="BH79" s="267">
        <v>1.2831977339219071E-2</v>
      </c>
      <c r="BI79" s="267">
        <v>1.9848430169613858E-2</v>
      </c>
      <c r="BJ79" s="267">
        <v>1.8093953697460103E-2</v>
      </c>
      <c r="BK79" s="267">
        <v>0.26099451362884263</v>
      </c>
      <c r="BL79" s="267">
        <v>2.1618892937096703E-2</v>
      </c>
      <c r="BM79" s="267">
        <v>2.1461751043687895E-2</v>
      </c>
      <c r="BN79" s="267">
        <v>1.7608675531422577E-2</v>
      </c>
      <c r="BO79" s="267">
        <v>1.7123615283065798E-2</v>
      </c>
      <c r="BP79" s="267">
        <v>1.307347345736143E-2</v>
      </c>
      <c r="BQ79" s="267">
        <v>1.9137771375655931E-2</v>
      </c>
      <c r="BR79" s="267">
        <v>4.3576008215604096E-3</v>
      </c>
      <c r="BS79" s="267">
        <v>2.5107413759569992E-2</v>
      </c>
      <c r="BT79" s="267">
        <v>4.6522202085150276E-3</v>
      </c>
      <c r="BU79" s="267">
        <v>1.0674859404290773E-2</v>
      </c>
      <c r="BV79" s="267">
        <v>6.909866883446804E-4</v>
      </c>
      <c r="BW79" s="267">
        <v>7.0199691121359067E-4</v>
      </c>
      <c r="BX79" s="267">
        <v>7.6583625179040097E-5</v>
      </c>
      <c r="BY79" s="267">
        <v>4.1594454072790295E-4</v>
      </c>
      <c r="BZ79" s="267">
        <v>3.6940473574495632E-3</v>
      </c>
      <c r="CA79" s="267">
        <v>3.4187480253084568E-3</v>
      </c>
      <c r="CB79" s="267">
        <v>2.589632012108599E-3</v>
      </c>
      <c r="CC79" s="267">
        <v>5.5134390075809786E-3</v>
      </c>
      <c r="CD79" s="267">
        <v>2.8109627547434997E-3</v>
      </c>
      <c r="CE79" s="267">
        <v>3.0407598483036661E-3</v>
      </c>
      <c r="CF79" s="267">
        <v>4.9870098844327646E-3</v>
      </c>
      <c r="CG79" s="267">
        <v>8.3892617449664433E-2</v>
      </c>
      <c r="CH79" s="267">
        <v>5.3690921891552234E-3</v>
      </c>
      <c r="CI79" s="267">
        <v>4.9882187797663808E-3</v>
      </c>
      <c r="CJ79" s="267">
        <v>4.9529470034670627E-3</v>
      </c>
      <c r="CK79" s="267">
        <v>9.4101554208627161E-3</v>
      </c>
      <c r="CL79" s="267">
        <v>1.6815645217047755E-2</v>
      </c>
      <c r="CM79" s="267">
        <v>5.0869500166879581E-3</v>
      </c>
      <c r="CN79" s="267">
        <v>3.7661419374046372E-3</v>
      </c>
      <c r="CO79" s="267">
        <v>7.146128456594179E-3</v>
      </c>
      <c r="CP79" s="267">
        <v>7.6047351401153859E-3</v>
      </c>
      <c r="CQ79" s="267">
        <v>4.2619745845552297E-3</v>
      </c>
      <c r="CR79" s="267">
        <v>5.1382163290486695E-3</v>
      </c>
      <c r="CS79" s="267">
        <v>3.2434442485676511E-3</v>
      </c>
      <c r="CT79" s="267">
        <v>1.4734690401158334E-2</v>
      </c>
      <c r="CU79" s="267">
        <v>2.5672508092421031E-3</v>
      </c>
      <c r="CV79" s="267">
        <v>5.5772146415421272E-3</v>
      </c>
      <c r="CW79" s="267">
        <v>8.4742803263994793E-3</v>
      </c>
      <c r="CX79" s="267">
        <v>3.2737781340308391E-3</v>
      </c>
      <c r="CY79" s="267">
        <v>6.6005711514629025E-3</v>
      </c>
      <c r="CZ79" s="267">
        <v>1.2405495113405864E-2</v>
      </c>
      <c r="DA79" s="267">
        <v>3.3897621113375435E-3</v>
      </c>
      <c r="DB79" s="267">
        <v>3.4530922635213779E-3</v>
      </c>
      <c r="DC79" s="267">
        <v>2.7669094484239251E-2</v>
      </c>
      <c r="DD79" s="267">
        <v>6.3339870705309803E-2</v>
      </c>
      <c r="DE79" s="268">
        <v>9.178004991546574E-3</v>
      </c>
      <c r="DF79" s="266">
        <v>9.8375081880136394E-3</v>
      </c>
    </row>
    <row r="80" spans="1:110" ht="39.950000000000003" customHeight="1">
      <c r="A80" s="272" t="s">
        <v>271</v>
      </c>
      <c r="B80" s="265" t="s">
        <v>172</v>
      </c>
      <c r="C80" s="266">
        <v>4.4989729639704656E-2</v>
      </c>
      <c r="D80" s="267">
        <v>1.369279654076719E-2</v>
      </c>
      <c r="E80" s="267">
        <v>8.157414646859526E-2</v>
      </c>
      <c r="F80" s="267">
        <v>4.378399893856972E-2</v>
      </c>
      <c r="G80" s="267">
        <v>2.5552559377318276E-2</v>
      </c>
      <c r="H80" s="267">
        <v>0</v>
      </c>
      <c r="I80" s="267">
        <v>0.31674895556399546</v>
      </c>
      <c r="J80" s="267">
        <v>8.374208659345881E-3</v>
      </c>
      <c r="K80" s="267">
        <v>8.8293526925066444E-3</v>
      </c>
      <c r="L80" s="267">
        <v>3.7410245580160504E-3</v>
      </c>
      <c r="M80" s="267">
        <v>0</v>
      </c>
      <c r="N80" s="267">
        <v>1.255140354013946E-2</v>
      </c>
      <c r="O80" s="267">
        <v>5.0156341761503423E-3</v>
      </c>
      <c r="P80" s="267">
        <v>2.9960608413122862E-2</v>
      </c>
      <c r="Q80" s="267">
        <v>6.2925170068027208E-3</v>
      </c>
      <c r="R80" s="267">
        <v>3.8938209529795339E-3</v>
      </c>
      <c r="S80" s="267">
        <v>4.0930465076315006E-3</v>
      </c>
      <c r="T80" s="267">
        <v>9.9805379509955595E-3</v>
      </c>
      <c r="U80" s="267">
        <v>4.1088854648176684E-3</v>
      </c>
      <c r="V80" s="267">
        <v>4.2786615469007135E-3</v>
      </c>
      <c r="W80" s="267">
        <v>2.7879787154313123E-3</v>
      </c>
      <c r="X80" s="267">
        <v>3.5493393308968233E-3</v>
      </c>
      <c r="Y80" s="267">
        <v>5.0315501589864406E-2</v>
      </c>
      <c r="Z80" s="267">
        <v>2.8616339526822778E-3</v>
      </c>
      <c r="AA80" s="267">
        <v>2.9204494952701416E-3</v>
      </c>
      <c r="AB80" s="267">
        <v>3.9812086949597902E-3</v>
      </c>
      <c r="AC80" s="267">
        <v>5.7720253697491545E-4</v>
      </c>
      <c r="AD80" s="267">
        <v>1.1370096645821489E-3</v>
      </c>
      <c r="AE80" s="267">
        <v>1.6279517566124601E-3</v>
      </c>
      <c r="AF80" s="267">
        <v>1.443001443001443E-3</v>
      </c>
      <c r="AG80" s="267">
        <v>0</v>
      </c>
      <c r="AH80" s="267">
        <v>0</v>
      </c>
      <c r="AI80" s="267">
        <v>9.0815227150296288E-2</v>
      </c>
      <c r="AJ80" s="267">
        <v>3.2786885245901639E-3</v>
      </c>
      <c r="AK80" s="267">
        <v>6.4468353878991153E-3</v>
      </c>
      <c r="AL80" s="267">
        <v>0</v>
      </c>
      <c r="AM80" s="267">
        <v>6.0228885805711715E-3</v>
      </c>
      <c r="AN80" s="267">
        <v>6.237882491781168E-3</v>
      </c>
      <c r="AO80" s="267">
        <v>3.1217481789802288E-3</v>
      </c>
      <c r="AP80" s="267">
        <v>2.3505319438237053E-3</v>
      </c>
      <c r="AQ80" s="267">
        <v>4.3555015338311047E-3</v>
      </c>
      <c r="AR80" s="267">
        <v>9.8569651741293538E-3</v>
      </c>
      <c r="AS80" s="267">
        <v>7.9873022374686402E-3</v>
      </c>
      <c r="AT80" s="267">
        <v>4.9919392456443286E-3</v>
      </c>
      <c r="AU80" s="267">
        <v>5.3634857500177279E-3</v>
      </c>
      <c r="AV80" s="267">
        <v>5.6296914095079233E-3</v>
      </c>
      <c r="AW80" s="267">
        <v>5.790027753852043E-3</v>
      </c>
      <c r="AX80" s="267">
        <v>6.5024790701454925E-4</v>
      </c>
      <c r="AY80" s="267">
        <v>2.5878800948889369E-3</v>
      </c>
      <c r="AZ80" s="267">
        <v>2.3584905660377358E-3</v>
      </c>
      <c r="BA80" s="267">
        <v>1.9745145136994668E-3</v>
      </c>
      <c r="BB80" s="267">
        <v>3.5286897821417613E-3</v>
      </c>
      <c r="BC80" s="267">
        <v>0</v>
      </c>
      <c r="BD80" s="267">
        <v>0</v>
      </c>
      <c r="BE80" s="267">
        <v>0</v>
      </c>
      <c r="BF80" s="267">
        <v>0</v>
      </c>
      <c r="BG80" s="267">
        <v>0</v>
      </c>
      <c r="BH80" s="267">
        <v>1.858246063826488E-3</v>
      </c>
      <c r="BI80" s="267">
        <v>0</v>
      </c>
      <c r="BJ80" s="267">
        <v>3.5850752978197349E-2</v>
      </c>
      <c r="BK80" s="267">
        <v>7.4893320560829053E-3</v>
      </c>
      <c r="BL80" s="267">
        <v>2.4788200693560424E-2</v>
      </c>
      <c r="BM80" s="267">
        <v>2.296113365084965E-2</v>
      </c>
      <c r="BN80" s="267">
        <v>2.9347792552370962E-2</v>
      </c>
      <c r="BO80" s="267">
        <v>2.0127422656743259E-2</v>
      </c>
      <c r="BP80" s="267">
        <v>8.4816618155316801E-3</v>
      </c>
      <c r="BQ80" s="267">
        <v>4.9387797098466918E-3</v>
      </c>
      <c r="BR80" s="267">
        <v>5.9674151378056569E-3</v>
      </c>
      <c r="BS80" s="267">
        <v>3.205615573669042E-2</v>
      </c>
      <c r="BT80" s="267">
        <v>3.86242169768789E-2</v>
      </c>
      <c r="BU80" s="267">
        <v>2.4408977296396583E-2</v>
      </c>
      <c r="BV80" s="267">
        <v>8.6170104664160148E-3</v>
      </c>
      <c r="BW80" s="267">
        <v>3.9743825127169438E-3</v>
      </c>
      <c r="BX80" s="267">
        <v>1.5544406083637598E-3</v>
      </c>
      <c r="BY80" s="267">
        <v>1.2478336221837089E-3</v>
      </c>
      <c r="BZ80" s="267">
        <v>1.8767185931737331E-3</v>
      </c>
      <c r="CA80" s="267">
        <v>0</v>
      </c>
      <c r="CB80" s="267">
        <v>4.9782423611768045E-3</v>
      </c>
      <c r="CC80" s="267">
        <v>3.2061846402780692E-3</v>
      </c>
      <c r="CD80" s="267">
        <v>3.5137034434293743E-3</v>
      </c>
      <c r="CE80" s="267">
        <v>4.4073934879907068E-3</v>
      </c>
      <c r="CF80" s="267">
        <v>4.5689371995102576E-3</v>
      </c>
      <c r="CG80" s="267">
        <v>9.1251618980336749E-3</v>
      </c>
      <c r="CH80" s="267">
        <v>7.8628249583829555E-3</v>
      </c>
      <c r="CI80" s="267">
        <v>5.2639494660851258E-3</v>
      </c>
      <c r="CJ80" s="267">
        <v>1.3431226874107742E-2</v>
      </c>
      <c r="CK80" s="267">
        <v>5.4244003679158508E-3</v>
      </c>
      <c r="CL80" s="267">
        <v>9.5313348807348503E-3</v>
      </c>
      <c r="CM80" s="267">
        <v>2.3043768486229556E-2</v>
      </c>
      <c r="CN80" s="267">
        <v>1.4591939265379033E-2</v>
      </c>
      <c r="CO80" s="267">
        <v>4.6509057026894712E-3</v>
      </c>
      <c r="CP80" s="267">
        <v>5.4609724557327516E-3</v>
      </c>
      <c r="CQ80" s="267">
        <v>1.090909090909091E-2</v>
      </c>
      <c r="CR80" s="267">
        <v>8.3157974799077158E-3</v>
      </c>
      <c r="CS80" s="267">
        <v>6.6177280740414282E-3</v>
      </c>
      <c r="CT80" s="267">
        <v>1.102120773358317E-2</v>
      </c>
      <c r="CU80" s="267">
        <v>7.9249916285299704E-3</v>
      </c>
      <c r="CV80" s="267">
        <v>3.4654537578514186E-3</v>
      </c>
      <c r="CW80" s="267">
        <v>5.4244706484919735E-3</v>
      </c>
      <c r="CX80" s="267">
        <v>1.0361339042757399E-2</v>
      </c>
      <c r="CY80" s="267">
        <v>2.898863085295544E-2</v>
      </c>
      <c r="CZ80" s="267">
        <v>1.2539184952978057E-3</v>
      </c>
      <c r="DA80" s="267">
        <v>1.6726861847016807E-2</v>
      </c>
      <c r="DB80" s="267">
        <v>3.2183595871808801E-2</v>
      </c>
      <c r="DC80" s="267">
        <v>3.9326631754248678E-2</v>
      </c>
      <c r="DD80" s="267">
        <v>0</v>
      </c>
      <c r="DE80" s="268">
        <v>2.5561548989614363E-3</v>
      </c>
      <c r="DF80" s="266">
        <v>1.2232421660157547E-2</v>
      </c>
    </row>
    <row r="81" spans="1:110" ht="39.950000000000003" customHeight="1">
      <c r="A81" s="272" t="s">
        <v>272</v>
      </c>
      <c r="B81" s="265" t="s">
        <v>173</v>
      </c>
      <c r="C81" s="266">
        <v>1.6210514628323988E-3</v>
      </c>
      <c r="D81" s="267">
        <v>2.4895993710485798E-3</v>
      </c>
      <c r="E81" s="267">
        <v>3.2577534532186604E-4</v>
      </c>
      <c r="F81" s="267">
        <v>2.6535756932466497E-4</v>
      </c>
      <c r="G81" s="267">
        <v>2.4610529538523131E-3</v>
      </c>
      <c r="H81" s="267">
        <v>0</v>
      </c>
      <c r="I81" s="267">
        <v>1.8989745537409798E-4</v>
      </c>
      <c r="J81" s="267">
        <v>4.5791680103192522E-3</v>
      </c>
      <c r="K81" s="267">
        <v>2.9787917164618375E-3</v>
      </c>
      <c r="L81" s="267">
        <v>1.5084776443613107E-3</v>
      </c>
      <c r="M81" s="267">
        <v>0</v>
      </c>
      <c r="N81" s="267">
        <v>7.1517968889683533E-4</v>
      </c>
      <c r="O81" s="267">
        <v>2.063393806644128E-4</v>
      </c>
      <c r="P81" s="267">
        <v>4.5429713332758278E-3</v>
      </c>
      <c r="Q81" s="267">
        <v>1.1904761904761906E-3</v>
      </c>
      <c r="R81" s="267">
        <v>6.113249793769886E-3</v>
      </c>
      <c r="S81" s="267">
        <v>4.2024027120338694E-3</v>
      </c>
      <c r="T81" s="267">
        <v>5.8386147013324017E-3</v>
      </c>
      <c r="U81" s="267">
        <v>7.447354904982024E-3</v>
      </c>
      <c r="V81" s="267">
        <v>7.6138233680746025E-3</v>
      </c>
      <c r="W81" s="267">
        <v>1.1391740987783856E-3</v>
      </c>
      <c r="X81" s="267">
        <v>6.9171117983319276E-3</v>
      </c>
      <c r="Y81" s="267">
        <v>8.1635006672487933E-3</v>
      </c>
      <c r="Z81" s="267">
        <v>3.0228527669178993E-3</v>
      </c>
      <c r="AA81" s="267">
        <v>5.586946860516793E-3</v>
      </c>
      <c r="AB81" s="267">
        <v>8.6392228680627434E-3</v>
      </c>
      <c r="AC81" s="267">
        <v>6.0278053175066657E-3</v>
      </c>
      <c r="AD81" s="267">
        <v>4.6617396247868106E-2</v>
      </c>
      <c r="AE81" s="267">
        <v>2.3339810130644587E-4</v>
      </c>
      <c r="AF81" s="267">
        <v>0</v>
      </c>
      <c r="AG81" s="267">
        <v>0</v>
      </c>
      <c r="AH81" s="267">
        <v>1.3333333333333334E-2</v>
      </c>
      <c r="AI81" s="267">
        <v>2.5677859579816845E-2</v>
      </c>
      <c r="AJ81" s="267">
        <v>6.5573770491803279E-3</v>
      </c>
      <c r="AK81" s="267">
        <v>5.8805593065295991E-3</v>
      </c>
      <c r="AL81" s="267">
        <v>0</v>
      </c>
      <c r="AM81" s="267">
        <v>9.615770183894588E-3</v>
      </c>
      <c r="AN81" s="267">
        <v>1.5257523392059344E-2</v>
      </c>
      <c r="AO81" s="267">
        <v>1.0752688172043012E-2</v>
      </c>
      <c r="AP81" s="267">
        <v>2.3604637689384533E-2</v>
      </c>
      <c r="AQ81" s="267">
        <v>1.1879956010881518E-2</v>
      </c>
      <c r="AR81" s="267">
        <v>8.0845771144278603E-3</v>
      </c>
      <c r="AS81" s="267">
        <v>6.9120884747324767E-3</v>
      </c>
      <c r="AT81" s="267">
        <v>3.3716048675499397E-3</v>
      </c>
      <c r="AU81" s="267">
        <v>1.0249930700154072E-3</v>
      </c>
      <c r="AV81" s="267">
        <v>4.1701417848206837E-4</v>
      </c>
      <c r="AW81" s="267">
        <v>5.7421762848119441E-4</v>
      </c>
      <c r="AX81" s="267">
        <v>5.6896691863773062E-4</v>
      </c>
      <c r="AY81" s="267">
        <v>8.0871252965279271E-4</v>
      </c>
      <c r="AZ81" s="267">
        <v>0</v>
      </c>
      <c r="BA81" s="267">
        <v>3.4604893539062819E-4</v>
      </c>
      <c r="BB81" s="267">
        <v>7.6710647437864372E-4</v>
      </c>
      <c r="BC81" s="267">
        <v>0</v>
      </c>
      <c r="BD81" s="267">
        <v>0</v>
      </c>
      <c r="BE81" s="267">
        <v>0</v>
      </c>
      <c r="BF81" s="267">
        <v>0</v>
      </c>
      <c r="BG81" s="267">
        <v>5.5948174322732625E-3</v>
      </c>
      <c r="BH81" s="267">
        <v>9.6556429686450052E-3</v>
      </c>
      <c r="BI81" s="267">
        <v>3.9696860339227718E-3</v>
      </c>
      <c r="BJ81" s="267">
        <v>4.4953922229714542E-4</v>
      </c>
      <c r="BK81" s="267">
        <v>0.2094400418009231</v>
      </c>
      <c r="BL81" s="267">
        <v>7.6818401299328385E-4</v>
      </c>
      <c r="BM81" s="267">
        <v>6.0269300876109836E-4</v>
      </c>
      <c r="BN81" s="267">
        <v>1.303489340696634E-3</v>
      </c>
      <c r="BO81" s="267">
        <v>1.1383855970306311E-3</v>
      </c>
      <c r="BP81" s="267">
        <v>6.2550579229988506E-3</v>
      </c>
      <c r="BQ81" s="267">
        <v>3.3954110505196007E-3</v>
      </c>
      <c r="BR81" s="267">
        <v>2.4979877321046936E-4</v>
      </c>
      <c r="BS81" s="267">
        <v>5.1275704156868293E-4</v>
      </c>
      <c r="BT81" s="267">
        <v>1.965184130046381E-4</v>
      </c>
      <c r="BU81" s="267">
        <v>2.1805353051447616E-4</v>
      </c>
      <c r="BV81" s="267">
        <v>5.08078447312265E-5</v>
      </c>
      <c r="BW81" s="267">
        <v>0</v>
      </c>
      <c r="BX81" s="267">
        <v>4.1396554150832482E-6</v>
      </c>
      <c r="BY81" s="267">
        <v>0</v>
      </c>
      <c r="BZ81" s="267">
        <v>2.9813694106747279E-3</v>
      </c>
      <c r="CA81" s="267">
        <v>8.3686414932313651E-3</v>
      </c>
      <c r="CB81" s="267">
        <v>0.3215045880238388</v>
      </c>
      <c r="CC81" s="267">
        <v>2.1873969975728883E-3</v>
      </c>
      <c r="CD81" s="267">
        <v>2.3424689622862497E-4</v>
      </c>
      <c r="CE81" s="267">
        <v>1.0249752297652807E-4</v>
      </c>
      <c r="CF81" s="267">
        <v>1.4931167318660974E-4</v>
      </c>
      <c r="CG81" s="267">
        <v>1.942776404097492E-3</v>
      </c>
      <c r="CH81" s="267">
        <v>6.5797698396510092E-5</v>
      </c>
      <c r="CI81" s="267">
        <v>2.0053140823181431E-4</v>
      </c>
      <c r="CJ81" s="267">
        <v>2.0394487661334966E-4</v>
      </c>
      <c r="CK81" s="267">
        <v>0</v>
      </c>
      <c r="CL81" s="267">
        <v>5.9262185786952443E-4</v>
      </c>
      <c r="CM81" s="267">
        <v>1.4098447444440608E-4</v>
      </c>
      <c r="CN81" s="267">
        <v>4.3913512708868295E-4</v>
      </c>
      <c r="CO81" s="267">
        <v>4.3429509957202192E-4</v>
      </c>
      <c r="CP81" s="267">
        <v>1.9406311948303036E-4</v>
      </c>
      <c r="CQ81" s="267">
        <v>2.7370478983382209E-4</v>
      </c>
      <c r="CR81" s="267">
        <v>1.9437331507914376E-4</v>
      </c>
      <c r="CS81" s="267">
        <v>2.5479286029087705E-4</v>
      </c>
      <c r="CT81" s="267">
        <v>1.362745933055106E-4</v>
      </c>
      <c r="CU81" s="267">
        <v>1.8603266733638426E-5</v>
      </c>
      <c r="CV81" s="267">
        <v>0</v>
      </c>
      <c r="CW81" s="267">
        <v>9.3123959630763504E-4</v>
      </c>
      <c r="CX81" s="267">
        <v>1.3921994642141457E-4</v>
      </c>
      <c r="CY81" s="267">
        <v>2.9635217414731397E-4</v>
      </c>
      <c r="CZ81" s="267">
        <v>4.1489950212059747E-4</v>
      </c>
      <c r="DA81" s="267">
        <v>3.0265733136942356E-4</v>
      </c>
      <c r="DB81" s="267">
        <v>1.8429425001939938E-4</v>
      </c>
      <c r="DC81" s="267">
        <v>3.6116294468187564E-4</v>
      </c>
      <c r="DD81" s="267">
        <v>1.5253867945086074E-3</v>
      </c>
      <c r="DE81" s="268">
        <v>4.4279848643426456E-4</v>
      </c>
      <c r="DF81" s="266">
        <v>6.2908719379801943E-3</v>
      </c>
    </row>
    <row r="82" spans="1:110" ht="39.950000000000003" customHeight="1">
      <c r="A82" s="272" t="s">
        <v>273</v>
      </c>
      <c r="B82" s="265" t="s">
        <v>174</v>
      </c>
      <c r="C82" s="266">
        <v>1.1103092211180813E-5</v>
      </c>
      <c r="D82" s="267">
        <v>0</v>
      </c>
      <c r="E82" s="267">
        <v>9.7081052905916079E-3</v>
      </c>
      <c r="F82" s="267">
        <v>7.297333156428287E-4</v>
      </c>
      <c r="G82" s="267">
        <v>3.0615969760842173E-4</v>
      </c>
      <c r="H82" s="267">
        <v>0</v>
      </c>
      <c r="I82" s="267">
        <v>9.4948727687048991E-4</v>
      </c>
      <c r="J82" s="267">
        <v>2.4440333338990815E-4</v>
      </c>
      <c r="K82" s="267">
        <v>5.3511228439434208E-5</v>
      </c>
      <c r="L82" s="267">
        <v>1.8101731732335727E-4</v>
      </c>
      <c r="M82" s="267">
        <v>0</v>
      </c>
      <c r="N82" s="267">
        <v>1.1800464866797782E-3</v>
      </c>
      <c r="O82" s="267">
        <v>1.3650143643953463E-3</v>
      </c>
      <c r="P82" s="267">
        <v>2.5877684809799017E-4</v>
      </c>
      <c r="Q82" s="267">
        <v>1.3605442176870747E-3</v>
      </c>
      <c r="R82" s="267">
        <v>3.1425541108535965E-4</v>
      </c>
      <c r="S82" s="267">
        <v>5.1553639218259362E-4</v>
      </c>
      <c r="T82" s="267">
        <v>3.3933829033384899E-3</v>
      </c>
      <c r="U82" s="267">
        <v>6.4201335387776063E-4</v>
      </c>
      <c r="V82" s="267">
        <v>8.3379045529347225E-4</v>
      </c>
      <c r="W82" s="267">
        <v>1.1991306302930376E-4</v>
      </c>
      <c r="X82" s="267">
        <v>2.6942179739480838E-4</v>
      </c>
      <c r="Y82" s="267">
        <v>3.7893141341417203E-4</v>
      </c>
      <c r="Z82" s="267">
        <v>3.2243762847124262E-4</v>
      </c>
      <c r="AA82" s="267">
        <v>4.8568344866992573E-3</v>
      </c>
      <c r="AB82" s="267">
        <v>9.1567799984075169E-4</v>
      </c>
      <c r="AC82" s="267">
        <v>3.2821320729946172E-4</v>
      </c>
      <c r="AD82" s="267">
        <v>5.6850483229107444E-4</v>
      </c>
      <c r="AE82" s="267">
        <v>7.235341140499822E-4</v>
      </c>
      <c r="AF82" s="267">
        <v>4.8100048100048102E-4</v>
      </c>
      <c r="AG82" s="267">
        <v>0</v>
      </c>
      <c r="AH82" s="267">
        <v>0</v>
      </c>
      <c r="AI82" s="267">
        <v>3.1423954031244389E-4</v>
      </c>
      <c r="AJ82" s="267">
        <v>0</v>
      </c>
      <c r="AK82" s="267">
        <v>1.0454327656052619E-3</v>
      </c>
      <c r="AL82" s="267">
        <v>0</v>
      </c>
      <c r="AM82" s="267">
        <v>3.769317753486619E-4</v>
      </c>
      <c r="AN82" s="267">
        <v>6.7436567478715336E-4</v>
      </c>
      <c r="AO82" s="267">
        <v>0</v>
      </c>
      <c r="AP82" s="267">
        <v>3.1450779530035493E-4</v>
      </c>
      <c r="AQ82" s="267">
        <v>2.6046188574405278E-4</v>
      </c>
      <c r="AR82" s="267">
        <v>2.9539800995024876E-3</v>
      </c>
      <c r="AS82" s="267">
        <v>5.1200655368388711E-4</v>
      </c>
      <c r="AT82" s="267">
        <v>9.7383732824864763E-4</v>
      </c>
      <c r="AU82" s="267">
        <v>1.0185465727197127E-3</v>
      </c>
      <c r="AV82" s="267">
        <v>1.0425354462051709E-3</v>
      </c>
      <c r="AW82" s="267">
        <v>1.0527323188821898E-3</v>
      </c>
      <c r="AX82" s="267">
        <v>5.6896691863773062E-4</v>
      </c>
      <c r="AY82" s="267">
        <v>1.0782833728703904E-3</v>
      </c>
      <c r="AZ82" s="267">
        <v>0</v>
      </c>
      <c r="BA82" s="267">
        <v>1.4249073810202336E-3</v>
      </c>
      <c r="BB82" s="267">
        <v>6.6482561112815792E-4</v>
      </c>
      <c r="BC82" s="267">
        <v>0</v>
      </c>
      <c r="BD82" s="267">
        <v>0</v>
      </c>
      <c r="BE82" s="267">
        <v>0</v>
      </c>
      <c r="BF82" s="267">
        <v>0</v>
      </c>
      <c r="BG82" s="267">
        <v>0</v>
      </c>
      <c r="BH82" s="267">
        <v>1.0079498816305011E-4</v>
      </c>
      <c r="BI82" s="267">
        <v>0</v>
      </c>
      <c r="BJ82" s="267">
        <v>5.6192402787143183E-4</v>
      </c>
      <c r="BK82" s="267">
        <v>0</v>
      </c>
      <c r="BL82" s="267">
        <v>1.7558491725560774E-4</v>
      </c>
      <c r="BM82" s="267">
        <v>3.2339624860351618E-4</v>
      </c>
      <c r="BN82" s="267">
        <v>3.7793477925523707E-4</v>
      </c>
      <c r="BO82" s="267">
        <v>2.391566380316452E-4</v>
      </c>
      <c r="BP82" s="267">
        <v>4.2475375459963608E-4</v>
      </c>
      <c r="BQ82" s="267">
        <v>1.0289124395513942E-4</v>
      </c>
      <c r="BR82" s="267">
        <v>4.4408670792972326E-4</v>
      </c>
      <c r="BS82" s="267">
        <v>2.6521915943207739E-3</v>
      </c>
      <c r="BT82" s="267">
        <v>3.5077894504291938E-3</v>
      </c>
      <c r="BU82" s="267">
        <v>1.5101020620704019E-3</v>
      </c>
      <c r="BV82" s="267">
        <v>2.438776547098872E-4</v>
      </c>
      <c r="BW82" s="267">
        <v>1.2959942976250904E-4</v>
      </c>
      <c r="BX82" s="267">
        <v>0</v>
      </c>
      <c r="BY82" s="267">
        <v>0</v>
      </c>
      <c r="BZ82" s="267">
        <v>4.8699659696280412E-4</v>
      </c>
      <c r="CA82" s="267">
        <v>0</v>
      </c>
      <c r="CB82" s="267">
        <v>5.0846655945511305E-4</v>
      </c>
      <c r="CC82" s="267">
        <v>9.0192670721841017E-3</v>
      </c>
      <c r="CD82" s="267">
        <v>3.0452096509721244E-3</v>
      </c>
      <c r="CE82" s="267">
        <v>4.7832177389046433E-4</v>
      </c>
      <c r="CF82" s="267">
        <v>6.5697136202108283E-4</v>
      </c>
      <c r="CG82" s="267">
        <v>2.1723772518544685E-2</v>
      </c>
      <c r="CH82" s="267">
        <v>1.5462459123179871E-3</v>
      </c>
      <c r="CI82" s="267">
        <v>4.5871559633027525E-3</v>
      </c>
      <c r="CJ82" s="267">
        <v>3.0883081315735803E-3</v>
      </c>
      <c r="CK82" s="267">
        <v>3.4079384920166979E-3</v>
      </c>
      <c r="CL82" s="267">
        <v>1.5161242530495334E-2</v>
      </c>
      <c r="CM82" s="267">
        <v>7.9123939739207498E-4</v>
      </c>
      <c r="CN82" s="267">
        <v>4.2127200327490601E-3</v>
      </c>
      <c r="CO82" s="267">
        <v>1.5160847112332401E-3</v>
      </c>
      <c r="CP82" s="267">
        <v>7.7806615194598151E-4</v>
      </c>
      <c r="CQ82" s="267">
        <v>1.9550342130987292E-4</v>
      </c>
      <c r="CR82" s="267">
        <v>1.352162191854913E-4</v>
      </c>
      <c r="CS82" s="267">
        <v>3.7874614367562804E-4</v>
      </c>
      <c r="CT82" s="267">
        <v>3.4579678051273317E-3</v>
      </c>
      <c r="CU82" s="267">
        <v>1.0975927372846672E-3</v>
      </c>
      <c r="CV82" s="267">
        <v>2.1659085986571366E-4</v>
      </c>
      <c r="CW82" s="267">
        <v>5.8202474769227192E-4</v>
      </c>
      <c r="CX82" s="267">
        <v>2.7337734933659584E-3</v>
      </c>
      <c r="CY82" s="267">
        <v>8.3517430896061214E-4</v>
      </c>
      <c r="CZ82" s="267">
        <v>3.273096072284713E-4</v>
      </c>
      <c r="DA82" s="267">
        <v>1.2509836363269505E-3</v>
      </c>
      <c r="DB82" s="267">
        <v>1.464654302785753E-3</v>
      </c>
      <c r="DC82" s="267">
        <v>1.0032304018940991E-3</v>
      </c>
      <c r="DD82" s="267">
        <v>0</v>
      </c>
      <c r="DE82" s="268">
        <v>2.0932292085983416E-3</v>
      </c>
      <c r="DF82" s="266">
        <v>1.1467678528426901E-3</v>
      </c>
    </row>
    <row r="83" spans="1:110" ht="39.950000000000003" customHeight="1">
      <c r="A83" s="272" t="s">
        <v>274</v>
      </c>
      <c r="B83" s="265" t="s">
        <v>175</v>
      </c>
      <c r="C83" s="266">
        <v>9.3154943651807022E-3</v>
      </c>
      <c r="D83" s="267">
        <v>4.0062895142005436E-2</v>
      </c>
      <c r="E83" s="267">
        <v>8.6656241855616375E-3</v>
      </c>
      <c r="F83" s="267">
        <v>0</v>
      </c>
      <c r="G83" s="267">
        <v>1.6367768449065624E-3</v>
      </c>
      <c r="H83" s="267">
        <v>0</v>
      </c>
      <c r="I83" s="267">
        <v>1.8989745537409798E-4</v>
      </c>
      <c r="J83" s="267">
        <v>9.7082435207657971E-4</v>
      </c>
      <c r="K83" s="267">
        <v>0</v>
      </c>
      <c r="L83" s="267">
        <v>0</v>
      </c>
      <c r="M83" s="267">
        <v>0</v>
      </c>
      <c r="N83" s="267">
        <v>5.3638476667262653E-4</v>
      </c>
      <c r="O83" s="267">
        <v>5.8727362189102102E-4</v>
      </c>
      <c r="P83" s="267">
        <v>2.0127088185399234E-4</v>
      </c>
      <c r="Q83" s="267">
        <v>1.0204081632653062E-3</v>
      </c>
      <c r="R83" s="267">
        <v>0</v>
      </c>
      <c r="S83" s="267">
        <v>6.7957069878614614E-4</v>
      </c>
      <c r="T83" s="267">
        <v>0</v>
      </c>
      <c r="U83" s="267">
        <v>1.0272213662044171E-3</v>
      </c>
      <c r="V83" s="267">
        <v>6.1437191442676906E-4</v>
      </c>
      <c r="W83" s="267">
        <v>1.4989132878662968E-4</v>
      </c>
      <c r="X83" s="267">
        <v>9.7811826445506509E-4</v>
      </c>
      <c r="Y83" s="267">
        <v>1.1367942402425162E-3</v>
      </c>
      <c r="Z83" s="267">
        <v>0</v>
      </c>
      <c r="AA83" s="267">
        <v>6.9836835756459912E-4</v>
      </c>
      <c r="AB83" s="267">
        <v>1.3536109562863284E-3</v>
      </c>
      <c r="AC83" s="267">
        <v>5.5456714336805598E-4</v>
      </c>
      <c r="AD83" s="267">
        <v>6.8220579874928933E-3</v>
      </c>
      <c r="AE83" s="267">
        <v>0</v>
      </c>
      <c r="AF83" s="267">
        <v>0</v>
      </c>
      <c r="AG83" s="267">
        <v>0</v>
      </c>
      <c r="AH83" s="267">
        <v>0</v>
      </c>
      <c r="AI83" s="267">
        <v>3.4117435805351049E-3</v>
      </c>
      <c r="AJ83" s="267">
        <v>0</v>
      </c>
      <c r="AK83" s="267">
        <v>7.8407457420394649E-4</v>
      </c>
      <c r="AL83" s="267">
        <v>0</v>
      </c>
      <c r="AM83" s="267">
        <v>5.0123906296364613E-3</v>
      </c>
      <c r="AN83" s="267">
        <v>8.2609795161426285E-3</v>
      </c>
      <c r="AO83" s="267">
        <v>5.2029136316337149E-3</v>
      </c>
      <c r="AP83" s="267">
        <v>2.7596285497407083E-3</v>
      </c>
      <c r="AQ83" s="267">
        <v>2.7348498003125542E-3</v>
      </c>
      <c r="AR83" s="267">
        <v>4.4154228855721395E-3</v>
      </c>
      <c r="AS83" s="267">
        <v>3.9424504633659308E-3</v>
      </c>
      <c r="AT83" s="267">
        <v>1.9313076425771501E-3</v>
      </c>
      <c r="AU83" s="267">
        <v>5.0282678906416194E-4</v>
      </c>
      <c r="AV83" s="267">
        <v>4.1701417848206837E-4</v>
      </c>
      <c r="AW83" s="267">
        <v>5.2636615944109488E-4</v>
      </c>
      <c r="AX83" s="267">
        <v>4.8768593026091199E-4</v>
      </c>
      <c r="AY83" s="267">
        <v>5.9305585507871464E-4</v>
      </c>
      <c r="AZ83" s="267">
        <v>0</v>
      </c>
      <c r="BA83" s="267">
        <v>5.4960713267923297E-4</v>
      </c>
      <c r="BB83" s="267">
        <v>6.6482561112815792E-4</v>
      </c>
      <c r="BC83" s="267">
        <v>0</v>
      </c>
      <c r="BD83" s="267">
        <v>0</v>
      </c>
      <c r="BE83" s="267">
        <v>0</v>
      </c>
      <c r="BF83" s="267">
        <v>0</v>
      </c>
      <c r="BG83" s="267">
        <v>2.061248527679623E-3</v>
      </c>
      <c r="BH83" s="267">
        <v>5.6936245877743435E-3</v>
      </c>
      <c r="BI83" s="267">
        <v>2.5261638397690365E-3</v>
      </c>
      <c r="BJ83" s="267">
        <v>7.8669363902000454E-4</v>
      </c>
      <c r="BK83" s="267">
        <v>0</v>
      </c>
      <c r="BL83" s="267">
        <v>8.2085948816996621E-4</v>
      </c>
      <c r="BM83" s="267">
        <v>7.6439113306285642E-4</v>
      </c>
      <c r="BN83" s="267">
        <v>8.2528615061857897E-4</v>
      </c>
      <c r="BO83" s="267">
        <v>8.3226510035012535E-4</v>
      </c>
      <c r="BP83" s="267">
        <v>8.3609423273823093E-4</v>
      </c>
      <c r="BQ83" s="267">
        <v>9.2602119559625476E-4</v>
      </c>
      <c r="BR83" s="267">
        <v>1.3877709622803853E-4</v>
      </c>
      <c r="BS83" s="267">
        <v>2.1217532754566189E-4</v>
      </c>
      <c r="BT83" s="267">
        <v>1.4770991827146E-4</v>
      </c>
      <c r="BU83" s="267">
        <v>8.7872318267027697E-5</v>
      </c>
      <c r="BV83" s="267">
        <v>0</v>
      </c>
      <c r="BW83" s="267">
        <v>1.0799952480209087E-5</v>
      </c>
      <c r="BX83" s="267">
        <v>0</v>
      </c>
      <c r="BY83" s="267">
        <v>1.0398613518197574E-3</v>
      </c>
      <c r="BZ83" s="267">
        <v>1.2768813213049133E-3</v>
      </c>
      <c r="CA83" s="267">
        <v>5.2658441148116042E-4</v>
      </c>
      <c r="CB83" s="267">
        <v>2.4832087787342728E-4</v>
      </c>
      <c r="CC83" s="267">
        <v>5.9928684865010633E-4</v>
      </c>
      <c r="CD83" s="267">
        <v>2.5767158585148745E-3</v>
      </c>
      <c r="CE83" s="267">
        <v>6.8331681984352041E-5</v>
      </c>
      <c r="CF83" s="267">
        <v>7.4655836593304868E-5</v>
      </c>
      <c r="CG83" s="267">
        <v>4.2387848816672555E-3</v>
      </c>
      <c r="CH83" s="267">
        <v>5.2638158717208071E-5</v>
      </c>
      <c r="CI83" s="267">
        <v>5.0132852057953579E-5</v>
      </c>
      <c r="CJ83" s="267">
        <v>2.0394487661334966E-4</v>
      </c>
      <c r="CK83" s="267">
        <v>0</v>
      </c>
      <c r="CL83" s="267">
        <v>1.0123956738604376E-3</v>
      </c>
      <c r="CM83" s="267">
        <v>6.9053620136035626E-5</v>
      </c>
      <c r="CN83" s="267">
        <v>8.5594134941014479E-5</v>
      </c>
      <c r="CO83" s="267">
        <v>3.3164353058227127E-4</v>
      </c>
      <c r="CP83" s="267">
        <v>5.9669875055997181E-4</v>
      </c>
      <c r="CQ83" s="267">
        <v>2.3460410557184751E-4</v>
      </c>
      <c r="CR83" s="267">
        <v>2.6198142467188939E-4</v>
      </c>
      <c r="CS83" s="267">
        <v>3.374283825473777E-4</v>
      </c>
      <c r="CT83" s="267">
        <v>2.044118899582659E-4</v>
      </c>
      <c r="CU83" s="267">
        <v>4.8368493507459909E-4</v>
      </c>
      <c r="CV83" s="267">
        <v>0</v>
      </c>
      <c r="CW83" s="267">
        <v>5.0054128301535385E-4</v>
      </c>
      <c r="CX83" s="267">
        <v>9.7032083869470751E-5</v>
      </c>
      <c r="CY83" s="267">
        <v>4.5799881459130342E-4</v>
      </c>
      <c r="CZ83" s="267">
        <v>9.6348884381338741E-4</v>
      </c>
      <c r="DA83" s="267">
        <v>1.4124008797239765E-4</v>
      </c>
      <c r="DB83" s="267">
        <v>1.2609606580274695E-4</v>
      </c>
      <c r="DC83" s="267">
        <v>3.4109833664399368E-4</v>
      </c>
      <c r="DD83" s="267">
        <v>1.3074743952930922E-3</v>
      </c>
      <c r="DE83" s="268">
        <v>0</v>
      </c>
      <c r="DF83" s="266">
        <v>1.0560927244853567E-3</v>
      </c>
    </row>
    <row r="84" spans="1:110" ht="39.950000000000003" customHeight="1">
      <c r="A84" s="272" t="s">
        <v>275</v>
      </c>
      <c r="B84" s="265" t="s">
        <v>176</v>
      </c>
      <c r="C84" s="266">
        <v>1.5988452784100372E-3</v>
      </c>
      <c r="D84" s="267">
        <v>5.3395354931699808E-3</v>
      </c>
      <c r="E84" s="267">
        <v>1.2379463122230909E-3</v>
      </c>
      <c r="F84" s="267">
        <v>5.3071513864932994E-4</v>
      </c>
      <c r="G84" s="267">
        <v>3.5443872684667289E-3</v>
      </c>
      <c r="H84" s="267">
        <v>0</v>
      </c>
      <c r="I84" s="267">
        <v>1.8989745537409798E-4</v>
      </c>
      <c r="J84" s="267">
        <v>3.8595359731156335E-3</v>
      </c>
      <c r="K84" s="267">
        <v>1.3912919394252893E-3</v>
      </c>
      <c r="L84" s="267">
        <v>9.5939178181379346E-3</v>
      </c>
      <c r="M84" s="267">
        <v>0</v>
      </c>
      <c r="N84" s="267">
        <v>1.8594671911317719E-3</v>
      </c>
      <c r="O84" s="267">
        <v>2.015777026490802E-3</v>
      </c>
      <c r="P84" s="267">
        <v>2.8177923459558928E-3</v>
      </c>
      <c r="Q84" s="267">
        <v>1.8707482993197278E-3</v>
      </c>
      <c r="R84" s="267">
        <v>2.658895392230035E-3</v>
      </c>
      <c r="S84" s="267">
        <v>3.515020855790411E-3</v>
      </c>
      <c r="T84" s="267">
        <v>2.6448425570138232E-3</v>
      </c>
      <c r="U84" s="267">
        <v>4.8793014894709811E-3</v>
      </c>
      <c r="V84" s="267">
        <v>2.5452550740537577E-3</v>
      </c>
      <c r="W84" s="267">
        <v>1.4989132878662968E-4</v>
      </c>
      <c r="X84" s="267">
        <v>1.4642488988848281E-3</v>
      </c>
      <c r="Y84" s="267">
        <v>1.6969537209417268E-3</v>
      </c>
      <c r="Z84" s="267">
        <v>1.4509693281205918E-3</v>
      </c>
      <c r="AA84" s="267">
        <v>1.2380166338645166E-3</v>
      </c>
      <c r="AB84" s="267">
        <v>2.030416434429493E-3</v>
      </c>
      <c r="AC84" s="267">
        <v>1.5475818609009793E-2</v>
      </c>
      <c r="AD84" s="267">
        <v>7.1063104036384311E-3</v>
      </c>
      <c r="AE84" s="267">
        <v>2.4040004434563926E-3</v>
      </c>
      <c r="AF84" s="267">
        <v>1.2025012025012026E-3</v>
      </c>
      <c r="AG84" s="267">
        <v>0</v>
      </c>
      <c r="AH84" s="267">
        <v>0</v>
      </c>
      <c r="AI84" s="267">
        <v>4.2646794756688814E-3</v>
      </c>
      <c r="AJ84" s="267">
        <v>1.639344262295082E-3</v>
      </c>
      <c r="AK84" s="267">
        <v>1.7641677919588796E-3</v>
      </c>
      <c r="AL84" s="267">
        <v>0</v>
      </c>
      <c r="AM84" s="267">
        <v>2.0691148519139313E-3</v>
      </c>
      <c r="AN84" s="267">
        <v>2.8660541178454017E-3</v>
      </c>
      <c r="AO84" s="267">
        <v>2.0811654526534861E-3</v>
      </c>
      <c r="AP84" s="267">
        <v>5.2969733945322939E-3</v>
      </c>
      <c r="AQ84" s="267">
        <v>5.122417086299705E-3</v>
      </c>
      <c r="AR84" s="267">
        <v>1.8034825870646765E-3</v>
      </c>
      <c r="AS84" s="267">
        <v>1.4848190056832727E-3</v>
      </c>
      <c r="AT84" s="267">
        <v>1.0311218769691564E-3</v>
      </c>
      <c r="AU84" s="267">
        <v>1.0636720537895734E-3</v>
      </c>
      <c r="AV84" s="267">
        <v>2.7105921601334446E-3</v>
      </c>
      <c r="AW84" s="267">
        <v>3.06249401856637E-3</v>
      </c>
      <c r="AX84" s="267">
        <v>1.21921482565228E-3</v>
      </c>
      <c r="AY84" s="267">
        <v>1.9409100711667026E-3</v>
      </c>
      <c r="AZ84" s="267">
        <v>0</v>
      </c>
      <c r="BA84" s="267">
        <v>1.2417050034604893E-3</v>
      </c>
      <c r="BB84" s="267">
        <v>1.9177661859466095E-3</v>
      </c>
      <c r="BC84" s="267">
        <v>0</v>
      </c>
      <c r="BD84" s="267">
        <v>0</v>
      </c>
      <c r="BE84" s="267">
        <v>0</v>
      </c>
      <c r="BF84" s="267">
        <v>0</v>
      </c>
      <c r="BG84" s="267">
        <v>1.4723203769140165E-3</v>
      </c>
      <c r="BH84" s="267">
        <v>1.8401546556946584E-3</v>
      </c>
      <c r="BI84" s="267">
        <v>0</v>
      </c>
      <c r="BJ84" s="267">
        <v>1.7981568891885817E-3</v>
      </c>
      <c r="BK84" s="267">
        <v>2.2380910911782636E-2</v>
      </c>
      <c r="BL84" s="267">
        <v>1.1061849787103288E-3</v>
      </c>
      <c r="BM84" s="267">
        <v>1.1024872111483506E-3</v>
      </c>
      <c r="BN84" s="267">
        <v>1.3651929781260605E-3</v>
      </c>
      <c r="BO84" s="267">
        <v>1.3679759695410106E-3</v>
      </c>
      <c r="BP84" s="267">
        <v>6.9078373774361865E-3</v>
      </c>
      <c r="BQ84" s="267">
        <v>1.244984051857187E-2</v>
      </c>
      <c r="BR84" s="267">
        <v>3.885758694385079E-4</v>
      </c>
      <c r="BS84" s="267">
        <v>5.6580087345509838E-4</v>
      </c>
      <c r="BT84" s="267">
        <v>3.7377031493039008E-4</v>
      </c>
      <c r="BU84" s="267">
        <v>2.8639866694438659E-4</v>
      </c>
      <c r="BV84" s="267">
        <v>5.08078447312265E-5</v>
      </c>
      <c r="BW84" s="267">
        <v>1.0799952480209087E-5</v>
      </c>
      <c r="BX84" s="267">
        <v>8.2793108301664964E-6</v>
      </c>
      <c r="BY84" s="267">
        <v>0</v>
      </c>
      <c r="BZ84" s="267">
        <v>2.9694914448951472E-4</v>
      </c>
      <c r="CA84" s="267">
        <v>9.8835843385694728E-4</v>
      </c>
      <c r="CB84" s="267">
        <v>3.074448964147195E-4</v>
      </c>
      <c r="CC84" s="267">
        <v>6.292511910826117E-4</v>
      </c>
      <c r="CD84" s="267">
        <v>2.3424689622862497E-4</v>
      </c>
      <c r="CE84" s="267">
        <v>1.3666336396870408E-4</v>
      </c>
      <c r="CF84" s="267">
        <v>4.1807268492250724E-4</v>
      </c>
      <c r="CG84" s="267">
        <v>5.8872012245378548E-5</v>
      </c>
      <c r="CH84" s="267">
        <v>2.5661102374638936E-4</v>
      </c>
      <c r="CI84" s="267">
        <v>1.5039855617386072E-3</v>
      </c>
      <c r="CJ84" s="267">
        <v>6.9923957696005595E-4</v>
      </c>
      <c r="CK84" s="267">
        <v>4.5989481380156127E-4</v>
      </c>
      <c r="CL84" s="267">
        <v>2.5186428959454786E-3</v>
      </c>
      <c r="CM84" s="267">
        <v>2.3334369137635374E-3</v>
      </c>
      <c r="CN84" s="267">
        <v>3.8703434929850025E-4</v>
      </c>
      <c r="CO84" s="267">
        <v>1.0186194153598332E-3</v>
      </c>
      <c r="CP84" s="267">
        <v>6.0395344661541225E-4</v>
      </c>
      <c r="CQ84" s="267">
        <v>7.0381231671554252E-4</v>
      </c>
      <c r="CR84" s="267">
        <v>6.6763008222836334E-4</v>
      </c>
      <c r="CS84" s="267">
        <v>7.4371970030850595E-4</v>
      </c>
      <c r="CT84" s="267">
        <v>6.8137296652755306E-4</v>
      </c>
      <c r="CU84" s="267">
        <v>2.6044573427093799E-4</v>
      </c>
      <c r="CV84" s="267">
        <v>0</v>
      </c>
      <c r="CW84" s="267">
        <v>8.7303712153840782E-4</v>
      </c>
      <c r="CX84" s="267">
        <v>1.6031387769738646E-4</v>
      </c>
      <c r="CY84" s="267">
        <v>9.9682094940460163E-4</v>
      </c>
      <c r="CZ84" s="267">
        <v>1.7840678591185691E-3</v>
      </c>
      <c r="DA84" s="267">
        <v>3.4301164221868004E-4</v>
      </c>
      <c r="DB84" s="267">
        <v>3.2978971056103052E-4</v>
      </c>
      <c r="DC84" s="267">
        <v>5.0161520094704954E-4</v>
      </c>
      <c r="DD84" s="267">
        <v>2.3243989249654971E-3</v>
      </c>
      <c r="DE84" s="268">
        <v>1.0063601964415103E-4</v>
      </c>
      <c r="DF84" s="266">
        <v>2.1996894252980636E-3</v>
      </c>
    </row>
    <row r="85" spans="1:110" ht="39.950000000000003" customHeight="1">
      <c r="A85" s="272" t="s">
        <v>276</v>
      </c>
      <c r="B85" s="265" t="s">
        <v>177</v>
      </c>
      <c r="C85" s="266">
        <v>2.2206184422361626E-5</v>
      </c>
      <c r="D85" s="267">
        <v>0</v>
      </c>
      <c r="E85" s="267">
        <v>3.2577534532186604E-4</v>
      </c>
      <c r="F85" s="267">
        <v>0</v>
      </c>
      <c r="G85" s="267">
        <v>1.1539865525240511E-3</v>
      </c>
      <c r="H85" s="267">
        <v>0</v>
      </c>
      <c r="I85" s="267">
        <v>0</v>
      </c>
      <c r="J85" s="267">
        <v>7.5018245387735709E-4</v>
      </c>
      <c r="K85" s="267">
        <v>1.0345504164957281E-3</v>
      </c>
      <c r="L85" s="267">
        <v>1.0861039039401436E-3</v>
      </c>
      <c r="M85" s="267">
        <v>0</v>
      </c>
      <c r="N85" s="267">
        <v>2.8607187555873412E-4</v>
      </c>
      <c r="O85" s="267">
        <v>1.1110582035776074E-4</v>
      </c>
      <c r="P85" s="267">
        <v>2.0127088185399234E-4</v>
      </c>
      <c r="Q85" s="267">
        <v>1.3605442176870747E-3</v>
      </c>
      <c r="R85" s="267">
        <v>1.2300153199512904E-3</v>
      </c>
      <c r="S85" s="267">
        <v>4.1399134523753729E-4</v>
      </c>
      <c r="T85" s="267">
        <v>1.8963022106891561E-3</v>
      </c>
      <c r="U85" s="267">
        <v>4.6224961479198771E-3</v>
      </c>
      <c r="V85" s="267">
        <v>3.9495337356006584E-3</v>
      </c>
      <c r="W85" s="267">
        <v>0</v>
      </c>
      <c r="X85" s="267">
        <v>1.4876768812669852E-3</v>
      </c>
      <c r="Y85" s="267">
        <v>3.0067383890472347E-3</v>
      </c>
      <c r="Z85" s="267">
        <v>7.8594171939865378E-4</v>
      </c>
      <c r="AA85" s="267">
        <v>1.2697606501174529E-3</v>
      </c>
      <c r="AB85" s="267">
        <v>1.3934230432359265E-3</v>
      </c>
      <c r="AC85" s="267">
        <v>4.074370849234697E-5</v>
      </c>
      <c r="AD85" s="267">
        <v>0</v>
      </c>
      <c r="AE85" s="267">
        <v>9.3359240522578347E-5</v>
      </c>
      <c r="AF85" s="267">
        <v>1.443001443001443E-3</v>
      </c>
      <c r="AG85" s="267">
        <v>0</v>
      </c>
      <c r="AH85" s="267">
        <v>0</v>
      </c>
      <c r="AI85" s="267">
        <v>0</v>
      </c>
      <c r="AJ85" s="267">
        <v>1.639344262295082E-3</v>
      </c>
      <c r="AK85" s="267">
        <v>1.7423879426754366E-3</v>
      </c>
      <c r="AL85" s="267">
        <v>0</v>
      </c>
      <c r="AM85" s="267">
        <v>8.821807508160172E-4</v>
      </c>
      <c r="AN85" s="267">
        <v>4.2147854674197085E-4</v>
      </c>
      <c r="AO85" s="267">
        <v>3.4686090877558099E-4</v>
      </c>
      <c r="AP85" s="267">
        <v>9.4588810616648099E-6</v>
      </c>
      <c r="AQ85" s="267">
        <v>2.8940209527116977E-4</v>
      </c>
      <c r="AR85" s="267">
        <v>1.554726368159204E-4</v>
      </c>
      <c r="AS85" s="267">
        <v>1.3312170395781066E-3</v>
      </c>
      <c r="AT85" s="267">
        <v>7.2014861248639493E-4</v>
      </c>
      <c r="AU85" s="267">
        <v>4.8993379447277317E-4</v>
      </c>
      <c r="AV85" s="267">
        <v>2.0850708924103419E-4</v>
      </c>
      <c r="AW85" s="267">
        <v>2.871088142405972E-4</v>
      </c>
      <c r="AX85" s="267">
        <v>5.6896691863773062E-4</v>
      </c>
      <c r="AY85" s="267">
        <v>2.2643950830278196E-3</v>
      </c>
      <c r="AZ85" s="267">
        <v>0</v>
      </c>
      <c r="BA85" s="267">
        <v>7.9387696942555882E-4</v>
      </c>
      <c r="BB85" s="267">
        <v>1.789915106883502E-3</v>
      </c>
      <c r="BC85" s="267">
        <v>0</v>
      </c>
      <c r="BD85" s="267">
        <v>0</v>
      </c>
      <c r="BE85" s="267">
        <v>0</v>
      </c>
      <c r="BF85" s="267">
        <v>0</v>
      </c>
      <c r="BG85" s="267">
        <v>2.9446407538280328E-4</v>
      </c>
      <c r="BH85" s="267">
        <v>5.1689737519512876E-6</v>
      </c>
      <c r="BI85" s="267">
        <v>0</v>
      </c>
      <c r="BJ85" s="267">
        <v>1.1238480557428637E-3</v>
      </c>
      <c r="BK85" s="267">
        <v>1.7417051293216058E-4</v>
      </c>
      <c r="BL85" s="267">
        <v>0</v>
      </c>
      <c r="BM85" s="267">
        <v>0</v>
      </c>
      <c r="BN85" s="267">
        <v>2.3138864036034924E-5</v>
      </c>
      <c r="BO85" s="267">
        <v>0</v>
      </c>
      <c r="BP85" s="267">
        <v>0</v>
      </c>
      <c r="BQ85" s="267">
        <v>0</v>
      </c>
      <c r="BR85" s="267">
        <v>0</v>
      </c>
      <c r="BS85" s="267">
        <v>0</v>
      </c>
      <c r="BT85" s="267">
        <v>6.5634581075405267E-4</v>
      </c>
      <c r="BU85" s="267">
        <v>9.7635909185586338E-6</v>
      </c>
      <c r="BV85" s="267">
        <v>0</v>
      </c>
      <c r="BW85" s="267">
        <v>0</v>
      </c>
      <c r="BX85" s="267">
        <v>0</v>
      </c>
      <c r="BY85" s="267">
        <v>1.4835355285961872E-2</v>
      </c>
      <c r="BZ85" s="267">
        <v>2.885157887860125E-2</v>
      </c>
      <c r="CA85" s="267">
        <v>0.11955086400349976</v>
      </c>
      <c r="CB85" s="267">
        <v>2.826128086273768E-2</v>
      </c>
      <c r="CC85" s="267">
        <v>0.34120396727893804</v>
      </c>
      <c r="CD85" s="267">
        <v>2.7406886858749122E-2</v>
      </c>
      <c r="CE85" s="267">
        <v>1.2641361167105129E-3</v>
      </c>
      <c r="CF85" s="267">
        <v>6.1665721026069814E-3</v>
      </c>
      <c r="CG85" s="267">
        <v>0</v>
      </c>
      <c r="CH85" s="267">
        <v>0</v>
      </c>
      <c r="CI85" s="267">
        <v>0</v>
      </c>
      <c r="CJ85" s="267">
        <v>0</v>
      </c>
      <c r="CK85" s="267">
        <v>0</v>
      </c>
      <c r="CL85" s="267">
        <v>2.8643389797027015E-3</v>
      </c>
      <c r="CM85" s="267">
        <v>9.2071493514714182E-5</v>
      </c>
      <c r="CN85" s="267">
        <v>0</v>
      </c>
      <c r="CO85" s="267">
        <v>3.1585098150692506E-5</v>
      </c>
      <c r="CP85" s="267">
        <v>0</v>
      </c>
      <c r="CQ85" s="267">
        <v>0</v>
      </c>
      <c r="CR85" s="267">
        <v>0</v>
      </c>
      <c r="CS85" s="267">
        <v>0</v>
      </c>
      <c r="CT85" s="267">
        <v>0</v>
      </c>
      <c r="CU85" s="267">
        <v>0</v>
      </c>
      <c r="CV85" s="267">
        <v>0</v>
      </c>
      <c r="CW85" s="267">
        <v>0</v>
      </c>
      <c r="CX85" s="267">
        <v>0</v>
      </c>
      <c r="CY85" s="267">
        <v>5.3936095694811143E-2</v>
      </c>
      <c r="CZ85" s="267">
        <v>2.8397565922920892E-3</v>
      </c>
      <c r="DA85" s="267">
        <v>0</v>
      </c>
      <c r="DB85" s="267">
        <v>1.5519515791107318E-3</v>
      </c>
      <c r="DC85" s="267">
        <v>0</v>
      </c>
      <c r="DD85" s="267">
        <v>0</v>
      </c>
      <c r="DE85" s="268">
        <v>7.3464294340230257E-3</v>
      </c>
      <c r="DF85" s="266">
        <v>4.0228045470356169E-3</v>
      </c>
    </row>
    <row r="86" spans="1:110" ht="39.950000000000003" customHeight="1">
      <c r="A86" s="272" t="s">
        <v>277</v>
      </c>
      <c r="B86" s="265" t="s">
        <v>178</v>
      </c>
      <c r="C86" s="266">
        <v>2.1095875201243547E-4</v>
      </c>
      <c r="D86" s="267">
        <v>9.8273659383496574E-5</v>
      </c>
      <c r="E86" s="267">
        <v>5.2124055251498566E-4</v>
      </c>
      <c r="F86" s="267">
        <v>2.6535756932466497E-4</v>
      </c>
      <c r="G86" s="267">
        <v>2.0018134074396808E-4</v>
      </c>
      <c r="H86" s="267">
        <v>0</v>
      </c>
      <c r="I86" s="267">
        <v>3.7979491074819596E-4</v>
      </c>
      <c r="J86" s="267">
        <v>1.5954106485174561E-4</v>
      </c>
      <c r="K86" s="267">
        <v>7.1348304585912273E-5</v>
      </c>
      <c r="L86" s="267">
        <v>1.2067821154890484E-4</v>
      </c>
      <c r="M86" s="267">
        <v>0</v>
      </c>
      <c r="N86" s="267">
        <v>2.5031289111389235E-4</v>
      </c>
      <c r="O86" s="267">
        <v>1.5872260051108677E-4</v>
      </c>
      <c r="P86" s="267">
        <v>8.6258949365996718E-5</v>
      </c>
      <c r="Q86" s="267">
        <v>0</v>
      </c>
      <c r="R86" s="267">
        <v>1.2521114035432296E-4</v>
      </c>
      <c r="S86" s="267">
        <v>5.4678102201184177E-4</v>
      </c>
      <c r="T86" s="267">
        <v>7.9844303607964472E-4</v>
      </c>
      <c r="U86" s="267">
        <v>1.2840267077555214E-4</v>
      </c>
      <c r="V86" s="267">
        <v>5.9243006034009871E-4</v>
      </c>
      <c r="W86" s="267">
        <v>1.498913287866297E-5</v>
      </c>
      <c r="X86" s="267">
        <v>1.0542592071970762E-4</v>
      </c>
      <c r="Y86" s="267">
        <v>2.224162643952749E-4</v>
      </c>
      <c r="Z86" s="267">
        <v>6.0457055338357988E-5</v>
      </c>
      <c r="AA86" s="267">
        <v>1.2062726176115801E-3</v>
      </c>
      <c r="AB86" s="267">
        <v>3.1849669559678317E-4</v>
      </c>
      <c r="AC86" s="267">
        <v>2.4898932967545374E-4</v>
      </c>
      <c r="AD86" s="267">
        <v>1.1370096645821489E-3</v>
      </c>
      <c r="AE86" s="267">
        <v>1.9838838611047898E-4</v>
      </c>
      <c r="AF86" s="267">
        <v>1.6835016835016834E-3</v>
      </c>
      <c r="AG86" s="267">
        <v>0</v>
      </c>
      <c r="AH86" s="267">
        <v>0</v>
      </c>
      <c r="AI86" s="267">
        <v>1.795654516071108E-4</v>
      </c>
      <c r="AJ86" s="267">
        <v>0</v>
      </c>
      <c r="AK86" s="267">
        <v>2.0255259833601952E-3</v>
      </c>
      <c r="AL86" s="267">
        <v>0</v>
      </c>
      <c r="AM86" s="267">
        <v>1.5237667514094843E-4</v>
      </c>
      <c r="AN86" s="267">
        <v>1.6859141869678834E-4</v>
      </c>
      <c r="AO86" s="267">
        <v>0</v>
      </c>
      <c r="AP86" s="267">
        <v>1.0641241194372911E-4</v>
      </c>
      <c r="AQ86" s="267">
        <v>1.1576083810846791E-4</v>
      </c>
      <c r="AR86" s="267">
        <v>6.840796019900498E-4</v>
      </c>
      <c r="AS86" s="267">
        <v>1.5360196610516614E-4</v>
      </c>
      <c r="AT86" s="267">
        <v>4.9101041760436022E-4</v>
      </c>
      <c r="AU86" s="267">
        <v>1.1603695132249892E-4</v>
      </c>
      <c r="AV86" s="267">
        <v>2.0850708924103419E-4</v>
      </c>
      <c r="AW86" s="267">
        <v>2.871088142405972E-4</v>
      </c>
      <c r="AX86" s="267">
        <v>8.1280988376818657E-5</v>
      </c>
      <c r="AY86" s="267">
        <v>1.0782833728703904E-4</v>
      </c>
      <c r="AZ86" s="267">
        <v>0</v>
      </c>
      <c r="BA86" s="267">
        <v>2.4426983674632579E-4</v>
      </c>
      <c r="BB86" s="267">
        <v>1.278510790631073E-4</v>
      </c>
      <c r="BC86" s="267">
        <v>0</v>
      </c>
      <c r="BD86" s="267">
        <v>0</v>
      </c>
      <c r="BE86" s="267">
        <v>0</v>
      </c>
      <c r="BF86" s="267">
        <v>0</v>
      </c>
      <c r="BG86" s="267">
        <v>0</v>
      </c>
      <c r="BH86" s="267">
        <v>4.1351790015610301E-5</v>
      </c>
      <c r="BI86" s="267">
        <v>0</v>
      </c>
      <c r="BJ86" s="267">
        <v>1.1238480557428635E-4</v>
      </c>
      <c r="BK86" s="267">
        <v>3.4834102586432116E-4</v>
      </c>
      <c r="BL86" s="267">
        <v>1.9314340898116852E-4</v>
      </c>
      <c r="BM86" s="267">
        <v>8.3789028047274647E-4</v>
      </c>
      <c r="BN86" s="267">
        <v>8.2528615061857897E-4</v>
      </c>
      <c r="BO86" s="267">
        <v>7.7486750722253052E-4</v>
      </c>
      <c r="BP86" s="267">
        <v>2.1014133122297784E-3</v>
      </c>
      <c r="BQ86" s="267">
        <v>2.8809548307439036E-3</v>
      </c>
      <c r="BR86" s="267">
        <v>1.2767492852979545E-3</v>
      </c>
      <c r="BS86" s="267">
        <v>9.0174514206906302E-4</v>
      </c>
      <c r="BT86" s="267">
        <v>1.5336142818793326E-3</v>
      </c>
      <c r="BU86" s="267">
        <v>6.3918975213497192E-3</v>
      </c>
      <c r="BV86" s="267">
        <v>3.861396199573214E-4</v>
      </c>
      <c r="BW86" s="267">
        <v>5.0759776656982708E-4</v>
      </c>
      <c r="BX86" s="267">
        <v>0</v>
      </c>
      <c r="BY86" s="267">
        <v>3.466204506065858E-4</v>
      </c>
      <c r="BZ86" s="267">
        <v>1.2471864068559619E-4</v>
      </c>
      <c r="CA86" s="267">
        <v>0</v>
      </c>
      <c r="CB86" s="267">
        <v>1.147005959701069E-3</v>
      </c>
      <c r="CC86" s="267">
        <v>1.0787163275701914E-3</v>
      </c>
      <c r="CD86" s="267">
        <v>1.6397282736003748E-3</v>
      </c>
      <c r="CE86" s="267">
        <v>1.3666336396870409E-3</v>
      </c>
      <c r="CF86" s="267">
        <v>1.672290739690029E-3</v>
      </c>
      <c r="CG86" s="267">
        <v>0</v>
      </c>
      <c r="CH86" s="267">
        <v>1.0718445068791493E-2</v>
      </c>
      <c r="CI86" s="267">
        <v>3.5844989221436806E-3</v>
      </c>
      <c r="CJ86" s="267">
        <v>4.1488214899629984E-2</v>
      </c>
      <c r="CK86" s="267">
        <v>3.8442489563925378E-3</v>
      </c>
      <c r="CL86" s="267">
        <v>2.9878018667588522E-3</v>
      </c>
      <c r="CM86" s="267">
        <v>3.9648286894773789E-3</v>
      </c>
      <c r="CN86" s="267">
        <v>1.4997581035316883E-3</v>
      </c>
      <c r="CO86" s="267">
        <v>5.9301021777925173E-3</v>
      </c>
      <c r="CP86" s="267">
        <v>3.3915704059183808E-4</v>
      </c>
      <c r="CQ86" s="267">
        <v>2.8934506353861193E-3</v>
      </c>
      <c r="CR86" s="267">
        <v>4.4705862468203059E-3</v>
      </c>
      <c r="CS86" s="267">
        <v>1.501211987659762E-3</v>
      </c>
      <c r="CT86" s="267">
        <v>6.0131164296056555E-3</v>
      </c>
      <c r="CU86" s="267">
        <v>3.9066860140640698E-4</v>
      </c>
      <c r="CV86" s="267">
        <v>2.7073857483214209E-4</v>
      </c>
      <c r="CW86" s="267">
        <v>1.4434213742768342E-3</v>
      </c>
      <c r="CX86" s="267">
        <v>1.1728225789440379E-3</v>
      </c>
      <c r="CY86" s="267">
        <v>1.6972897246618891E-3</v>
      </c>
      <c r="CZ86" s="267">
        <v>9.3121888253734099E-4</v>
      </c>
      <c r="DA86" s="267">
        <v>1.5536409676963742E-3</v>
      </c>
      <c r="DB86" s="267">
        <v>9.408706448358811E-4</v>
      </c>
      <c r="DC86" s="267">
        <v>3.6517586628945203E-3</v>
      </c>
      <c r="DD86" s="267">
        <v>0</v>
      </c>
      <c r="DE86" s="268">
        <v>1.1673778278721519E-3</v>
      </c>
      <c r="DF86" s="266">
        <v>1.3825231865717568E-3</v>
      </c>
    </row>
    <row r="87" spans="1:110" ht="39.950000000000003" customHeight="1">
      <c r="A87" s="272" t="s">
        <v>278</v>
      </c>
      <c r="B87" s="265" t="s">
        <v>179</v>
      </c>
      <c r="C87" s="266">
        <v>1.8875256759007383E-4</v>
      </c>
      <c r="D87" s="267">
        <v>0</v>
      </c>
      <c r="E87" s="267">
        <v>1.4985665884805837E-3</v>
      </c>
      <c r="F87" s="267">
        <v>1.1941090619609924E-3</v>
      </c>
      <c r="G87" s="267">
        <v>2.6259081756414633E-3</v>
      </c>
      <c r="H87" s="267">
        <v>0</v>
      </c>
      <c r="I87" s="267">
        <v>1.1393847322445879E-3</v>
      </c>
      <c r="J87" s="267">
        <v>4.107333797247068E-4</v>
      </c>
      <c r="K87" s="267">
        <v>3.7457859907603946E-4</v>
      </c>
      <c r="L87" s="267">
        <v>6.0339105774452422E-5</v>
      </c>
      <c r="M87" s="267">
        <v>0</v>
      </c>
      <c r="N87" s="267">
        <v>1.3588414089039872E-3</v>
      </c>
      <c r="O87" s="267">
        <v>9.6820786311762935E-4</v>
      </c>
      <c r="P87" s="267">
        <v>2.3002386497599127E-4</v>
      </c>
      <c r="Q87" s="267">
        <v>5.1020408163265311E-4</v>
      </c>
      <c r="R87" s="267">
        <v>7.5372196252504226E-4</v>
      </c>
      <c r="S87" s="267">
        <v>1.1951070909687396E-3</v>
      </c>
      <c r="T87" s="267">
        <v>2.3454264184839561E-3</v>
      </c>
      <c r="U87" s="267">
        <v>1.2840267077555214E-4</v>
      </c>
      <c r="V87" s="267">
        <v>8.3379045529347225E-4</v>
      </c>
      <c r="W87" s="267">
        <v>2.9978265757325939E-5</v>
      </c>
      <c r="X87" s="267">
        <v>1.8742385905725798E-4</v>
      </c>
      <c r="Y87" s="267">
        <v>6.9196171145196629E-4</v>
      </c>
      <c r="Z87" s="267">
        <v>1.6121881423562131E-4</v>
      </c>
      <c r="AA87" s="267">
        <v>1.742746492286204E-2</v>
      </c>
      <c r="AB87" s="267">
        <v>7.9624173899195795E-4</v>
      </c>
      <c r="AC87" s="267">
        <v>2.1729977862585052E-4</v>
      </c>
      <c r="AD87" s="267">
        <v>1.7055144968732233E-3</v>
      </c>
      <c r="AE87" s="267">
        <v>4.4345639248224717E-4</v>
      </c>
      <c r="AF87" s="267">
        <v>1.2025012025012026E-3</v>
      </c>
      <c r="AG87" s="267">
        <v>0</v>
      </c>
      <c r="AH87" s="267">
        <v>0</v>
      </c>
      <c r="AI87" s="267">
        <v>4.0402226611599927E-4</v>
      </c>
      <c r="AJ87" s="267">
        <v>0</v>
      </c>
      <c r="AK87" s="267">
        <v>1.5463692991244502E-3</v>
      </c>
      <c r="AL87" s="267">
        <v>0</v>
      </c>
      <c r="AM87" s="267">
        <v>3.5287230032640687E-4</v>
      </c>
      <c r="AN87" s="267">
        <v>1.01154851218073E-3</v>
      </c>
      <c r="AO87" s="267">
        <v>3.4686090877558099E-4</v>
      </c>
      <c r="AP87" s="267">
        <v>2.2701314547995545E-4</v>
      </c>
      <c r="AQ87" s="267">
        <v>6.656248191236905E-4</v>
      </c>
      <c r="AR87" s="267">
        <v>1.6480099502487562E-3</v>
      </c>
      <c r="AS87" s="267">
        <v>1.1264144181045517E-3</v>
      </c>
      <c r="AT87" s="267">
        <v>1.137507467450101E-3</v>
      </c>
      <c r="AU87" s="267">
        <v>1.0765650483809622E-3</v>
      </c>
      <c r="AV87" s="267">
        <v>1.2510425354462051E-3</v>
      </c>
      <c r="AW87" s="267">
        <v>1.3876926021628864E-3</v>
      </c>
      <c r="AX87" s="267">
        <v>4.8768593026091199E-4</v>
      </c>
      <c r="AY87" s="267">
        <v>6.4697002372223421E-4</v>
      </c>
      <c r="AZ87" s="267">
        <v>0</v>
      </c>
      <c r="BA87" s="267">
        <v>1.567398119122257E-3</v>
      </c>
      <c r="BB87" s="267">
        <v>6.3925539531553641E-4</v>
      </c>
      <c r="BC87" s="267">
        <v>0</v>
      </c>
      <c r="BD87" s="267">
        <v>0</v>
      </c>
      <c r="BE87" s="267">
        <v>0</v>
      </c>
      <c r="BF87" s="267">
        <v>0</v>
      </c>
      <c r="BG87" s="267">
        <v>2.9446407538280328E-4</v>
      </c>
      <c r="BH87" s="267">
        <v>2.5844868759756438E-4</v>
      </c>
      <c r="BI87" s="267">
        <v>2.5261638397690365E-3</v>
      </c>
      <c r="BJ87" s="267">
        <v>6.7430883344571813E-4</v>
      </c>
      <c r="BK87" s="267">
        <v>1.7417051293216058E-4</v>
      </c>
      <c r="BL87" s="267">
        <v>1.4661340590843247E-3</v>
      </c>
      <c r="BM87" s="267">
        <v>1.5817016522608338E-2</v>
      </c>
      <c r="BN87" s="267">
        <v>7.4198624008885326E-3</v>
      </c>
      <c r="BO87" s="267">
        <v>4.67790383989898E-3</v>
      </c>
      <c r="BP87" s="267">
        <v>7.6902785043302525E-4</v>
      </c>
      <c r="BQ87" s="267">
        <v>6.1734746373083647E-4</v>
      </c>
      <c r="BR87" s="267">
        <v>1.7208359932276776E-3</v>
      </c>
      <c r="BS87" s="267">
        <v>3.2356737450713441E-3</v>
      </c>
      <c r="BT87" s="267">
        <v>1.4380523869280576E-2</v>
      </c>
      <c r="BU87" s="267">
        <v>6.6587690064569879E-3</v>
      </c>
      <c r="BV87" s="267">
        <v>7.8447312265013721E-3</v>
      </c>
      <c r="BW87" s="267">
        <v>5.2595768578618252E-3</v>
      </c>
      <c r="BX87" s="267">
        <v>0</v>
      </c>
      <c r="BY87" s="267">
        <v>1.5944540727902945E-3</v>
      </c>
      <c r="BZ87" s="267">
        <v>2.458738916373182E-3</v>
      </c>
      <c r="CA87" s="267">
        <v>0</v>
      </c>
      <c r="CB87" s="267">
        <v>7.922618484533156E-3</v>
      </c>
      <c r="CC87" s="267">
        <v>4.0451862283882182E-3</v>
      </c>
      <c r="CD87" s="267">
        <v>4.6849379245724994E-3</v>
      </c>
      <c r="CE87" s="267">
        <v>1.6980422973111482E-2</v>
      </c>
      <c r="CF87" s="267">
        <v>3.2848568101054142E-3</v>
      </c>
      <c r="CG87" s="267">
        <v>4.0032968326857415E-3</v>
      </c>
      <c r="CH87" s="267">
        <v>0.14134003592554331</v>
      </c>
      <c r="CI87" s="267">
        <v>5.1837369027923998E-2</v>
      </c>
      <c r="CJ87" s="267">
        <v>8.9735745709873839E-3</v>
      </c>
      <c r="CK87" s="267">
        <v>4.5340911770948795E-2</v>
      </c>
      <c r="CL87" s="267">
        <v>1.7803348313496961E-2</v>
      </c>
      <c r="CM87" s="267">
        <v>2.9405333241261842E-3</v>
      </c>
      <c r="CN87" s="267">
        <v>7.3313237319042838E-4</v>
      </c>
      <c r="CO87" s="267">
        <v>1.1244294941646532E-2</v>
      </c>
      <c r="CP87" s="267">
        <v>1.8318107539986978E-3</v>
      </c>
      <c r="CQ87" s="267">
        <v>3.5972629521016618E-3</v>
      </c>
      <c r="CR87" s="267">
        <v>8.7806032333578414E-3</v>
      </c>
      <c r="CS87" s="267">
        <v>2.3895438519171441E-3</v>
      </c>
      <c r="CT87" s="267">
        <v>7.3077250660080065E-3</v>
      </c>
      <c r="CU87" s="267">
        <v>2.6602671429102952E-3</v>
      </c>
      <c r="CV87" s="267">
        <v>2.6532380333549924E-3</v>
      </c>
      <c r="CW87" s="267">
        <v>3.4688674962459402E-3</v>
      </c>
      <c r="CX87" s="267">
        <v>5.6700487269812474E-3</v>
      </c>
      <c r="CY87" s="267">
        <v>6.3042189773155882E-3</v>
      </c>
      <c r="CZ87" s="267">
        <v>5.6241932509680992E-3</v>
      </c>
      <c r="DA87" s="267">
        <v>6.6988156009765744E-3</v>
      </c>
      <c r="DB87" s="267">
        <v>1.8914409870412043E-3</v>
      </c>
      <c r="DC87" s="267">
        <v>2.8692389494171231E-3</v>
      </c>
      <c r="DD87" s="267">
        <v>0</v>
      </c>
      <c r="DE87" s="268">
        <v>3.9650591739795503E-3</v>
      </c>
      <c r="DF87" s="266">
        <v>6.0316302595290645E-3</v>
      </c>
    </row>
    <row r="88" spans="1:110" ht="39.950000000000003" customHeight="1">
      <c r="A88" s="272" t="s">
        <v>279</v>
      </c>
      <c r="B88" s="265" t="s">
        <v>180</v>
      </c>
      <c r="C88" s="266">
        <v>8.8824737689446504E-5</v>
      </c>
      <c r="D88" s="267">
        <v>0</v>
      </c>
      <c r="E88" s="267">
        <v>6.5155069064373207E-5</v>
      </c>
      <c r="F88" s="267">
        <v>0</v>
      </c>
      <c r="G88" s="267">
        <v>0</v>
      </c>
      <c r="H88" s="267">
        <v>0</v>
      </c>
      <c r="I88" s="267">
        <v>0</v>
      </c>
      <c r="J88" s="267">
        <v>6.7889814830530052E-6</v>
      </c>
      <c r="K88" s="267">
        <v>8.9185380732390352E-5</v>
      </c>
      <c r="L88" s="267">
        <v>0</v>
      </c>
      <c r="M88" s="267">
        <v>0</v>
      </c>
      <c r="N88" s="267">
        <v>3.5758984444841765E-5</v>
      </c>
      <c r="O88" s="267">
        <v>1.5872260051108678E-5</v>
      </c>
      <c r="P88" s="267">
        <v>0</v>
      </c>
      <c r="Q88" s="267">
        <v>0</v>
      </c>
      <c r="R88" s="267">
        <v>2.7006324390148093E-5</v>
      </c>
      <c r="S88" s="267">
        <v>1.5622314914624048E-5</v>
      </c>
      <c r="T88" s="267">
        <v>4.9902689754977795E-5</v>
      </c>
      <c r="U88" s="267">
        <v>0</v>
      </c>
      <c r="V88" s="267">
        <v>2.1941854086670324E-5</v>
      </c>
      <c r="W88" s="267">
        <v>0</v>
      </c>
      <c r="X88" s="267">
        <v>1.1713991191078624E-5</v>
      </c>
      <c r="Y88" s="267">
        <v>2.4712918266141653E-5</v>
      </c>
      <c r="Z88" s="267">
        <v>2.0152351779452664E-5</v>
      </c>
      <c r="AA88" s="267">
        <v>0</v>
      </c>
      <c r="AB88" s="267">
        <v>3.9812086949597896E-5</v>
      </c>
      <c r="AC88" s="267">
        <v>2.7162472328231315E-5</v>
      </c>
      <c r="AD88" s="267">
        <v>0</v>
      </c>
      <c r="AE88" s="267">
        <v>5.8349525326611467E-6</v>
      </c>
      <c r="AF88" s="267">
        <v>0</v>
      </c>
      <c r="AG88" s="267">
        <v>0</v>
      </c>
      <c r="AH88" s="267">
        <v>0</v>
      </c>
      <c r="AI88" s="267">
        <v>0</v>
      </c>
      <c r="AJ88" s="267">
        <v>0</v>
      </c>
      <c r="AK88" s="267">
        <v>2.1779849283442959E-5</v>
      </c>
      <c r="AL88" s="267">
        <v>0</v>
      </c>
      <c r="AM88" s="267">
        <v>8.0198250074183373E-6</v>
      </c>
      <c r="AN88" s="267">
        <v>0</v>
      </c>
      <c r="AO88" s="267">
        <v>0</v>
      </c>
      <c r="AP88" s="267">
        <v>1.4188321592497216E-5</v>
      </c>
      <c r="AQ88" s="267">
        <v>0</v>
      </c>
      <c r="AR88" s="267">
        <v>3.1094527363184078E-5</v>
      </c>
      <c r="AS88" s="267">
        <v>0</v>
      </c>
      <c r="AT88" s="267">
        <v>8.183506960072669E-6</v>
      </c>
      <c r="AU88" s="267">
        <v>0</v>
      </c>
      <c r="AV88" s="267">
        <v>0</v>
      </c>
      <c r="AW88" s="267">
        <v>0</v>
      </c>
      <c r="AX88" s="267">
        <v>0</v>
      </c>
      <c r="AY88" s="267">
        <v>0</v>
      </c>
      <c r="AZ88" s="267">
        <v>0</v>
      </c>
      <c r="BA88" s="267">
        <v>0</v>
      </c>
      <c r="BB88" s="267">
        <v>2.557021581262146E-5</v>
      </c>
      <c r="BC88" s="267">
        <v>0</v>
      </c>
      <c r="BD88" s="267">
        <v>0</v>
      </c>
      <c r="BE88" s="267">
        <v>0</v>
      </c>
      <c r="BF88" s="267">
        <v>0</v>
      </c>
      <c r="BG88" s="267">
        <v>0</v>
      </c>
      <c r="BH88" s="267">
        <v>1.5506921255853864E-5</v>
      </c>
      <c r="BI88" s="267">
        <v>0</v>
      </c>
      <c r="BJ88" s="267">
        <v>0</v>
      </c>
      <c r="BK88" s="267">
        <v>0</v>
      </c>
      <c r="BL88" s="267">
        <v>7.0233966902243103E-5</v>
      </c>
      <c r="BM88" s="267">
        <v>7.3499147409890049E-5</v>
      </c>
      <c r="BN88" s="267">
        <v>3.0851818714713232E-5</v>
      </c>
      <c r="BO88" s="267">
        <v>3.8265062085063233E-5</v>
      </c>
      <c r="BP88" s="267">
        <v>0</v>
      </c>
      <c r="BQ88" s="267">
        <v>0</v>
      </c>
      <c r="BR88" s="267">
        <v>0</v>
      </c>
      <c r="BS88" s="267">
        <v>1.7681277295471826E-4</v>
      </c>
      <c r="BT88" s="267">
        <v>3.5578823792342977E-4</v>
      </c>
      <c r="BU88" s="267">
        <v>1.431993334721933E-4</v>
      </c>
      <c r="BV88" s="267">
        <v>3.9630118890356672E-4</v>
      </c>
      <c r="BW88" s="267">
        <v>5.1839771905003618E-4</v>
      </c>
      <c r="BX88" s="267">
        <v>0</v>
      </c>
      <c r="BY88" s="267">
        <v>1.3864818024263433E-4</v>
      </c>
      <c r="BZ88" s="267">
        <v>2.3755931559161179E-5</v>
      </c>
      <c r="CA88" s="267">
        <v>0</v>
      </c>
      <c r="CB88" s="267">
        <v>9.4598429666067541E-5</v>
      </c>
      <c r="CC88" s="267">
        <v>2.9964342432505318E-5</v>
      </c>
      <c r="CD88" s="267">
        <v>0</v>
      </c>
      <c r="CE88" s="267">
        <v>3.4165840992176021E-5</v>
      </c>
      <c r="CF88" s="267">
        <v>5.972466927464389E-5</v>
      </c>
      <c r="CG88" s="267">
        <v>0</v>
      </c>
      <c r="CH88" s="267">
        <v>7.2377468236161095E-5</v>
      </c>
      <c r="CI88" s="267">
        <v>1.3034541535067929E-2</v>
      </c>
      <c r="CJ88" s="267">
        <v>2.9134982373335666E-5</v>
      </c>
      <c r="CK88" s="267">
        <v>0</v>
      </c>
      <c r="CL88" s="267">
        <v>1.1111659835053582E-3</v>
      </c>
      <c r="CM88" s="267">
        <v>4.3158512585022268E-5</v>
      </c>
      <c r="CN88" s="267">
        <v>1.0048007145249526E-4</v>
      </c>
      <c r="CO88" s="267">
        <v>0</v>
      </c>
      <c r="CP88" s="267">
        <v>9.975207076230532E-5</v>
      </c>
      <c r="CQ88" s="267">
        <v>1.1730205278592375E-4</v>
      </c>
      <c r="CR88" s="267">
        <v>1.2676520548639809E-4</v>
      </c>
      <c r="CS88" s="267">
        <v>1.8592992507712649E-4</v>
      </c>
      <c r="CT88" s="267">
        <v>1.1924026914232178E-4</v>
      </c>
      <c r="CU88" s="267">
        <v>7.4413066934553705E-5</v>
      </c>
      <c r="CV88" s="267">
        <v>0.17944552739874378</v>
      </c>
      <c r="CW88" s="267">
        <v>1.0476445458460894E-4</v>
      </c>
      <c r="CX88" s="267">
        <v>6.7500580083110088E-5</v>
      </c>
      <c r="CY88" s="267">
        <v>9.4293873592327169E-4</v>
      </c>
      <c r="CZ88" s="267">
        <v>5.5319933616079665E-3</v>
      </c>
      <c r="DA88" s="267">
        <v>4.3784427271443271E-3</v>
      </c>
      <c r="DB88" s="267">
        <v>1.2221618685497012E-3</v>
      </c>
      <c r="DC88" s="267">
        <v>6.0193824113645942E-5</v>
      </c>
      <c r="DD88" s="267">
        <v>0</v>
      </c>
      <c r="DE88" s="268">
        <v>9.9227115369132923E-3</v>
      </c>
      <c r="DF88" s="266">
        <v>6.6197798625900188E-4</v>
      </c>
    </row>
    <row r="89" spans="1:110" ht="39.950000000000003" customHeight="1">
      <c r="A89" s="272" t="s">
        <v>280</v>
      </c>
      <c r="B89" s="265" t="s">
        <v>181</v>
      </c>
      <c r="C89" s="266">
        <v>3.8638760894909234E-3</v>
      </c>
      <c r="D89" s="267">
        <v>1.5068627772136141E-3</v>
      </c>
      <c r="E89" s="267">
        <v>1.3291634089132134E-2</v>
      </c>
      <c r="F89" s="267">
        <v>9.2875149263632747E-4</v>
      </c>
      <c r="G89" s="267">
        <v>1.8251828126655911E-3</v>
      </c>
      <c r="H89" s="267">
        <v>0</v>
      </c>
      <c r="I89" s="267">
        <v>3.7979491074819596E-4</v>
      </c>
      <c r="J89" s="267">
        <v>1.9891715745345303E-3</v>
      </c>
      <c r="K89" s="267">
        <v>2.871769259582969E-3</v>
      </c>
      <c r="L89" s="267">
        <v>1.2067821154890484E-3</v>
      </c>
      <c r="M89" s="267">
        <v>0</v>
      </c>
      <c r="N89" s="267">
        <v>2.1097800822456642E-3</v>
      </c>
      <c r="O89" s="267">
        <v>2.4919448280240624E-3</v>
      </c>
      <c r="P89" s="267">
        <v>8.3383651053796836E-4</v>
      </c>
      <c r="Q89" s="267">
        <v>5.6122448979591833E-3</v>
      </c>
      <c r="R89" s="267">
        <v>3.9085516753741599E-3</v>
      </c>
      <c r="S89" s="267">
        <v>2.3902141819374793E-3</v>
      </c>
      <c r="T89" s="267">
        <v>3.1937721443185789E-3</v>
      </c>
      <c r="U89" s="267">
        <v>4.8793014894709811E-3</v>
      </c>
      <c r="V89" s="267">
        <v>2.0186505759736697E-3</v>
      </c>
      <c r="W89" s="267">
        <v>1.6488046166529267E-4</v>
      </c>
      <c r="X89" s="267">
        <v>1.6751007403242432E-3</v>
      </c>
      <c r="Y89" s="267">
        <v>2.5948564179448736E-3</v>
      </c>
      <c r="Z89" s="267">
        <v>1.4711216799000444E-3</v>
      </c>
      <c r="AA89" s="267">
        <v>1.320551076122151E-2</v>
      </c>
      <c r="AB89" s="267">
        <v>3.4636515646150169E-3</v>
      </c>
      <c r="AC89" s="267">
        <v>2.6030702647888342E-4</v>
      </c>
      <c r="AD89" s="267">
        <v>2.2740193291642978E-3</v>
      </c>
      <c r="AE89" s="267">
        <v>2.9233112188632344E-3</v>
      </c>
      <c r="AF89" s="267">
        <v>4.5695045695045696E-3</v>
      </c>
      <c r="AG89" s="267">
        <v>0</v>
      </c>
      <c r="AH89" s="267">
        <v>0</v>
      </c>
      <c r="AI89" s="267">
        <v>1.7507631531693303E-3</v>
      </c>
      <c r="AJ89" s="267">
        <v>4.9180327868852463E-3</v>
      </c>
      <c r="AK89" s="267">
        <v>3.7243542274687461E-3</v>
      </c>
      <c r="AL89" s="267">
        <v>0</v>
      </c>
      <c r="AM89" s="267">
        <v>2.2856501271142264E-3</v>
      </c>
      <c r="AN89" s="267">
        <v>3.7090112113293433E-3</v>
      </c>
      <c r="AO89" s="267">
        <v>2.428026361429067E-3</v>
      </c>
      <c r="AP89" s="267">
        <v>1.2674900622630847E-3</v>
      </c>
      <c r="AQ89" s="267">
        <v>2.6190889622040863E-3</v>
      </c>
      <c r="AR89" s="267">
        <v>3.6691542288557213E-3</v>
      </c>
      <c r="AS89" s="267">
        <v>4.40325636168143E-3</v>
      </c>
      <c r="AT89" s="267">
        <v>3.0933656309074689E-3</v>
      </c>
      <c r="AU89" s="267">
        <v>8.3030885168543667E-3</v>
      </c>
      <c r="AV89" s="267">
        <v>4.3786488740617177E-3</v>
      </c>
      <c r="AW89" s="267">
        <v>4.4501866207292563E-3</v>
      </c>
      <c r="AX89" s="267">
        <v>7.3152889539136795E-3</v>
      </c>
      <c r="AY89" s="267">
        <v>1.0890662065990942E-2</v>
      </c>
      <c r="AZ89" s="267">
        <v>9.433962264150943E-3</v>
      </c>
      <c r="BA89" s="267">
        <v>1.8360949395432154E-2</v>
      </c>
      <c r="BB89" s="267">
        <v>9.4354096348573183E-3</v>
      </c>
      <c r="BC89" s="267">
        <v>0</v>
      </c>
      <c r="BD89" s="267">
        <v>0</v>
      </c>
      <c r="BE89" s="267">
        <v>0</v>
      </c>
      <c r="BF89" s="267">
        <v>0</v>
      </c>
      <c r="BG89" s="267">
        <v>1.1778563015312131E-3</v>
      </c>
      <c r="BH89" s="267">
        <v>2.2200742264630782E-3</v>
      </c>
      <c r="BI89" s="267">
        <v>1.8044027426921689E-3</v>
      </c>
      <c r="BJ89" s="267">
        <v>4.720161834120027E-3</v>
      </c>
      <c r="BK89" s="267">
        <v>0</v>
      </c>
      <c r="BL89" s="267">
        <v>1.6197708616829815E-3</v>
      </c>
      <c r="BM89" s="267">
        <v>1.2494855059681307E-3</v>
      </c>
      <c r="BN89" s="267">
        <v>3.308857557152994E-3</v>
      </c>
      <c r="BO89" s="267">
        <v>3.2716628082729063E-3</v>
      </c>
      <c r="BP89" s="267">
        <v>1.0511537653302571E-2</v>
      </c>
      <c r="BQ89" s="267">
        <v>1.1420928079020475E-2</v>
      </c>
      <c r="BR89" s="267">
        <v>2.1427183657609147E-2</v>
      </c>
      <c r="BS89" s="267">
        <v>3.4124865180260623E-3</v>
      </c>
      <c r="BT89" s="267">
        <v>1.702902692559145E-2</v>
      </c>
      <c r="BU89" s="267">
        <v>2.656022182878567E-2</v>
      </c>
      <c r="BV89" s="267">
        <v>5.0604613352301592E-3</v>
      </c>
      <c r="BW89" s="267">
        <v>3.7799833680731807E-3</v>
      </c>
      <c r="BX89" s="267">
        <v>0</v>
      </c>
      <c r="BY89" s="267">
        <v>4.852686308492201E-4</v>
      </c>
      <c r="BZ89" s="267">
        <v>4.0206914163880298E-3</v>
      </c>
      <c r="CA89" s="267">
        <v>0</v>
      </c>
      <c r="CB89" s="267">
        <v>2.6487560306498914E-3</v>
      </c>
      <c r="CC89" s="267">
        <v>8.9293740448865844E-3</v>
      </c>
      <c r="CD89" s="267">
        <v>4.4506910283438747E-3</v>
      </c>
      <c r="CE89" s="267">
        <v>1.0762239912535446E-2</v>
      </c>
      <c r="CF89" s="267">
        <v>1.6707976229581627E-2</v>
      </c>
      <c r="CG89" s="267">
        <v>3.4734487224773341E-3</v>
      </c>
      <c r="CH89" s="267">
        <v>3.4346398562978268E-2</v>
      </c>
      <c r="CI89" s="267">
        <v>6.767935027823733E-3</v>
      </c>
      <c r="CJ89" s="267">
        <v>2.3307985898668532E-2</v>
      </c>
      <c r="CK89" s="267">
        <v>0.12072828471026627</v>
      </c>
      <c r="CL89" s="267">
        <v>2.8322386290681022E-2</v>
      </c>
      <c r="CM89" s="267">
        <v>1.1016929645870019E-2</v>
      </c>
      <c r="CN89" s="267">
        <v>2.2998771910237802E-3</v>
      </c>
      <c r="CO89" s="267">
        <v>2.0127603796528799E-2</v>
      </c>
      <c r="CP89" s="267">
        <v>6.4856982735637062E-3</v>
      </c>
      <c r="CQ89" s="267">
        <v>1.3958944281524928E-2</v>
      </c>
      <c r="CR89" s="267">
        <v>1.0166569480009126E-2</v>
      </c>
      <c r="CS89" s="267">
        <v>1.0604892022917584E-3</v>
      </c>
      <c r="CT89" s="267">
        <v>1.4428072566220935E-2</v>
      </c>
      <c r="CU89" s="267">
        <v>3.478810879190386E-3</v>
      </c>
      <c r="CV89" s="267">
        <v>7.5806800952999786E-4</v>
      </c>
      <c r="CW89" s="267">
        <v>6.4022722246149903E-4</v>
      </c>
      <c r="CX89" s="267">
        <v>1.0188368806294429E-2</v>
      </c>
      <c r="CY89" s="267">
        <v>1.0614796055821973E-2</v>
      </c>
      <c r="CZ89" s="267">
        <v>1.5996680803983035E-3</v>
      </c>
      <c r="DA89" s="267">
        <v>0</v>
      </c>
      <c r="DB89" s="267">
        <v>7.507565763948165E-3</v>
      </c>
      <c r="DC89" s="267">
        <v>7.5242280142057425E-3</v>
      </c>
      <c r="DD89" s="267">
        <v>0</v>
      </c>
      <c r="DE89" s="268">
        <v>1.4894130907334353E-3</v>
      </c>
      <c r="DF89" s="266">
        <v>7.5853956557199159E-3</v>
      </c>
    </row>
    <row r="90" spans="1:110" ht="39.950000000000003" customHeight="1">
      <c r="A90" s="272" t="s">
        <v>281</v>
      </c>
      <c r="B90" s="265" t="s">
        <v>182</v>
      </c>
      <c r="C90" s="266">
        <v>1.1103092211180813E-5</v>
      </c>
      <c r="D90" s="267">
        <v>0</v>
      </c>
      <c r="E90" s="267">
        <v>1.9546520719311962E-4</v>
      </c>
      <c r="F90" s="267">
        <v>0</v>
      </c>
      <c r="G90" s="267">
        <v>7.0652237909635786E-5</v>
      </c>
      <c r="H90" s="267">
        <v>0</v>
      </c>
      <c r="I90" s="267">
        <v>1.8989745537409798E-4</v>
      </c>
      <c r="J90" s="267">
        <v>1.9009148152548415E-4</v>
      </c>
      <c r="K90" s="267">
        <v>7.3132012200560086E-4</v>
      </c>
      <c r="L90" s="267">
        <v>6.0339105774452422E-5</v>
      </c>
      <c r="M90" s="267">
        <v>0</v>
      </c>
      <c r="N90" s="267">
        <v>3.5758984444841765E-5</v>
      </c>
      <c r="O90" s="267">
        <v>7.9361300255543384E-5</v>
      </c>
      <c r="P90" s="267">
        <v>5.7505966243997817E-5</v>
      </c>
      <c r="Q90" s="267">
        <v>1.7006802721088434E-4</v>
      </c>
      <c r="R90" s="267">
        <v>1.0434261696193581E-3</v>
      </c>
      <c r="S90" s="267">
        <v>1.2341628782552999E-3</v>
      </c>
      <c r="T90" s="267">
        <v>5.4892958730475569E-4</v>
      </c>
      <c r="U90" s="267">
        <v>7.7041602465331282E-4</v>
      </c>
      <c r="V90" s="267">
        <v>3.0718595721338453E-4</v>
      </c>
      <c r="W90" s="267">
        <v>0</v>
      </c>
      <c r="X90" s="267">
        <v>5.2712960359853808E-5</v>
      </c>
      <c r="Y90" s="267">
        <v>6.0134767780944693E-4</v>
      </c>
      <c r="Z90" s="267">
        <v>2.0152351779452663E-4</v>
      </c>
      <c r="AA90" s="267">
        <v>2.8887054790172053E-3</v>
      </c>
      <c r="AB90" s="267">
        <v>1.194362608487937E-4</v>
      </c>
      <c r="AC90" s="267">
        <v>2.7162472328231315E-5</v>
      </c>
      <c r="AD90" s="267">
        <v>5.6850483229107444E-4</v>
      </c>
      <c r="AE90" s="267">
        <v>3.9677677222095797E-4</v>
      </c>
      <c r="AF90" s="267">
        <v>0</v>
      </c>
      <c r="AG90" s="267">
        <v>0</v>
      </c>
      <c r="AH90" s="267">
        <v>0</v>
      </c>
      <c r="AI90" s="267">
        <v>8.9782725803555402E-5</v>
      </c>
      <c r="AJ90" s="267">
        <v>0</v>
      </c>
      <c r="AK90" s="267">
        <v>8.4941412205427537E-4</v>
      </c>
      <c r="AL90" s="267">
        <v>0</v>
      </c>
      <c r="AM90" s="267">
        <v>6.4158600059346699E-5</v>
      </c>
      <c r="AN90" s="267">
        <v>4.2147854674197085E-4</v>
      </c>
      <c r="AO90" s="267">
        <v>0</v>
      </c>
      <c r="AP90" s="267">
        <v>1.4661265645580455E-4</v>
      </c>
      <c r="AQ90" s="267">
        <v>7.6691555246859991E-4</v>
      </c>
      <c r="AR90" s="267">
        <v>2.4875621890547262E-4</v>
      </c>
      <c r="AS90" s="267">
        <v>3.5328452204188214E-3</v>
      </c>
      <c r="AT90" s="267">
        <v>2.4550520880218011E-4</v>
      </c>
      <c r="AU90" s="267">
        <v>2.0628791346222029E-4</v>
      </c>
      <c r="AV90" s="267">
        <v>1.0425354462051709E-3</v>
      </c>
      <c r="AW90" s="267">
        <v>1.3876926021628864E-3</v>
      </c>
      <c r="AX90" s="267">
        <v>7.3152889539136799E-4</v>
      </c>
      <c r="AY90" s="267">
        <v>3.2348501186111711E-4</v>
      </c>
      <c r="AZ90" s="267">
        <v>0</v>
      </c>
      <c r="BA90" s="267">
        <v>2.0152261531571876E-3</v>
      </c>
      <c r="BB90" s="267">
        <v>1.5342129487572875E-4</v>
      </c>
      <c r="BC90" s="267">
        <v>0</v>
      </c>
      <c r="BD90" s="267">
        <v>0</v>
      </c>
      <c r="BE90" s="267">
        <v>0</v>
      </c>
      <c r="BF90" s="267">
        <v>0</v>
      </c>
      <c r="BG90" s="267">
        <v>0</v>
      </c>
      <c r="BH90" s="267">
        <v>2.8946253010927211E-4</v>
      </c>
      <c r="BI90" s="267">
        <v>0</v>
      </c>
      <c r="BJ90" s="267">
        <v>2.2476961114857271E-4</v>
      </c>
      <c r="BK90" s="267">
        <v>0</v>
      </c>
      <c r="BL90" s="267">
        <v>6.5844343970852901E-5</v>
      </c>
      <c r="BM90" s="267">
        <v>3.380960780854942E-4</v>
      </c>
      <c r="BN90" s="267">
        <v>2.1596273100299264E-4</v>
      </c>
      <c r="BO90" s="267">
        <v>2.5828916907417684E-4</v>
      </c>
      <c r="BP90" s="267">
        <v>3.1297645075762658E-5</v>
      </c>
      <c r="BQ90" s="267">
        <v>0</v>
      </c>
      <c r="BR90" s="267">
        <v>5.5510838491215407E-5</v>
      </c>
      <c r="BS90" s="267">
        <v>2.8290043672754919E-4</v>
      </c>
      <c r="BT90" s="267">
        <v>5.1762693098607289E-3</v>
      </c>
      <c r="BU90" s="267">
        <v>2.047099562591127E-3</v>
      </c>
      <c r="BV90" s="267">
        <v>3.04847068387359E-5</v>
      </c>
      <c r="BW90" s="267">
        <v>2.1599904960418174E-5</v>
      </c>
      <c r="BX90" s="267">
        <v>0</v>
      </c>
      <c r="BY90" s="267">
        <v>2.0797227036395148E-4</v>
      </c>
      <c r="BZ90" s="267">
        <v>1.0630779372724627E-3</v>
      </c>
      <c r="CA90" s="267">
        <v>0</v>
      </c>
      <c r="CB90" s="267">
        <v>4.7299214833033769E-4</v>
      </c>
      <c r="CC90" s="267">
        <v>5.9928684865010633E-4</v>
      </c>
      <c r="CD90" s="267">
        <v>7.0274068868587491E-4</v>
      </c>
      <c r="CE90" s="267">
        <v>1.1274727527418088E-3</v>
      </c>
      <c r="CF90" s="267">
        <v>1.134768716218234E-3</v>
      </c>
      <c r="CG90" s="267">
        <v>2.4137525020605202E-3</v>
      </c>
      <c r="CH90" s="267">
        <v>2.9655022667307098E-2</v>
      </c>
      <c r="CI90" s="267">
        <v>1.920088233819622E-2</v>
      </c>
      <c r="CJ90" s="267">
        <v>4.1663024793869999E-3</v>
      </c>
      <c r="CK90" s="267">
        <v>0.21175208131883683</v>
      </c>
      <c r="CL90" s="267">
        <v>5.1360561015358786E-3</v>
      </c>
      <c r="CM90" s="267">
        <v>1.9277468954643281E-4</v>
      </c>
      <c r="CN90" s="267">
        <v>1.0048007145249526E-4</v>
      </c>
      <c r="CO90" s="267">
        <v>9.9493059174681387E-4</v>
      </c>
      <c r="CP90" s="267">
        <v>4.5341850346502419E-5</v>
      </c>
      <c r="CQ90" s="267">
        <v>8.2111436950146627E-4</v>
      </c>
      <c r="CR90" s="267">
        <v>7.2678717812201573E-4</v>
      </c>
      <c r="CS90" s="267">
        <v>4.8204054649625389E-5</v>
      </c>
      <c r="CT90" s="267">
        <v>3.0661783493739886E-4</v>
      </c>
      <c r="CU90" s="267">
        <v>4.8628939241730847E-2</v>
      </c>
      <c r="CV90" s="267">
        <v>1.0829542993285683E-4</v>
      </c>
      <c r="CW90" s="267">
        <v>3.8413633347689945E-4</v>
      </c>
      <c r="CX90" s="267">
        <v>2.0461113337692746E-3</v>
      </c>
      <c r="CY90" s="267">
        <v>4.8493992133196833E-4</v>
      </c>
      <c r="CZ90" s="267">
        <v>1.8439977872026554E-4</v>
      </c>
      <c r="DA90" s="267">
        <v>5.0442888561570589E-4</v>
      </c>
      <c r="DB90" s="267">
        <v>6.6927911849150301E-4</v>
      </c>
      <c r="DC90" s="267">
        <v>4.8155059290916753E-4</v>
      </c>
      <c r="DD90" s="267">
        <v>0</v>
      </c>
      <c r="DE90" s="268">
        <v>1.8919571693100394E-3</v>
      </c>
      <c r="DF90" s="266">
        <v>3.3807453594649475E-3</v>
      </c>
    </row>
    <row r="91" spans="1:110" ht="39.950000000000003" customHeight="1">
      <c r="A91" s="272" t="s">
        <v>282</v>
      </c>
      <c r="B91" s="265" t="s">
        <v>183</v>
      </c>
      <c r="C91" s="266">
        <v>2.6647421306833955E-4</v>
      </c>
      <c r="D91" s="267">
        <v>2.9482097815048975E-4</v>
      </c>
      <c r="E91" s="267">
        <v>2.0198071409955696E-3</v>
      </c>
      <c r="F91" s="267">
        <v>6.6339392331166245E-4</v>
      </c>
      <c r="G91" s="267">
        <v>1.0126820767047797E-3</v>
      </c>
      <c r="H91" s="267">
        <v>0</v>
      </c>
      <c r="I91" s="267">
        <v>1.5191796429927839E-3</v>
      </c>
      <c r="J91" s="267">
        <v>1.5444932873945585E-3</v>
      </c>
      <c r="K91" s="267">
        <v>1.0345504164957281E-3</v>
      </c>
      <c r="L91" s="267">
        <v>6.0339105774452422E-4</v>
      </c>
      <c r="M91" s="267">
        <v>0</v>
      </c>
      <c r="N91" s="267">
        <v>1.0012515644555694E-3</v>
      </c>
      <c r="O91" s="267">
        <v>3.1744520102217353E-3</v>
      </c>
      <c r="P91" s="267">
        <v>1.523908105465942E-3</v>
      </c>
      <c r="Q91" s="267">
        <v>2.0408163265306124E-3</v>
      </c>
      <c r="R91" s="267">
        <v>4.9102407982087436E-4</v>
      </c>
      <c r="S91" s="267">
        <v>1.5778538063770289E-3</v>
      </c>
      <c r="T91" s="267">
        <v>2.6448425570138232E-3</v>
      </c>
      <c r="U91" s="267">
        <v>5.264509501797637E-3</v>
      </c>
      <c r="V91" s="267">
        <v>1.1848601206801974E-3</v>
      </c>
      <c r="W91" s="267">
        <v>1.4989132878662968E-4</v>
      </c>
      <c r="X91" s="267">
        <v>4.2756067847436979E-4</v>
      </c>
      <c r="Y91" s="267">
        <v>2.1417862497322766E-4</v>
      </c>
      <c r="Z91" s="267">
        <v>8.0609407117810652E-4</v>
      </c>
      <c r="AA91" s="267">
        <v>2.6030093327407784E-3</v>
      </c>
      <c r="AB91" s="267">
        <v>1.1147384345887412E-3</v>
      </c>
      <c r="AC91" s="267">
        <v>1.1317696803429715E-4</v>
      </c>
      <c r="AD91" s="267">
        <v>1.4212620807276862E-3</v>
      </c>
      <c r="AE91" s="267">
        <v>7.993884969745771E-4</v>
      </c>
      <c r="AF91" s="267">
        <v>2.886002886002886E-3</v>
      </c>
      <c r="AG91" s="267">
        <v>4.6975924838520257E-3</v>
      </c>
      <c r="AH91" s="267">
        <v>0</v>
      </c>
      <c r="AI91" s="267">
        <v>5.8358771772311011E-4</v>
      </c>
      <c r="AJ91" s="267">
        <v>3.2786885245901639E-3</v>
      </c>
      <c r="AK91" s="267">
        <v>2.9184998039813565E-3</v>
      </c>
      <c r="AL91" s="267">
        <v>0</v>
      </c>
      <c r="AM91" s="267">
        <v>1.9247580017804012E-4</v>
      </c>
      <c r="AN91" s="267">
        <v>5.9006996543875913E-4</v>
      </c>
      <c r="AO91" s="267">
        <v>3.815469996531391E-3</v>
      </c>
      <c r="AP91" s="267">
        <v>1.2296545380164253E-4</v>
      </c>
      <c r="AQ91" s="267">
        <v>6.3668460959657351E-4</v>
      </c>
      <c r="AR91" s="267">
        <v>1.3370646766169155E-3</v>
      </c>
      <c r="AS91" s="267">
        <v>3.5840458757872102E-3</v>
      </c>
      <c r="AT91" s="267">
        <v>1.2766270857713364E-3</v>
      </c>
      <c r="AU91" s="267">
        <v>1.2699599672517938E-3</v>
      </c>
      <c r="AV91" s="267">
        <v>1.6680567139282735E-3</v>
      </c>
      <c r="AW91" s="267">
        <v>1.961910230644081E-3</v>
      </c>
      <c r="AX91" s="267">
        <v>2.0320247094204667E-3</v>
      </c>
      <c r="AY91" s="267">
        <v>1.7252533965926246E-3</v>
      </c>
      <c r="AZ91" s="267">
        <v>0</v>
      </c>
      <c r="BA91" s="267">
        <v>1.5063306599356755E-3</v>
      </c>
      <c r="BB91" s="267">
        <v>2.1990385598854452E-3</v>
      </c>
      <c r="BC91" s="267">
        <v>0</v>
      </c>
      <c r="BD91" s="267">
        <v>0</v>
      </c>
      <c r="BE91" s="267">
        <v>0</v>
      </c>
      <c r="BF91" s="267">
        <v>0</v>
      </c>
      <c r="BG91" s="267">
        <v>0</v>
      </c>
      <c r="BH91" s="267">
        <v>4.600386639236646E-4</v>
      </c>
      <c r="BI91" s="267">
        <v>1.8044027426921689E-3</v>
      </c>
      <c r="BJ91" s="267">
        <v>2.2476961114857273E-3</v>
      </c>
      <c r="BK91" s="267">
        <v>8.708525646608029E-4</v>
      </c>
      <c r="BL91" s="267">
        <v>2.067512400684781E-3</v>
      </c>
      <c r="BM91" s="267">
        <v>1.8962780031751632E-3</v>
      </c>
      <c r="BN91" s="267">
        <v>1.673711165273193E-3</v>
      </c>
      <c r="BO91" s="267">
        <v>1.2627470488070867E-3</v>
      </c>
      <c r="BP91" s="267">
        <v>2.1461242337665821E-4</v>
      </c>
      <c r="BQ91" s="267">
        <v>2.0578248791027883E-4</v>
      </c>
      <c r="BR91" s="267">
        <v>1.1657276083155237E-3</v>
      </c>
      <c r="BS91" s="267">
        <v>2.139434552752091E-3</v>
      </c>
      <c r="BT91" s="267">
        <v>2.7217157984106414E-3</v>
      </c>
      <c r="BU91" s="267">
        <v>7.7327640074984381E-3</v>
      </c>
      <c r="BV91" s="267">
        <v>1.0974494461944925E-3</v>
      </c>
      <c r="BW91" s="267">
        <v>7.9919648353547247E-4</v>
      </c>
      <c r="BX91" s="267">
        <v>0</v>
      </c>
      <c r="BY91" s="267">
        <v>9.705372616984402E-4</v>
      </c>
      <c r="BZ91" s="267">
        <v>2.9397965304461958E-3</v>
      </c>
      <c r="CA91" s="267">
        <v>0</v>
      </c>
      <c r="CB91" s="267">
        <v>9.34159492952417E-4</v>
      </c>
      <c r="CC91" s="267">
        <v>2.1574326551403828E-3</v>
      </c>
      <c r="CD91" s="267">
        <v>4.216444132115249E-3</v>
      </c>
      <c r="CE91" s="267">
        <v>3.2799207352488982E-3</v>
      </c>
      <c r="CF91" s="267">
        <v>1.8813270821512827E-3</v>
      </c>
      <c r="CG91" s="267">
        <v>8.771929824561403E-3</v>
      </c>
      <c r="CH91" s="267">
        <v>1.2712115330205749E-2</v>
      </c>
      <c r="CI91" s="267">
        <v>0.13979545796360354</v>
      </c>
      <c r="CJ91" s="267">
        <v>8.6530897648806927E-3</v>
      </c>
      <c r="CK91" s="267">
        <v>9.2332728001698079E-3</v>
      </c>
      <c r="CL91" s="267">
        <v>5.4842214430342241E-2</v>
      </c>
      <c r="CM91" s="267">
        <v>6.1256315529008279E-3</v>
      </c>
      <c r="CN91" s="267">
        <v>3.4088794611290981E-3</v>
      </c>
      <c r="CO91" s="267">
        <v>1.3297326321441543E-2</v>
      </c>
      <c r="CP91" s="267">
        <v>2.6933059105822437E-3</v>
      </c>
      <c r="CQ91" s="267">
        <v>2.541544477028348E-3</v>
      </c>
      <c r="CR91" s="267">
        <v>1.0437001918380109E-2</v>
      </c>
      <c r="CS91" s="267">
        <v>2.093433230498017E-3</v>
      </c>
      <c r="CT91" s="267">
        <v>3.6061664253470745E-2</v>
      </c>
      <c r="CU91" s="267">
        <v>2.8835063437139563E-3</v>
      </c>
      <c r="CV91" s="267">
        <v>0.39332900151613603</v>
      </c>
      <c r="CW91" s="267">
        <v>4.7726029310766295E-4</v>
      </c>
      <c r="CX91" s="267">
        <v>5.8008311008922731E-3</v>
      </c>
      <c r="CY91" s="267">
        <v>4.7955169998383533E-3</v>
      </c>
      <c r="CZ91" s="267">
        <v>1.8578277706066753E-3</v>
      </c>
      <c r="DA91" s="267">
        <v>6.0733237828130993E-3</v>
      </c>
      <c r="DB91" s="267">
        <v>1.4908434856832466E-2</v>
      </c>
      <c r="DC91" s="267">
        <v>5.3171211300387248E-3</v>
      </c>
      <c r="DD91" s="267">
        <v>0</v>
      </c>
      <c r="DE91" s="268">
        <v>1.2478866435874727E-3</v>
      </c>
      <c r="DF91" s="266">
        <v>4.2068304632755819E-3</v>
      </c>
    </row>
    <row r="92" spans="1:110" ht="39.950000000000003" customHeight="1">
      <c r="A92" s="272" t="s">
        <v>283</v>
      </c>
      <c r="B92" s="265" t="s">
        <v>9</v>
      </c>
      <c r="C92" s="266">
        <v>0</v>
      </c>
      <c r="D92" s="267">
        <v>0</v>
      </c>
      <c r="E92" s="267">
        <v>0</v>
      </c>
      <c r="F92" s="267">
        <v>0</v>
      </c>
      <c r="G92" s="267">
        <v>0</v>
      </c>
      <c r="H92" s="267">
        <v>0</v>
      </c>
      <c r="I92" s="267">
        <v>0</v>
      </c>
      <c r="J92" s="267">
        <v>0</v>
      </c>
      <c r="K92" s="267">
        <v>0</v>
      </c>
      <c r="L92" s="267">
        <v>0</v>
      </c>
      <c r="M92" s="267">
        <v>0</v>
      </c>
      <c r="N92" s="267">
        <v>0</v>
      </c>
      <c r="O92" s="267">
        <v>0</v>
      </c>
      <c r="P92" s="267">
        <v>0</v>
      </c>
      <c r="Q92" s="267">
        <v>0</v>
      </c>
      <c r="R92" s="267">
        <v>0</v>
      </c>
      <c r="S92" s="267">
        <v>0</v>
      </c>
      <c r="T92" s="267">
        <v>0</v>
      </c>
      <c r="U92" s="267">
        <v>0</v>
      </c>
      <c r="V92" s="267">
        <v>0</v>
      </c>
      <c r="W92" s="267">
        <v>0</v>
      </c>
      <c r="X92" s="267">
        <v>0</v>
      </c>
      <c r="Y92" s="267">
        <v>0</v>
      </c>
      <c r="Z92" s="267">
        <v>0</v>
      </c>
      <c r="AA92" s="267">
        <v>0</v>
      </c>
      <c r="AB92" s="267">
        <v>0</v>
      </c>
      <c r="AC92" s="267">
        <v>0</v>
      </c>
      <c r="AD92" s="267">
        <v>0</v>
      </c>
      <c r="AE92" s="267">
        <v>0</v>
      </c>
      <c r="AF92" s="267">
        <v>0</v>
      </c>
      <c r="AG92" s="267">
        <v>0</v>
      </c>
      <c r="AH92" s="267">
        <v>0</v>
      </c>
      <c r="AI92" s="267">
        <v>0</v>
      </c>
      <c r="AJ92" s="267">
        <v>0</v>
      </c>
      <c r="AK92" s="267">
        <v>0</v>
      </c>
      <c r="AL92" s="267">
        <v>0</v>
      </c>
      <c r="AM92" s="267">
        <v>0</v>
      </c>
      <c r="AN92" s="267">
        <v>0</v>
      </c>
      <c r="AO92" s="267">
        <v>0</v>
      </c>
      <c r="AP92" s="267">
        <v>0</v>
      </c>
      <c r="AQ92" s="267">
        <v>0</v>
      </c>
      <c r="AR92" s="267">
        <v>0</v>
      </c>
      <c r="AS92" s="267">
        <v>0</v>
      </c>
      <c r="AT92" s="267">
        <v>0</v>
      </c>
      <c r="AU92" s="267">
        <v>0</v>
      </c>
      <c r="AV92" s="267">
        <v>0</v>
      </c>
      <c r="AW92" s="267">
        <v>0</v>
      </c>
      <c r="AX92" s="267">
        <v>0</v>
      </c>
      <c r="AY92" s="267">
        <v>0</v>
      </c>
      <c r="AZ92" s="267">
        <v>0</v>
      </c>
      <c r="BA92" s="267">
        <v>0</v>
      </c>
      <c r="BB92" s="267">
        <v>0</v>
      </c>
      <c r="BC92" s="267">
        <v>0</v>
      </c>
      <c r="BD92" s="267">
        <v>0</v>
      </c>
      <c r="BE92" s="267">
        <v>0</v>
      </c>
      <c r="BF92" s="267">
        <v>0</v>
      </c>
      <c r="BG92" s="267">
        <v>0</v>
      </c>
      <c r="BH92" s="267">
        <v>0</v>
      </c>
      <c r="BI92" s="267">
        <v>0</v>
      </c>
      <c r="BJ92" s="267">
        <v>0</v>
      </c>
      <c r="BK92" s="267">
        <v>0</v>
      </c>
      <c r="BL92" s="267">
        <v>0</v>
      </c>
      <c r="BM92" s="267">
        <v>0</v>
      </c>
      <c r="BN92" s="267">
        <v>0</v>
      </c>
      <c r="BO92" s="267">
        <v>0</v>
      </c>
      <c r="BP92" s="267">
        <v>0</v>
      </c>
      <c r="BQ92" s="267">
        <v>0</v>
      </c>
      <c r="BR92" s="267">
        <v>0</v>
      </c>
      <c r="BS92" s="267">
        <v>0</v>
      </c>
      <c r="BT92" s="267">
        <v>0</v>
      </c>
      <c r="BU92" s="267">
        <v>0</v>
      </c>
      <c r="BV92" s="267">
        <v>0</v>
      </c>
      <c r="BW92" s="267">
        <v>0</v>
      </c>
      <c r="BX92" s="267">
        <v>0</v>
      </c>
      <c r="BY92" s="267">
        <v>0</v>
      </c>
      <c r="BZ92" s="267">
        <v>0</v>
      </c>
      <c r="CA92" s="267">
        <v>0</v>
      </c>
      <c r="CB92" s="267">
        <v>0</v>
      </c>
      <c r="CC92" s="267">
        <v>0</v>
      </c>
      <c r="CD92" s="267">
        <v>0</v>
      </c>
      <c r="CE92" s="267">
        <v>0</v>
      </c>
      <c r="CF92" s="267">
        <v>0</v>
      </c>
      <c r="CG92" s="267">
        <v>0</v>
      </c>
      <c r="CH92" s="267">
        <v>0</v>
      </c>
      <c r="CI92" s="267">
        <v>0</v>
      </c>
      <c r="CJ92" s="267">
        <v>0</v>
      </c>
      <c r="CK92" s="267">
        <v>0</v>
      </c>
      <c r="CL92" s="267">
        <v>0</v>
      </c>
      <c r="CM92" s="267">
        <v>0</v>
      </c>
      <c r="CN92" s="267">
        <v>0</v>
      </c>
      <c r="CO92" s="267">
        <v>0</v>
      </c>
      <c r="CP92" s="267">
        <v>0</v>
      </c>
      <c r="CQ92" s="267">
        <v>0</v>
      </c>
      <c r="CR92" s="267">
        <v>0</v>
      </c>
      <c r="CS92" s="267">
        <v>0</v>
      </c>
      <c r="CT92" s="267">
        <v>0</v>
      </c>
      <c r="CU92" s="267">
        <v>0</v>
      </c>
      <c r="CV92" s="267">
        <v>0</v>
      </c>
      <c r="CW92" s="267">
        <v>0</v>
      </c>
      <c r="CX92" s="267">
        <v>0</v>
      </c>
      <c r="CY92" s="267">
        <v>0</v>
      </c>
      <c r="CZ92" s="267">
        <v>0</v>
      </c>
      <c r="DA92" s="267">
        <v>0</v>
      </c>
      <c r="DB92" s="267">
        <v>0</v>
      </c>
      <c r="DC92" s="267">
        <v>0</v>
      </c>
      <c r="DD92" s="267">
        <v>0</v>
      </c>
      <c r="DE92" s="268">
        <v>0.20294259721439498</v>
      </c>
      <c r="DF92" s="266">
        <v>9.9921018494753227E-4</v>
      </c>
    </row>
    <row r="93" spans="1:110" ht="39.950000000000003" customHeight="1">
      <c r="A93" s="272" t="s">
        <v>284</v>
      </c>
      <c r="B93" s="265" t="s">
        <v>184</v>
      </c>
      <c r="C93" s="266">
        <v>0</v>
      </c>
      <c r="D93" s="267">
        <v>0</v>
      </c>
      <c r="E93" s="267">
        <v>4.5608548345061245E-4</v>
      </c>
      <c r="F93" s="267">
        <v>0</v>
      </c>
      <c r="G93" s="267">
        <v>0</v>
      </c>
      <c r="H93" s="267">
        <v>0</v>
      </c>
      <c r="I93" s="267">
        <v>0</v>
      </c>
      <c r="J93" s="267">
        <v>6.4834773163156194E-4</v>
      </c>
      <c r="K93" s="267">
        <v>1.7837076146478068E-5</v>
      </c>
      <c r="L93" s="267">
        <v>1.8101731732335727E-4</v>
      </c>
      <c r="M93" s="267">
        <v>0</v>
      </c>
      <c r="N93" s="267">
        <v>0</v>
      </c>
      <c r="O93" s="267">
        <v>0</v>
      </c>
      <c r="P93" s="267">
        <v>5.7505966243997817E-5</v>
      </c>
      <c r="Q93" s="267">
        <v>1.7006802721088434E-4</v>
      </c>
      <c r="R93" s="267">
        <v>2.3323643791491535E-4</v>
      </c>
      <c r="S93" s="267">
        <v>7.0300417115808217E-5</v>
      </c>
      <c r="T93" s="267">
        <v>0</v>
      </c>
      <c r="U93" s="267">
        <v>1.2840267077555214E-4</v>
      </c>
      <c r="V93" s="267">
        <v>1.7553483269336259E-4</v>
      </c>
      <c r="W93" s="267">
        <v>1.6488046166529267E-4</v>
      </c>
      <c r="X93" s="267">
        <v>2.5770780620372973E-4</v>
      </c>
      <c r="Y93" s="267">
        <v>4.5307016821259698E-4</v>
      </c>
      <c r="Z93" s="267">
        <v>0</v>
      </c>
      <c r="AA93" s="267">
        <v>1.2697606501174528E-4</v>
      </c>
      <c r="AB93" s="267">
        <v>1.9906043474798949E-4</v>
      </c>
      <c r="AC93" s="267">
        <v>1.1317696803429715E-5</v>
      </c>
      <c r="AD93" s="267">
        <v>0</v>
      </c>
      <c r="AE93" s="267">
        <v>7.0019430391933757E-5</v>
      </c>
      <c r="AF93" s="267">
        <v>0</v>
      </c>
      <c r="AG93" s="267">
        <v>0</v>
      </c>
      <c r="AH93" s="267">
        <v>0</v>
      </c>
      <c r="AI93" s="267">
        <v>4.4891362901777701E-5</v>
      </c>
      <c r="AJ93" s="267">
        <v>1.639344262295082E-3</v>
      </c>
      <c r="AK93" s="267">
        <v>1.3067909570065774E-4</v>
      </c>
      <c r="AL93" s="267">
        <v>0</v>
      </c>
      <c r="AM93" s="267">
        <v>0</v>
      </c>
      <c r="AN93" s="267">
        <v>5.0577425609036502E-4</v>
      </c>
      <c r="AO93" s="267">
        <v>0</v>
      </c>
      <c r="AP93" s="267">
        <v>0</v>
      </c>
      <c r="AQ93" s="267">
        <v>0</v>
      </c>
      <c r="AR93" s="267">
        <v>7.4626865671641792E-4</v>
      </c>
      <c r="AS93" s="267">
        <v>2.0480262147355485E-4</v>
      </c>
      <c r="AT93" s="267">
        <v>5.0737743152450552E-4</v>
      </c>
      <c r="AU93" s="267">
        <v>4.9638029176846761E-4</v>
      </c>
      <c r="AV93" s="267">
        <v>2.0850708924103419E-4</v>
      </c>
      <c r="AW93" s="267">
        <v>2.871088142405972E-4</v>
      </c>
      <c r="AX93" s="267">
        <v>1.6256197675363732E-3</v>
      </c>
      <c r="AY93" s="267">
        <v>1.240025878800949E-3</v>
      </c>
      <c r="AZ93" s="267">
        <v>0</v>
      </c>
      <c r="BA93" s="267">
        <v>8.3458860888327977E-4</v>
      </c>
      <c r="BB93" s="267">
        <v>6.1368517950291502E-4</v>
      </c>
      <c r="BC93" s="267">
        <v>0</v>
      </c>
      <c r="BD93" s="267">
        <v>0</v>
      </c>
      <c r="BE93" s="267">
        <v>0</v>
      </c>
      <c r="BF93" s="267">
        <v>0</v>
      </c>
      <c r="BG93" s="267">
        <v>0</v>
      </c>
      <c r="BH93" s="267">
        <v>2.2485035820988102E-4</v>
      </c>
      <c r="BI93" s="267">
        <v>0</v>
      </c>
      <c r="BJ93" s="267">
        <v>1.1238480557428635E-4</v>
      </c>
      <c r="BK93" s="267">
        <v>0</v>
      </c>
      <c r="BL93" s="267">
        <v>5.2675475176682324E-5</v>
      </c>
      <c r="BM93" s="267">
        <v>2.9399658963956018E-5</v>
      </c>
      <c r="BN93" s="267">
        <v>1.7739795760960108E-4</v>
      </c>
      <c r="BO93" s="267">
        <v>1.6262651386151874E-4</v>
      </c>
      <c r="BP93" s="267">
        <v>8.9421843073607594E-4</v>
      </c>
      <c r="BQ93" s="267">
        <v>3.0867373186541823E-4</v>
      </c>
      <c r="BR93" s="267">
        <v>1.1102167698243081E-4</v>
      </c>
      <c r="BS93" s="267">
        <v>1.9449405025019007E-4</v>
      </c>
      <c r="BT93" s="267">
        <v>2.2220709444315288E-4</v>
      </c>
      <c r="BU93" s="267">
        <v>1.0089043949177254E-4</v>
      </c>
      <c r="BV93" s="267">
        <v>1.01615689462453E-5</v>
      </c>
      <c r="BW93" s="267">
        <v>0</v>
      </c>
      <c r="BX93" s="267">
        <v>0</v>
      </c>
      <c r="BY93" s="267">
        <v>2.2876949740034663E-3</v>
      </c>
      <c r="BZ93" s="267">
        <v>2.5537626426098265E-4</v>
      </c>
      <c r="CA93" s="267">
        <v>6.4810389105373598E-5</v>
      </c>
      <c r="CB93" s="267">
        <v>4.7299214833033771E-5</v>
      </c>
      <c r="CC93" s="267">
        <v>5.9928684865010636E-5</v>
      </c>
      <c r="CD93" s="267">
        <v>0</v>
      </c>
      <c r="CE93" s="267">
        <v>1.3666336396870408E-4</v>
      </c>
      <c r="CF93" s="267">
        <v>4.4793501955982918E-4</v>
      </c>
      <c r="CG93" s="267">
        <v>1.7661603673613564E-4</v>
      </c>
      <c r="CH93" s="267">
        <v>4.6058388877557059E-3</v>
      </c>
      <c r="CI93" s="267">
        <v>1.2783877274778162E-3</v>
      </c>
      <c r="CJ93" s="267">
        <v>3.3796579553069372E-3</v>
      </c>
      <c r="CK93" s="267">
        <v>8.4785736185467326E-3</v>
      </c>
      <c r="CL93" s="267">
        <v>9.6301051903797713E-4</v>
      </c>
      <c r="CM93" s="267">
        <v>1.0645766437638827E-4</v>
      </c>
      <c r="CN93" s="267">
        <v>0</v>
      </c>
      <c r="CO93" s="267">
        <v>0</v>
      </c>
      <c r="CP93" s="267">
        <v>1.178888109009063E-4</v>
      </c>
      <c r="CQ93" s="267">
        <v>0</v>
      </c>
      <c r="CR93" s="267">
        <v>1.0986317808821169E-4</v>
      </c>
      <c r="CS93" s="267">
        <v>3.4431467606875275E-5</v>
      </c>
      <c r="CT93" s="267">
        <v>0</v>
      </c>
      <c r="CU93" s="267">
        <v>7.4413066934553705E-5</v>
      </c>
      <c r="CV93" s="267">
        <v>5.4147714966428416E-5</v>
      </c>
      <c r="CW93" s="267">
        <v>0</v>
      </c>
      <c r="CX93" s="267">
        <v>6.0328643449279642E-4</v>
      </c>
      <c r="CY93" s="267">
        <v>2.6941106740664906E-4</v>
      </c>
      <c r="CZ93" s="267">
        <v>3.5035957956850453E-4</v>
      </c>
      <c r="DA93" s="267">
        <v>1.0088577712314118E-3</v>
      </c>
      <c r="DB93" s="267">
        <v>9.6996973694420737E-5</v>
      </c>
      <c r="DC93" s="267">
        <v>4.8155059290916753E-4</v>
      </c>
      <c r="DD93" s="267">
        <v>0</v>
      </c>
      <c r="DE93" s="268">
        <v>2.0127203928830208E-5</v>
      </c>
      <c r="DF93" s="266">
        <v>3.4743934428503901E-4</v>
      </c>
    </row>
    <row r="94" spans="1:110" ht="39.950000000000003" customHeight="1">
      <c r="A94" s="272" t="s">
        <v>285</v>
      </c>
      <c r="B94" s="265" t="s">
        <v>185</v>
      </c>
      <c r="C94" s="266">
        <v>0</v>
      </c>
      <c r="D94" s="267">
        <v>0</v>
      </c>
      <c r="E94" s="267">
        <v>0</v>
      </c>
      <c r="F94" s="267">
        <v>0</v>
      </c>
      <c r="G94" s="267">
        <v>0</v>
      </c>
      <c r="H94" s="267">
        <v>0</v>
      </c>
      <c r="I94" s="267">
        <v>0</v>
      </c>
      <c r="J94" s="267">
        <v>0</v>
      </c>
      <c r="K94" s="267">
        <v>0</v>
      </c>
      <c r="L94" s="267">
        <v>0</v>
      </c>
      <c r="M94" s="267">
        <v>0</v>
      </c>
      <c r="N94" s="267">
        <v>0</v>
      </c>
      <c r="O94" s="267">
        <v>0</v>
      </c>
      <c r="P94" s="267">
        <v>0</v>
      </c>
      <c r="Q94" s="267">
        <v>0</v>
      </c>
      <c r="R94" s="267">
        <v>0</v>
      </c>
      <c r="S94" s="267">
        <v>0</v>
      </c>
      <c r="T94" s="267">
        <v>0</v>
      </c>
      <c r="U94" s="267">
        <v>0</v>
      </c>
      <c r="V94" s="267">
        <v>0</v>
      </c>
      <c r="W94" s="267">
        <v>0</v>
      </c>
      <c r="X94" s="267">
        <v>0</v>
      </c>
      <c r="Y94" s="267">
        <v>0</v>
      </c>
      <c r="Z94" s="267">
        <v>0</v>
      </c>
      <c r="AA94" s="267">
        <v>0</v>
      </c>
      <c r="AB94" s="267">
        <v>0</v>
      </c>
      <c r="AC94" s="267">
        <v>0</v>
      </c>
      <c r="AD94" s="267">
        <v>0</v>
      </c>
      <c r="AE94" s="267">
        <v>0</v>
      </c>
      <c r="AF94" s="267">
        <v>0</v>
      </c>
      <c r="AG94" s="267">
        <v>0</v>
      </c>
      <c r="AH94" s="267">
        <v>0</v>
      </c>
      <c r="AI94" s="267">
        <v>0</v>
      </c>
      <c r="AJ94" s="267">
        <v>0</v>
      </c>
      <c r="AK94" s="267">
        <v>0</v>
      </c>
      <c r="AL94" s="267">
        <v>0</v>
      </c>
      <c r="AM94" s="267">
        <v>0</v>
      </c>
      <c r="AN94" s="267">
        <v>0</v>
      </c>
      <c r="AO94" s="267">
        <v>0</v>
      </c>
      <c r="AP94" s="267">
        <v>0</v>
      </c>
      <c r="AQ94" s="267">
        <v>0</v>
      </c>
      <c r="AR94" s="267">
        <v>0</v>
      </c>
      <c r="AS94" s="267">
        <v>0</v>
      </c>
      <c r="AT94" s="267">
        <v>0</v>
      </c>
      <c r="AU94" s="267">
        <v>0</v>
      </c>
      <c r="AV94" s="267">
        <v>0</v>
      </c>
      <c r="AW94" s="267">
        <v>0</v>
      </c>
      <c r="AX94" s="267">
        <v>0</v>
      </c>
      <c r="AY94" s="267">
        <v>0</v>
      </c>
      <c r="AZ94" s="267">
        <v>0</v>
      </c>
      <c r="BA94" s="267">
        <v>0</v>
      </c>
      <c r="BB94" s="267">
        <v>0</v>
      </c>
      <c r="BC94" s="267">
        <v>0</v>
      </c>
      <c r="BD94" s="267">
        <v>0</v>
      </c>
      <c r="BE94" s="267">
        <v>0</v>
      </c>
      <c r="BF94" s="267">
        <v>0</v>
      </c>
      <c r="BG94" s="267">
        <v>0</v>
      </c>
      <c r="BH94" s="267">
        <v>0</v>
      </c>
      <c r="BI94" s="267">
        <v>0</v>
      </c>
      <c r="BJ94" s="267">
        <v>0</v>
      </c>
      <c r="BK94" s="267">
        <v>0</v>
      </c>
      <c r="BL94" s="267">
        <v>0</v>
      </c>
      <c r="BM94" s="267">
        <v>0</v>
      </c>
      <c r="BN94" s="267">
        <v>0</v>
      </c>
      <c r="BO94" s="267">
        <v>0</v>
      </c>
      <c r="BP94" s="267">
        <v>0</v>
      </c>
      <c r="BQ94" s="267">
        <v>0</v>
      </c>
      <c r="BR94" s="267">
        <v>0</v>
      </c>
      <c r="BS94" s="267">
        <v>0</v>
      </c>
      <c r="BT94" s="267">
        <v>0</v>
      </c>
      <c r="BU94" s="267">
        <v>0</v>
      </c>
      <c r="BV94" s="267">
        <v>0</v>
      </c>
      <c r="BW94" s="267">
        <v>0</v>
      </c>
      <c r="BX94" s="267">
        <v>0</v>
      </c>
      <c r="BY94" s="267">
        <v>0</v>
      </c>
      <c r="BZ94" s="267">
        <v>0</v>
      </c>
      <c r="CA94" s="267">
        <v>0</v>
      </c>
      <c r="CB94" s="267">
        <v>0</v>
      </c>
      <c r="CC94" s="267">
        <v>0</v>
      </c>
      <c r="CD94" s="267">
        <v>0</v>
      </c>
      <c r="CE94" s="267">
        <v>0</v>
      </c>
      <c r="CF94" s="267">
        <v>0</v>
      </c>
      <c r="CG94" s="267">
        <v>0</v>
      </c>
      <c r="CH94" s="267">
        <v>0</v>
      </c>
      <c r="CI94" s="267">
        <v>0</v>
      </c>
      <c r="CJ94" s="267">
        <v>0</v>
      </c>
      <c r="CK94" s="267">
        <v>0</v>
      </c>
      <c r="CL94" s="267">
        <v>0</v>
      </c>
      <c r="CM94" s="267">
        <v>0</v>
      </c>
      <c r="CN94" s="267">
        <v>0</v>
      </c>
      <c r="CO94" s="267">
        <v>0</v>
      </c>
      <c r="CP94" s="267">
        <v>0</v>
      </c>
      <c r="CQ94" s="267">
        <v>0</v>
      </c>
      <c r="CR94" s="267">
        <v>0</v>
      </c>
      <c r="CS94" s="267">
        <v>0</v>
      </c>
      <c r="CT94" s="267">
        <v>0</v>
      </c>
      <c r="CU94" s="267">
        <v>0</v>
      </c>
      <c r="CV94" s="267">
        <v>0</v>
      </c>
      <c r="CW94" s="267">
        <v>0</v>
      </c>
      <c r="CX94" s="267">
        <v>0</v>
      </c>
      <c r="CY94" s="267">
        <v>0</v>
      </c>
      <c r="CZ94" s="267">
        <v>0</v>
      </c>
      <c r="DA94" s="267">
        <v>0</v>
      </c>
      <c r="DB94" s="267">
        <v>0</v>
      </c>
      <c r="DC94" s="267">
        <v>0</v>
      </c>
      <c r="DD94" s="267">
        <v>0</v>
      </c>
      <c r="DE94" s="268">
        <v>0</v>
      </c>
      <c r="DF94" s="266">
        <v>0</v>
      </c>
    </row>
    <row r="95" spans="1:110" ht="39.950000000000003" customHeight="1">
      <c r="A95" s="272" t="s">
        <v>286</v>
      </c>
      <c r="B95" s="265" t="s">
        <v>186</v>
      </c>
      <c r="C95" s="266">
        <v>0</v>
      </c>
      <c r="D95" s="267">
        <v>0</v>
      </c>
      <c r="E95" s="267">
        <v>0</v>
      </c>
      <c r="F95" s="267">
        <v>0</v>
      </c>
      <c r="G95" s="267">
        <v>0</v>
      </c>
      <c r="H95" s="267">
        <v>0</v>
      </c>
      <c r="I95" s="267">
        <v>0</v>
      </c>
      <c r="J95" s="267">
        <v>0</v>
      </c>
      <c r="K95" s="267">
        <v>0</v>
      </c>
      <c r="L95" s="267">
        <v>0</v>
      </c>
      <c r="M95" s="267">
        <v>0</v>
      </c>
      <c r="N95" s="267">
        <v>0</v>
      </c>
      <c r="O95" s="267">
        <v>0</v>
      </c>
      <c r="P95" s="267">
        <v>0</v>
      </c>
      <c r="Q95" s="267">
        <v>0</v>
      </c>
      <c r="R95" s="267">
        <v>0</v>
      </c>
      <c r="S95" s="267">
        <v>0</v>
      </c>
      <c r="T95" s="267">
        <v>0</v>
      </c>
      <c r="U95" s="267">
        <v>0</v>
      </c>
      <c r="V95" s="267">
        <v>0</v>
      </c>
      <c r="W95" s="267">
        <v>0</v>
      </c>
      <c r="X95" s="267">
        <v>0</v>
      </c>
      <c r="Y95" s="267">
        <v>0</v>
      </c>
      <c r="Z95" s="267">
        <v>0</v>
      </c>
      <c r="AA95" s="267">
        <v>0</v>
      </c>
      <c r="AB95" s="267">
        <v>0</v>
      </c>
      <c r="AC95" s="267">
        <v>0</v>
      </c>
      <c r="AD95" s="267">
        <v>0</v>
      </c>
      <c r="AE95" s="267">
        <v>0</v>
      </c>
      <c r="AF95" s="267">
        <v>0</v>
      </c>
      <c r="AG95" s="267">
        <v>0</v>
      </c>
      <c r="AH95" s="267">
        <v>0</v>
      </c>
      <c r="AI95" s="267">
        <v>0</v>
      </c>
      <c r="AJ95" s="267">
        <v>0</v>
      </c>
      <c r="AK95" s="267">
        <v>0</v>
      </c>
      <c r="AL95" s="267">
        <v>0</v>
      </c>
      <c r="AM95" s="267">
        <v>0</v>
      </c>
      <c r="AN95" s="267">
        <v>0</v>
      </c>
      <c r="AO95" s="267">
        <v>0</v>
      </c>
      <c r="AP95" s="267">
        <v>0</v>
      </c>
      <c r="AQ95" s="267">
        <v>0</v>
      </c>
      <c r="AR95" s="267">
        <v>0</v>
      </c>
      <c r="AS95" s="267">
        <v>0</v>
      </c>
      <c r="AT95" s="267">
        <v>0</v>
      </c>
      <c r="AU95" s="267">
        <v>0</v>
      </c>
      <c r="AV95" s="267">
        <v>0</v>
      </c>
      <c r="AW95" s="267">
        <v>0</v>
      </c>
      <c r="AX95" s="267">
        <v>0</v>
      </c>
      <c r="AY95" s="267">
        <v>0</v>
      </c>
      <c r="AZ95" s="267">
        <v>0</v>
      </c>
      <c r="BA95" s="267">
        <v>0</v>
      </c>
      <c r="BB95" s="267">
        <v>0</v>
      </c>
      <c r="BC95" s="267">
        <v>0</v>
      </c>
      <c r="BD95" s="267">
        <v>0</v>
      </c>
      <c r="BE95" s="267">
        <v>0</v>
      </c>
      <c r="BF95" s="267">
        <v>0</v>
      </c>
      <c r="BG95" s="267">
        <v>0</v>
      </c>
      <c r="BH95" s="267">
        <v>0</v>
      </c>
      <c r="BI95" s="267">
        <v>0</v>
      </c>
      <c r="BJ95" s="267">
        <v>0</v>
      </c>
      <c r="BK95" s="267">
        <v>0</v>
      </c>
      <c r="BL95" s="267">
        <v>0</v>
      </c>
      <c r="BM95" s="267">
        <v>0</v>
      </c>
      <c r="BN95" s="267">
        <v>0</v>
      </c>
      <c r="BO95" s="267">
        <v>0</v>
      </c>
      <c r="BP95" s="267">
        <v>0</v>
      </c>
      <c r="BQ95" s="267">
        <v>0</v>
      </c>
      <c r="BR95" s="267">
        <v>0</v>
      </c>
      <c r="BS95" s="267">
        <v>0</v>
      </c>
      <c r="BT95" s="267">
        <v>0</v>
      </c>
      <c r="BU95" s="267">
        <v>0</v>
      </c>
      <c r="BV95" s="267">
        <v>0</v>
      </c>
      <c r="BW95" s="267">
        <v>0</v>
      </c>
      <c r="BX95" s="267">
        <v>0</v>
      </c>
      <c r="BY95" s="267">
        <v>0</v>
      </c>
      <c r="BZ95" s="267">
        <v>0</v>
      </c>
      <c r="CA95" s="267">
        <v>0</v>
      </c>
      <c r="CB95" s="267">
        <v>0</v>
      </c>
      <c r="CC95" s="267">
        <v>0</v>
      </c>
      <c r="CD95" s="267">
        <v>0</v>
      </c>
      <c r="CE95" s="267">
        <v>0</v>
      </c>
      <c r="CF95" s="267">
        <v>0</v>
      </c>
      <c r="CG95" s="267">
        <v>0</v>
      </c>
      <c r="CH95" s="267">
        <v>0</v>
      </c>
      <c r="CI95" s="267">
        <v>0</v>
      </c>
      <c r="CJ95" s="267">
        <v>0</v>
      </c>
      <c r="CK95" s="267">
        <v>0</v>
      </c>
      <c r="CL95" s="267">
        <v>0</v>
      </c>
      <c r="CM95" s="267">
        <v>0</v>
      </c>
      <c r="CN95" s="267">
        <v>0</v>
      </c>
      <c r="CO95" s="267">
        <v>0</v>
      </c>
      <c r="CP95" s="267">
        <v>7.1513166366503613E-3</v>
      </c>
      <c r="CQ95" s="267">
        <v>0</v>
      </c>
      <c r="CR95" s="267">
        <v>0</v>
      </c>
      <c r="CS95" s="267">
        <v>5.1647201410312917E-4</v>
      </c>
      <c r="CT95" s="267">
        <v>0</v>
      </c>
      <c r="CU95" s="267">
        <v>0</v>
      </c>
      <c r="CV95" s="267">
        <v>0</v>
      </c>
      <c r="CW95" s="267">
        <v>0</v>
      </c>
      <c r="CX95" s="267">
        <v>0</v>
      </c>
      <c r="CY95" s="267">
        <v>0</v>
      </c>
      <c r="CZ95" s="267">
        <v>0</v>
      </c>
      <c r="DA95" s="267">
        <v>0</v>
      </c>
      <c r="DB95" s="267">
        <v>0</v>
      </c>
      <c r="DC95" s="267">
        <v>0</v>
      </c>
      <c r="DD95" s="267">
        <v>0</v>
      </c>
      <c r="DE95" s="268">
        <v>0</v>
      </c>
      <c r="DF95" s="266">
        <v>3.9817777676477088E-4</v>
      </c>
    </row>
    <row r="96" spans="1:110" ht="39.950000000000003" customHeight="1">
      <c r="A96" s="272" t="s">
        <v>287</v>
      </c>
      <c r="B96" s="265" t="s">
        <v>187</v>
      </c>
      <c r="C96" s="266">
        <v>0</v>
      </c>
      <c r="D96" s="267">
        <v>0</v>
      </c>
      <c r="E96" s="267">
        <v>1.1727912431587178E-3</v>
      </c>
      <c r="F96" s="267">
        <v>0</v>
      </c>
      <c r="G96" s="267">
        <v>0</v>
      </c>
      <c r="H96" s="267">
        <v>0</v>
      </c>
      <c r="I96" s="267">
        <v>0</v>
      </c>
      <c r="J96" s="267">
        <v>0</v>
      </c>
      <c r="K96" s="267">
        <v>0</v>
      </c>
      <c r="L96" s="267">
        <v>0</v>
      </c>
      <c r="M96" s="267">
        <v>0</v>
      </c>
      <c r="N96" s="267">
        <v>0</v>
      </c>
      <c r="O96" s="267">
        <v>0</v>
      </c>
      <c r="P96" s="267">
        <v>0</v>
      </c>
      <c r="Q96" s="267">
        <v>0</v>
      </c>
      <c r="R96" s="267">
        <v>0</v>
      </c>
      <c r="S96" s="267">
        <v>0</v>
      </c>
      <c r="T96" s="267">
        <v>0</v>
      </c>
      <c r="U96" s="267">
        <v>0</v>
      </c>
      <c r="V96" s="267">
        <v>0</v>
      </c>
      <c r="W96" s="267">
        <v>0</v>
      </c>
      <c r="X96" s="267">
        <v>0</v>
      </c>
      <c r="Y96" s="267">
        <v>0</v>
      </c>
      <c r="Z96" s="267">
        <v>0</v>
      </c>
      <c r="AA96" s="267">
        <v>6.348803250587264E-5</v>
      </c>
      <c r="AB96" s="267">
        <v>0</v>
      </c>
      <c r="AC96" s="267">
        <v>0</v>
      </c>
      <c r="AD96" s="267">
        <v>0</v>
      </c>
      <c r="AE96" s="267">
        <v>0</v>
      </c>
      <c r="AF96" s="267">
        <v>0</v>
      </c>
      <c r="AG96" s="267">
        <v>0</v>
      </c>
      <c r="AH96" s="267">
        <v>0</v>
      </c>
      <c r="AI96" s="267">
        <v>0</v>
      </c>
      <c r="AJ96" s="267">
        <v>0</v>
      </c>
      <c r="AK96" s="267">
        <v>0</v>
      </c>
      <c r="AL96" s="267">
        <v>0</v>
      </c>
      <c r="AM96" s="267">
        <v>0</v>
      </c>
      <c r="AN96" s="267">
        <v>0</v>
      </c>
      <c r="AO96" s="267">
        <v>0</v>
      </c>
      <c r="AP96" s="267">
        <v>0</v>
      </c>
      <c r="AQ96" s="267">
        <v>0</v>
      </c>
      <c r="AR96" s="267">
        <v>0</v>
      </c>
      <c r="AS96" s="267">
        <v>0</v>
      </c>
      <c r="AT96" s="267">
        <v>0</v>
      </c>
      <c r="AU96" s="267">
        <v>0</v>
      </c>
      <c r="AV96" s="267">
        <v>0</v>
      </c>
      <c r="AW96" s="267">
        <v>0</v>
      </c>
      <c r="AX96" s="267">
        <v>0</v>
      </c>
      <c r="AY96" s="267">
        <v>0</v>
      </c>
      <c r="AZ96" s="267">
        <v>0</v>
      </c>
      <c r="BA96" s="267">
        <v>0</v>
      </c>
      <c r="BB96" s="267">
        <v>0</v>
      </c>
      <c r="BC96" s="267">
        <v>0</v>
      </c>
      <c r="BD96" s="267">
        <v>0</v>
      </c>
      <c r="BE96" s="267">
        <v>0</v>
      </c>
      <c r="BF96" s="267">
        <v>0</v>
      </c>
      <c r="BG96" s="267">
        <v>0</v>
      </c>
      <c r="BH96" s="267">
        <v>0</v>
      </c>
      <c r="BI96" s="267">
        <v>0</v>
      </c>
      <c r="BJ96" s="267">
        <v>0</v>
      </c>
      <c r="BK96" s="267">
        <v>0</v>
      </c>
      <c r="BL96" s="267">
        <v>0</v>
      </c>
      <c r="BM96" s="267">
        <v>0</v>
      </c>
      <c r="BN96" s="267">
        <v>0</v>
      </c>
      <c r="BO96" s="267">
        <v>0</v>
      </c>
      <c r="BP96" s="267">
        <v>0</v>
      </c>
      <c r="BQ96" s="267">
        <v>0</v>
      </c>
      <c r="BR96" s="267">
        <v>3.3306503094729248E-4</v>
      </c>
      <c r="BS96" s="267">
        <v>0</v>
      </c>
      <c r="BT96" s="267">
        <v>2.9541983654292002E-5</v>
      </c>
      <c r="BU96" s="267">
        <v>2.603624244948969E-5</v>
      </c>
      <c r="BV96" s="267">
        <v>0</v>
      </c>
      <c r="BW96" s="267">
        <v>0</v>
      </c>
      <c r="BX96" s="267">
        <v>0</v>
      </c>
      <c r="BY96" s="267">
        <v>0</v>
      </c>
      <c r="BZ96" s="267">
        <v>5.9389828897902948E-6</v>
      </c>
      <c r="CA96" s="267">
        <v>0</v>
      </c>
      <c r="CB96" s="267">
        <v>1.5372244820735975E-4</v>
      </c>
      <c r="CC96" s="267">
        <v>0</v>
      </c>
      <c r="CD96" s="267">
        <v>0</v>
      </c>
      <c r="CE96" s="267">
        <v>8.1998018381222455E-4</v>
      </c>
      <c r="CF96" s="267">
        <v>5.0765968883447312E-4</v>
      </c>
      <c r="CG96" s="267">
        <v>0</v>
      </c>
      <c r="CH96" s="267">
        <v>1.9081332534987927E-4</v>
      </c>
      <c r="CI96" s="267">
        <v>1.5039855617386073E-4</v>
      </c>
      <c r="CJ96" s="267">
        <v>0</v>
      </c>
      <c r="CK96" s="267">
        <v>0</v>
      </c>
      <c r="CL96" s="267">
        <v>2.4692577411230182E-4</v>
      </c>
      <c r="CM96" s="267">
        <v>0</v>
      </c>
      <c r="CN96" s="267">
        <v>1.4885936511480778E-5</v>
      </c>
      <c r="CO96" s="267">
        <v>2.3688823613019376E-5</v>
      </c>
      <c r="CP96" s="267">
        <v>1.3564467949659664E-2</v>
      </c>
      <c r="CQ96" s="267">
        <v>1.8377321603128056E-2</v>
      </c>
      <c r="CR96" s="267">
        <v>2.0789493699769289E-3</v>
      </c>
      <c r="CS96" s="267">
        <v>9.9162626707800794E-4</v>
      </c>
      <c r="CT96" s="267">
        <v>0</v>
      </c>
      <c r="CU96" s="267">
        <v>0</v>
      </c>
      <c r="CV96" s="267">
        <v>0</v>
      </c>
      <c r="CW96" s="267">
        <v>0</v>
      </c>
      <c r="CX96" s="267">
        <v>1.2656358765583141E-5</v>
      </c>
      <c r="CY96" s="267">
        <v>0</v>
      </c>
      <c r="CZ96" s="267">
        <v>8.2979900424119495E-5</v>
      </c>
      <c r="DA96" s="267">
        <v>0</v>
      </c>
      <c r="DB96" s="267">
        <v>0</v>
      </c>
      <c r="DC96" s="267">
        <v>1.4045225626517385E-4</v>
      </c>
      <c r="DD96" s="267">
        <v>0</v>
      </c>
      <c r="DE96" s="268">
        <v>4.0254407857660417E-5</v>
      </c>
      <c r="DF96" s="266">
        <v>8.4788677401676947E-4</v>
      </c>
    </row>
    <row r="97" spans="1:110" ht="39.950000000000003" customHeight="1">
      <c r="A97" s="272" t="s">
        <v>288</v>
      </c>
      <c r="B97" s="265" t="s">
        <v>188</v>
      </c>
      <c r="C97" s="266">
        <v>0</v>
      </c>
      <c r="D97" s="267">
        <v>0</v>
      </c>
      <c r="E97" s="267">
        <v>0</v>
      </c>
      <c r="F97" s="267">
        <v>0</v>
      </c>
      <c r="G97" s="267">
        <v>0</v>
      </c>
      <c r="H97" s="267">
        <v>0</v>
      </c>
      <c r="I97" s="267">
        <v>0</v>
      </c>
      <c r="J97" s="267">
        <v>0</v>
      </c>
      <c r="K97" s="267">
        <v>0</v>
      </c>
      <c r="L97" s="267">
        <v>0</v>
      </c>
      <c r="M97" s="267">
        <v>0</v>
      </c>
      <c r="N97" s="267">
        <v>0</v>
      </c>
      <c r="O97" s="267">
        <v>0</v>
      </c>
      <c r="P97" s="267">
        <v>0</v>
      </c>
      <c r="Q97" s="267">
        <v>0</v>
      </c>
      <c r="R97" s="267">
        <v>0</v>
      </c>
      <c r="S97" s="267">
        <v>0</v>
      </c>
      <c r="T97" s="267">
        <v>0</v>
      </c>
      <c r="U97" s="267">
        <v>0</v>
      </c>
      <c r="V97" s="267">
        <v>0</v>
      </c>
      <c r="W97" s="267">
        <v>0</v>
      </c>
      <c r="X97" s="267">
        <v>0</v>
      </c>
      <c r="Y97" s="267">
        <v>0</v>
      </c>
      <c r="Z97" s="267">
        <v>0</v>
      </c>
      <c r="AA97" s="267">
        <v>0</v>
      </c>
      <c r="AB97" s="267">
        <v>0</v>
      </c>
      <c r="AC97" s="267">
        <v>0</v>
      </c>
      <c r="AD97" s="267">
        <v>0</v>
      </c>
      <c r="AE97" s="267">
        <v>0</v>
      </c>
      <c r="AF97" s="267">
        <v>0</v>
      </c>
      <c r="AG97" s="267">
        <v>0</v>
      </c>
      <c r="AH97" s="267">
        <v>0</v>
      </c>
      <c r="AI97" s="267">
        <v>0</v>
      </c>
      <c r="AJ97" s="267">
        <v>0</v>
      </c>
      <c r="AK97" s="267">
        <v>0</v>
      </c>
      <c r="AL97" s="267">
        <v>0</v>
      </c>
      <c r="AM97" s="267">
        <v>0</v>
      </c>
      <c r="AN97" s="267">
        <v>0</v>
      </c>
      <c r="AO97" s="267">
        <v>0</v>
      </c>
      <c r="AP97" s="267">
        <v>0</v>
      </c>
      <c r="AQ97" s="267">
        <v>0</v>
      </c>
      <c r="AR97" s="267">
        <v>0</v>
      </c>
      <c r="AS97" s="267">
        <v>0</v>
      </c>
      <c r="AT97" s="267">
        <v>0</v>
      </c>
      <c r="AU97" s="267">
        <v>0</v>
      </c>
      <c r="AV97" s="267">
        <v>0</v>
      </c>
      <c r="AW97" s="267">
        <v>0</v>
      </c>
      <c r="AX97" s="267">
        <v>0</v>
      </c>
      <c r="AY97" s="267">
        <v>0</v>
      </c>
      <c r="AZ97" s="267">
        <v>0</v>
      </c>
      <c r="BA97" s="267">
        <v>0</v>
      </c>
      <c r="BB97" s="267">
        <v>0</v>
      </c>
      <c r="BC97" s="267">
        <v>0</v>
      </c>
      <c r="BD97" s="267">
        <v>0</v>
      </c>
      <c r="BE97" s="267">
        <v>0</v>
      </c>
      <c r="BF97" s="267">
        <v>0</v>
      </c>
      <c r="BG97" s="267">
        <v>0</v>
      </c>
      <c r="BH97" s="267">
        <v>0</v>
      </c>
      <c r="BI97" s="267">
        <v>0</v>
      </c>
      <c r="BJ97" s="267">
        <v>0</v>
      </c>
      <c r="BK97" s="267">
        <v>0</v>
      </c>
      <c r="BL97" s="267">
        <v>0</v>
      </c>
      <c r="BM97" s="267">
        <v>0</v>
      </c>
      <c r="BN97" s="267">
        <v>0</v>
      </c>
      <c r="BO97" s="267">
        <v>0</v>
      </c>
      <c r="BP97" s="267">
        <v>0</v>
      </c>
      <c r="BQ97" s="267">
        <v>0</v>
      </c>
      <c r="BR97" s="267">
        <v>0</v>
      </c>
      <c r="BS97" s="267">
        <v>0</v>
      </c>
      <c r="BT97" s="267">
        <v>0</v>
      </c>
      <c r="BU97" s="267">
        <v>0</v>
      </c>
      <c r="BV97" s="267">
        <v>0</v>
      </c>
      <c r="BW97" s="267">
        <v>0</v>
      </c>
      <c r="BX97" s="267">
        <v>0</v>
      </c>
      <c r="BY97" s="267">
        <v>0</v>
      </c>
      <c r="BZ97" s="267">
        <v>0</v>
      </c>
      <c r="CA97" s="267">
        <v>0</v>
      </c>
      <c r="CB97" s="267">
        <v>0</v>
      </c>
      <c r="CC97" s="267">
        <v>0</v>
      </c>
      <c r="CD97" s="267">
        <v>0</v>
      </c>
      <c r="CE97" s="267">
        <v>0</v>
      </c>
      <c r="CF97" s="267">
        <v>0</v>
      </c>
      <c r="CG97" s="267">
        <v>0</v>
      </c>
      <c r="CH97" s="267">
        <v>0</v>
      </c>
      <c r="CI97" s="267">
        <v>0</v>
      </c>
      <c r="CJ97" s="267">
        <v>0</v>
      </c>
      <c r="CK97" s="267">
        <v>0</v>
      </c>
      <c r="CL97" s="267">
        <v>0</v>
      </c>
      <c r="CM97" s="267">
        <v>0</v>
      </c>
      <c r="CN97" s="267">
        <v>0</v>
      </c>
      <c r="CO97" s="267">
        <v>0</v>
      </c>
      <c r="CP97" s="267">
        <v>0</v>
      </c>
      <c r="CQ97" s="267">
        <v>0</v>
      </c>
      <c r="CR97" s="267">
        <v>0</v>
      </c>
      <c r="CS97" s="267">
        <v>0</v>
      </c>
      <c r="CT97" s="267">
        <v>0</v>
      </c>
      <c r="CU97" s="267">
        <v>0</v>
      </c>
      <c r="CV97" s="267">
        <v>0</v>
      </c>
      <c r="CW97" s="267">
        <v>0</v>
      </c>
      <c r="CX97" s="267">
        <v>0</v>
      </c>
      <c r="CY97" s="267">
        <v>0</v>
      </c>
      <c r="CZ97" s="267">
        <v>0</v>
      </c>
      <c r="DA97" s="267">
        <v>0</v>
      </c>
      <c r="DB97" s="267">
        <v>0</v>
      </c>
      <c r="DC97" s="267">
        <v>0</v>
      </c>
      <c r="DD97" s="267">
        <v>0</v>
      </c>
      <c r="DE97" s="268">
        <v>0</v>
      </c>
      <c r="DF97" s="266">
        <v>0</v>
      </c>
    </row>
    <row r="98" spans="1:110" ht="39.950000000000003" customHeight="1">
      <c r="A98" s="272" t="s">
        <v>289</v>
      </c>
      <c r="B98" s="265" t="s">
        <v>189</v>
      </c>
      <c r="C98" s="266">
        <v>0</v>
      </c>
      <c r="D98" s="267">
        <v>0</v>
      </c>
      <c r="E98" s="267">
        <v>0</v>
      </c>
      <c r="F98" s="267">
        <v>0</v>
      </c>
      <c r="G98" s="267">
        <v>0</v>
      </c>
      <c r="H98" s="267">
        <v>0</v>
      </c>
      <c r="I98" s="267">
        <v>0</v>
      </c>
      <c r="J98" s="267">
        <v>0</v>
      </c>
      <c r="K98" s="267">
        <v>0</v>
      </c>
      <c r="L98" s="267">
        <v>0</v>
      </c>
      <c r="M98" s="267">
        <v>0</v>
      </c>
      <c r="N98" s="267">
        <v>0</v>
      </c>
      <c r="O98" s="267">
        <v>0</v>
      </c>
      <c r="P98" s="267">
        <v>0</v>
      </c>
      <c r="Q98" s="267">
        <v>0</v>
      </c>
      <c r="R98" s="267">
        <v>0</v>
      </c>
      <c r="S98" s="267">
        <v>0</v>
      </c>
      <c r="T98" s="267">
        <v>0</v>
      </c>
      <c r="U98" s="267">
        <v>0</v>
      </c>
      <c r="V98" s="267">
        <v>0</v>
      </c>
      <c r="W98" s="267">
        <v>0</v>
      </c>
      <c r="X98" s="267">
        <v>0</v>
      </c>
      <c r="Y98" s="267">
        <v>0</v>
      </c>
      <c r="Z98" s="267">
        <v>0</v>
      </c>
      <c r="AA98" s="267">
        <v>0</v>
      </c>
      <c r="AB98" s="267">
        <v>0</v>
      </c>
      <c r="AC98" s="267">
        <v>0</v>
      </c>
      <c r="AD98" s="267">
        <v>0</v>
      </c>
      <c r="AE98" s="267">
        <v>0</v>
      </c>
      <c r="AF98" s="267">
        <v>0</v>
      </c>
      <c r="AG98" s="267">
        <v>0</v>
      </c>
      <c r="AH98" s="267">
        <v>0</v>
      </c>
      <c r="AI98" s="267">
        <v>0</v>
      </c>
      <c r="AJ98" s="267">
        <v>0</v>
      </c>
      <c r="AK98" s="267">
        <v>0</v>
      </c>
      <c r="AL98" s="267">
        <v>0</v>
      </c>
      <c r="AM98" s="267">
        <v>0</v>
      </c>
      <c r="AN98" s="267">
        <v>0</v>
      </c>
      <c r="AO98" s="267">
        <v>0</v>
      </c>
      <c r="AP98" s="267">
        <v>0</v>
      </c>
      <c r="AQ98" s="267">
        <v>0</v>
      </c>
      <c r="AR98" s="267">
        <v>0</v>
      </c>
      <c r="AS98" s="267">
        <v>0</v>
      </c>
      <c r="AT98" s="267">
        <v>0</v>
      </c>
      <c r="AU98" s="267">
        <v>0</v>
      </c>
      <c r="AV98" s="267">
        <v>0</v>
      </c>
      <c r="AW98" s="267">
        <v>0</v>
      </c>
      <c r="AX98" s="267">
        <v>0</v>
      </c>
      <c r="AY98" s="267">
        <v>0</v>
      </c>
      <c r="AZ98" s="267">
        <v>0</v>
      </c>
      <c r="BA98" s="267">
        <v>0</v>
      </c>
      <c r="BB98" s="267">
        <v>0</v>
      </c>
      <c r="BC98" s="267">
        <v>0</v>
      </c>
      <c r="BD98" s="267">
        <v>0</v>
      </c>
      <c r="BE98" s="267">
        <v>0</v>
      </c>
      <c r="BF98" s="267">
        <v>0</v>
      </c>
      <c r="BG98" s="267">
        <v>0</v>
      </c>
      <c r="BH98" s="267">
        <v>0</v>
      </c>
      <c r="BI98" s="267">
        <v>0</v>
      </c>
      <c r="BJ98" s="267">
        <v>0</v>
      </c>
      <c r="BK98" s="267">
        <v>0</v>
      </c>
      <c r="BL98" s="267">
        <v>0</v>
      </c>
      <c r="BM98" s="267">
        <v>0</v>
      </c>
      <c r="BN98" s="267">
        <v>0</v>
      </c>
      <c r="BO98" s="267">
        <v>0</v>
      </c>
      <c r="BP98" s="267">
        <v>0</v>
      </c>
      <c r="BQ98" s="267">
        <v>0</v>
      </c>
      <c r="BR98" s="267">
        <v>0</v>
      </c>
      <c r="BS98" s="267">
        <v>0</v>
      </c>
      <c r="BT98" s="267">
        <v>0</v>
      </c>
      <c r="BU98" s="267">
        <v>0</v>
      </c>
      <c r="BV98" s="267">
        <v>0</v>
      </c>
      <c r="BW98" s="267">
        <v>0</v>
      </c>
      <c r="BX98" s="267">
        <v>0</v>
      </c>
      <c r="BY98" s="267">
        <v>0</v>
      </c>
      <c r="BZ98" s="267">
        <v>0</v>
      </c>
      <c r="CA98" s="267">
        <v>0</v>
      </c>
      <c r="CB98" s="267">
        <v>0</v>
      </c>
      <c r="CC98" s="267">
        <v>0</v>
      </c>
      <c r="CD98" s="267">
        <v>0</v>
      </c>
      <c r="CE98" s="267">
        <v>0</v>
      </c>
      <c r="CF98" s="267">
        <v>0</v>
      </c>
      <c r="CG98" s="267">
        <v>0</v>
      </c>
      <c r="CH98" s="267">
        <v>0</v>
      </c>
      <c r="CI98" s="267">
        <v>0</v>
      </c>
      <c r="CJ98" s="267">
        <v>0</v>
      </c>
      <c r="CK98" s="267">
        <v>0</v>
      </c>
      <c r="CL98" s="267">
        <v>0</v>
      </c>
      <c r="CM98" s="267">
        <v>0</v>
      </c>
      <c r="CN98" s="267">
        <v>0</v>
      </c>
      <c r="CO98" s="267">
        <v>0</v>
      </c>
      <c r="CP98" s="267">
        <v>0</v>
      </c>
      <c r="CQ98" s="267">
        <v>0</v>
      </c>
      <c r="CR98" s="267">
        <v>0</v>
      </c>
      <c r="CS98" s="267">
        <v>0</v>
      </c>
      <c r="CT98" s="267">
        <v>0</v>
      </c>
      <c r="CU98" s="267">
        <v>0</v>
      </c>
      <c r="CV98" s="267">
        <v>0</v>
      </c>
      <c r="CW98" s="267">
        <v>0</v>
      </c>
      <c r="CX98" s="267">
        <v>0</v>
      </c>
      <c r="CY98" s="267">
        <v>0</v>
      </c>
      <c r="CZ98" s="267">
        <v>0</v>
      </c>
      <c r="DA98" s="267">
        <v>0</v>
      </c>
      <c r="DB98" s="267">
        <v>0</v>
      </c>
      <c r="DC98" s="267">
        <v>0</v>
      </c>
      <c r="DD98" s="267">
        <v>0</v>
      </c>
      <c r="DE98" s="268">
        <v>0</v>
      </c>
      <c r="DF98" s="266">
        <v>0</v>
      </c>
    </row>
    <row r="99" spans="1:110" ht="39.950000000000003" customHeight="1">
      <c r="A99" s="272" t="s">
        <v>290</v>
      </c>
      <c r="B99" s="265" t="s">
        <v>432</v>
      </c>
      <c r="C99" s="266">
        <v>0</v>
      </c>
      <c r="D99" s="267">
        <v>0</v>
      </c>
      <c r="E99" s="267">
        <v>0</v>
      </c>
      <c r="F99" s="267">
        <v>2.6535756932466497E-4</v>
      </c>
      <c r="G99" s="267">
        <v>1.3471026694770558E-2</v>
      </c>
      <c r="H99" s="267">
        <v>0</v>
      </c>
      <c r="I99" s="267">
        <v>1.5191796429927839E-3</v>
      </c>
      <c r="J99" s="267">
        <v>5.7366893531797893E-4</v>
      </c>
      <c r="K99" s="267">
        <v>1.052387492642206E-3</v>
      </c>
      <c r="L99" s="267">
        <v>1.99119049055693E-3</v>
      </c>
      <c r="M99" s="267">
        <v>0</v>
      </c>
      <c r="N99" s="267">
        <v>1.7879492222420883E-4</v>
      </c>
      <c r="O99" s="267">
        <v>4.1267876132882559E-4</v>
      </c>
      <c r="P99" s="267">
        <v>5.1755369619598034E-4</v>
      </c>
      <c r="Q99" s="267">
        <v>2.3809523809523812E-3</v>
      </c>
      <c r="R99" s="267">
        <v>1.2201948383548729E-3</v>
      </c>
      <c r="S99" s="267">
        <v>5.6240333692646573E-4</v>
      </c>
      <c r="T99" s="267">
        <v>6.4873496681471128E-4</v>
      </c>
      <c r="U99" s="267">
        <v>7.7041602465331282E-4</v>
      </c>
      <c r="V99" s="267">
        <v>8.11848601206802E-4</v>
      </c>
      <c r="W99" s="267">
        <v>1.1991306302930376E-4</v>
      </c>
      <c r="X99" s="267">
        <v>6.208415331271671E-4</v>
      </c>
      <c r="Y99" s="267">
        <v>7.16674629718108E-4</v>
      </c>
      <c r="Z99" s="267">
        <v>2.2167586957397929E-4</v>
      </c>
      <c r="AA99" s="267">
        <v>3.142657609040696E-3</v>
      </c>
      <c r="AB99" s="267">
        <v>1.2341746954375348E-3</v>
      </c>
      <c r="AC99" s="267">
        <v>4.3459955725170103E-4</v>
      </c>
      <c r="AD99" s="267">
        <v>1.1370096645821489E-3</v>
      </c>
      <c r="AE99" s="267">
        <v>6.0683506339675932E-4</v>
      </c>
      <c r="AF99" s="267">
        <v>4.8100048100048102E-4</v>
      </c>
      <c r="AG99" s="267">
        <v>0</v>
      </c>
      <c r="AH99" s="267">
        <v>0</v>
      </c>
      <c r="AI99" s="267">
        <v>9.8760998383910933E-4</v>
      </c>
      <c r="AJ99" s="267">
        <v>0</v>
      </c>
      <c r="AK99" s="267">
        <v>7.6229472492050357E-4</v>
      </c>
      <c r="AL99" s="267">
        <v>0</v>
      </c>
      <c r="AM99" s="267">
        <v>2.0049562518545844E-4</v>
      </c>
      <c r="AN99" s="267">
        <v>8.429570934839417E-4</v>
      </c>
      <c r="AO99" s="267">
        <v>6.9372181755116198E-4</v>
      </c>
      <c r="AP99" s="267">
        <v>1.7971874017163139E-4</v>
      </c>
      <c r="AQ99" s="267">
        <v>1.5917115239914338E-4</v>
      </c>
      <c r="AR99" s="267">
        <v>1.212686567164179E-3</v>
      </c>
      <c r="AS99" s="267">
        <v>9.728124519993856E-4</v>
      </c>
      <c r="AT99" s="267">
        <v>1.2193425370508278E-3</v>
      </c>
      <c r="AU99" s="267">
        <v>1.9017167022298434E-3</v>
      </c>
      <c r="AV99" s="267">
        <v>6.2552126772310256E-4</v>
      </c>
      <c r="AW99" s="267">
        <v>5.2636615944109488E-4</v>
      </c>
      <c r="AX99" s="267">
        <v>6.5024790701454925E-4</v>
      </c>
      <c r="AY99" s="267">
        <v>7.5479836100927325E-4</v>
      </c>
      <c r="AZ99" s="267">
        <v>0</v>
      </c>
      <c r="BA99" s="267">
        <v>7.5316532996783775E-4</v>
      </c>
      <c r="BB99" s="267">
        <v>4.6026388462718626E-4</v>
      </c>
      <c r="BC99" s="267">
        <v>0</v>
      </c>
      <c r="BD99" s="267">
        <v>0</v>
      </c>
      <c r="BE99" s="267">
        <v>0</v>
      </c>
      <c r="BF99" s="267">
        <v>0</v>
      </c>
      <c r="BG99" s="267">
        <v>0</v>
      </c>
      <c r="BH99" s="267">
        <v>5.1689737519512876E-4</v>
      </c>
      <c r="BI99" s="267">
        <v>0</v>
      </c>
      <c r="BJ99" s="267">
        <v>7.8669363902000454E-4</v>
      </c>
      <c r="BK99" s="267">
        <v>6.0959679526256208E-4</v>
      </c>
      <c r="BL99" s="267">
        <v>8.4280760282691718E-4</v>
      </c>
      <c r="BM99" s="267">
        <v>2.6312694772740635E-3</v>
      </c>
      <c r="BN99" s="267">
        <v>1.1800820658377812E-3</v>
      </c>
      <c r="BO99" s="267">
        <v>1.1192530659880995E-3</v>
      </c>
      <c r="BP99" s="267">
        <v>6.8854819166677846E-4</v>
      </c>
      <c r="BQ99" s="267">
        <v>2.3664986109682064E-3</v>
      </c>
      <c r="BR99" s="267">
        <v>1.0352771378611673E-2</v>
      </c>
      <c r="BS99" s="267">
        <v>2.4576975440705837E-3</v>
      </c>
      <c r="BT99" s="267">
        <v>6.5891467889790418E-4</v>
      </c>
      <c r="BU99" s="267">
        <v>2.1024265777962923E-3</v>
      </c>
      <c r="BV99" s="267">
        <v>1.1380957219794736E-3</v>
      </c>
      <c r="BW99" s="267">
        <v>1.3931938699469721E-3</v>
      </c>
      <c r="BX99" s="267">
        <v>0</v>
      </c>
      <c r="BY99" s="267">
        <v>3.466204506065858E-4</v>
      </c>
      <c r="BZ99" s="267">
        <v>1.5381965684556863E-3</v>
      </c>
      <c r="CA99" s="267">
        <v>0</v>
      </c>
      <c r="CB99" s="267">
        <v>1.2179547819506195E-3</v>
      </c>
      <c r="CC99" s="267">
        <v>1.1985736973002127E-4</v>
      </c>
      <c r="CD99" s="267">
        <v>1.6397282736003748E-3</v>
      </c>
      <c r="CE99" s="267">
        <v>3.9290717141002426E-3</v>
      </c>
      <c r="CF99" s="267">
        <v>2.4935049422163823E-3</v>
      </c>
      <c r="CG99" s="267">
        <v>0</v>
      </c>
      <c r="CH99" s="267">
        <v>1.2633158092129938E-3</v>
      </c>
      <c r="CI99" s="267">
        <v>1.6794505439414449E-3</v>
      </c>
      <c r="CJ99" s="267">
        <v>8.4491448882673429E-4</v>
      </c>
      <c r="CK99" s="267">
        <v>0</v>
      </c>
      <c r="CL99" s="267">
        <v>1.9013284606647241E-3</v>
      </c>
      <c r="CM99" s="267">
        <v>6.9053620136035626E-5</v>
      </c>
      <c r="CN99" s="267">
        <v>2.121245952886011E-4</v>
      </c>
      <c r="CO99" s="267">
        <v>4.2245068776551225E-3</v>
      </c>
      <c r="CP99" s="267">
        <v>1.4074110347554352E-3</v>
      </c>
      <c r="CQ99" s="267">
        <v>1.8377321603128055E-3</v>
      </c>
      <c r="CR99" s="267">
        <v>2.5353041097279618E-5</v>
      </c>
      <c r="CS99" s="267">
        <v>6.5419788453063019E-4</v>
      </c>
      <c r="CT99" s="267">
        <v>0</v>
      </c>
      <c r="CU99" s="267">
        <v>1.3952450050228821E-3</v>
      </c>
      <c r="CV99" s="267">
        <v>1.7868745938921377E-3</v>
      </c>
      <c r="CW99" s="267">
        <v>2.1185700815998698E-3</v>
      </c>
      <c r="CX99" s="267">
        <v>2.881431012297762E-3</v>
      </c>
      <c r="CY99" s="267">
        <v>1.4817608707365698E-3</v>
      </c>
      <c r="CZ99" s="267">
        <v>1.3046284344458787E-3</v>
      </c>
      <c r="DA99" s="267">
        <v>2.0984241641613366E-3</v>
      </c>
      <c r="DB99" s="267">
        <v>1.1862729882827655E-2</v>
      </c>
      <c r="DC99" s="267">
        <v>2.5482052208110114E-3</v>
      </c>
      <c r="DD99" s="267">
        <v>0</v>
      </c>
      <c r="DE99" s="268">
        <v>1.3887770710892843E-3</v>
      </c>
      <c r="DF99" s="266">
        <v>1.1756055166153502E-3</v>
      </c>
    </row>
    <row r="100" spans="1:110" ht="39.950000000000003" customHeight="1">
      <c r="A100" s="272" t="s">
        <v>291</v>
      </c>
      <c r="B100" s="265" t="s">
        <v>190</v>
      </c>
      <c r="C100" s="266">
        <v>1.5988452784100372E-3</v>
      </c>
      <c r="D100" s="267">
        <v>9.8273659383496569E-4</v>
      </c>
      <c r="E100" s="267">
        <v>7.3625228042741723E-3</v>
      </c>
      <c r="F100" s="267">
        <v>1.1874751227278758E-2</v>
      </c>
      <c r="G100" s="267">
        <v>2.5317051917619492E-3</v>
      </c>
      <c r="H100" s="267">
        <v>0</v>
      </c>
      <c r="I100" s="267">
        <v>6.4565134827193312E-3</v>
      </c>
      <c r="J100" s="267">
        <v>3.0448581951492727E-3</v>
      </c>
      <c r="K100" s="267">
        <v>1.7123593100618947E-3</v>
      </c>
      <c r="L100" s="267">
        <v>1.0861039039401436E-3</v>
      </c>
      <c r="M100" s="267">
        <v>0</v>
      </c>
      <c r="N100" s="267">
        <v>4.9347398533881636E-3</v>
      </c>
      <c r="O100" s="267">
        <v>2.3014777074107581E-3</v>
      </c>
      <c r="P100" s="267">
        <v>2.6165214641019007E-3</v>
      </c>
      <c r="Q100" s="267">
        <v>4.9319727891156458E-3</v>
      </c>
      <c r="R100" s="267">
        <v>1.7627764465569392E-3</v>
      </c>
      <c r="S100" s="267">
        <v>2.4370811266813518E-3</v>
      </c>
      <c r="T100" s="267">
        <v>5.090074355007735E-3</v>
      </c>
      <c r="U100" s="267">
        <v>1.1556240369799693E-3</v>
      </c>
      <c r="V100" s="267">
        <v>6.1437191442676904E-3</v>
      </c>
      <c r="W100" s="267">
        <v>2.0984786030128156E-4</v>
      </c>
      <c r="X100" s="267">
        <v>2.5243651016774436E-3</v>
      </c>
      <c r="Y100" s="267">
        <v>1.433349259436216E-3</v>
      </c>
      <c r="Z100" s="267">
        <v>1.128531699649349E-3</v>
      </c>
      <c r="AA100" s="267">
        <v>2.6347533489937147E-3</v>
      </c>
      <c r="AB100" s="267">
        <v>3.6627119993630068E-3</v>
      </c>
      <c r="AC100" s="267">
        <v>6.7679826884509695E-4</v>
      </c>
      <c r="AD100" s="267">
        <v>2.4729960204661741E-2</v>
      </c>
      <c r="AE100" s="267">
        <v>5.8874671054550973E-3</v>
      </c>
      <c r="AF100" s="267">
        <v>1.0101010101010102E-2</v>
      </c>
      <c r="AG100" s="267">
        <v>0</v>
      </c>
      <c r="AH100" s="267">
        <v>0</v>
      </c>
      <c r="AI100" s="267">
        <v>8.3497934997306521E-3</v>
      </c>
      <c r="AJ100" s="267">
        <v>6.5573770491803279E-3</v>
      </c>
      <c r="AK100" s="267">
        <v>2.6462516879383193E-2</v>
      </c>
      <c r="AL100" s="267">
        <v>0</v>
      </c>
      <c r="AM100" s="267">
        <v>3.7773375784940374E-3</v>
      </c>
      <c r="AN100" s="267">
        <v>7.6709095507038689E-3</v>
      </c>
      <c r="AO100" s="267">
        <v>2.7748872702046479E-3</v>
      </c>
      <c r="AP100" s="267">
        <v>4.3747324910199746E-4</v>
      </c>
      <c r="AQ100" s="267">
        <v>4.7751345719743007E-3</v>
      </c>
      <c r="AR100" s="267">
        <v>6.9962686567164182E-3</v>
      </c>
      <c r="AS100" s="267">
        <v>1.2032154011571348E-2</v>
      </c>
      <c r="AT100" s="267">
        <v>7.5288264032668563E-3</v>
      </c>
      <c r="AU100" s="267">
        <v>8.8123618032142238E-3</v>
      </c>
      <c r="AV100" s="267">
        <v>2.5020850708924102E-3</v>
      </c>
      <c r="AW100" s="267">
        <v>2.4882763900851757E-3</v>
      </c>
      <c r="AX100" s="267">
        <v>5.6896691863773064E-3</v>
      </c>
      <c r="AY100" s="267">
        <v>1.6497735604916974E-2</v>
      </c>
      <c r="AZ100" s="267">
        <v>7.0754716981132077E-3</v>
      </c>
      <c r="BA100" s="267">
        <v>4.4375687008915846E-3</v>
      </c>
      <c r="BB100" s="267">
        <v>9.0518563976679962E-3</v>
      </c>
      <c r="BC100" s="267">
        <v>0</v>
      </c>
      <c r="BD100" s="267">
        <v>0</v>
      </c>
      <c r="BE100" s="267">
        <v>0</v>
      </c>
      <c r="BF100" s="267">
        <v>0</v>
      </c>
      <c r="BG100" s="267">
        <v>4.7114252061248524E-3</v>
      </c>
      <c r="BH100" s="267">
        <v>1.3201558962483588E-2</v>
      </c>
      <c r="BI100" s="267">
        <v>2.6344280043305666E-2</v>
      </c>
      <c r="BJ100" s="267">
        <v>4.3830074173971676E-3</v>
      </c>
      <c r="BK100" s="267">
        <v>3.7446660280414526E-3</v>
      </c>
      <c r="BL100" s="267">
        <v>1.6939554892234757E-2</v>
      </c>
      <c r="BM100" s="267">
        <v>8.7610983712588936E-3</v>
      </c>
      <c r="BN100" s="267">
        <v>2.7928608891494153E-2</v>
      </c>
      <c r="BO100" s="267">
        <v>3.7011881301777412E-2</v>
      </c>
      <c r="BP100" s="267">
        <v>1.2684488439991237E-2</v>
      </c>
      <c r="BQ100" s="267">
        <v>8.2312995164111526E-3</v>
      </c>
      <c r="BR100" s="267">
        <v>3.0808515362624554E-3</v>
      </c>
      <c r="BS100" s="267">
        <v>1.3932846508831798E-2</v>
      </c>
      <c r="BT100" s="267">
        <v>9.2954493785265737E-3</v>
      </c>
      <c r="BU100" s="267">
        <v>1.7183920016663193E-2</v>
      </c>
      <c r="BV100" s="267">
        <v>2.0221522203028148E-3</v>
      </c>
      <c r="BW100" s="267">
        <v>9.2879591329798146E-4</v>
      </c>
      <c r="BX100" s="267">
        <v>0</v>
      </c>
      <c r="BY100" s="267">
        <v>4.852686308492201E-4</v>
      </c>
      <c r="BZ100" s="267">
        <v>1.0915850551434561E-2</v>
      </c>
      <c r="CA100" s="267">
        <v>0.13081166911055842</v>
      </c>
      <c r="CB100" s="267">
        <v>3.5119667013527576E-3</v>
      </c>
      <c r="CC100" s="267">
        <v>8.4109909208042427E-2</v>
      </c>
      <c r="CD100" s="267">
        <v>4.614663855703912E-2</v>
      </c>
      <c r="CE100" s="267">
        <v>1.6604598722197546E-2</v>
      </c>
      <c r="CF100" s="267">
        <v>1.0989339146534476E-2</v>
      </c>
      <c r="CG100" s="267">
        <v>8.2420817143529965E-4</v>
      </c>
      <c r="CH100" s="267">
        <v>1.3146380139622715E-2</v>
      </c>
      <c r="CI100" s="267">
        <v>1.5992379806487191E-2</v>
      </c>
      <c r="CJ100" s="267">
        <v>2.4968679893948666E-2</v>
      </c>
      <c r="CK100" s="267">
        <v>2.5270630409660148E-2</v>
      </c>
      <c r="CL100" s="267">
        <v>9.5066423033236206E-3</v>
      </c>
      <c r="CM100" s="267">
        <v>4.7667138533070932E-2</v>
      </c>
      <c r="CN100" s="267">
        <v>4.912359048788657E-3</v>
      </c>
      <c r="CO100" s="267">
        <v>9.8466543484783883E-3</v>
      </c>
      <c r="CP100" s="267">
        <v>6.6416742387556743E-3</v>
      </c>
      <c r="CQ100" s="267">
        <v>2.838709677419355E-2</v>
      </c>
      <c r="CR100" s="267">
        <v>1.1746909041739556E-2</v>
      </c>
      <c r="CS100" s="267">
        <v>1.2911800352578228E-2</v>
      </c>
      <c r="CT100" s="267">
        <v>6.2345626437271097E-3</v>
      </c>
      <c r="CU100" s="267">
        <v>9.3518621870000374E-2</v>
      </c>
      <c r="CV100" s="267">
        <v>2.3824994585228505E-3</v>
      </c>
      <c r="CW100" s="267">
        <v>6.4255532145226814E-3</v>
      </c>
      <c r="CX100" s="267">
        <v>2.681038665176029E-2</v>
      </c>
      <c r="CY100" s="267">
        <v>1.9397596853278733E-3</v>
      </c>
      <c r="CZ100" s="267">
        <v>1.3691683569979716E-3</v>
      </c>
      <c r="DA100" s="267">
        <v>2.2598414075583623E-3</v>
      </c>
      <c r="DB100" s="267">
        <v>9.6317994878559795E-3</v>
      </c>
      <c r="DC100" s="267">
        <v>4.9559581853568487E-3</v>
      </c>
      <c r="DD100" s="267">
        <v>0</v>
      </c>
      <c r="DE100" s="268">
        <v>2.1133564125271715E-3</v>
      </c>
      <c r="DF100" s="266">
        <v>1.1439732751162673E-2</v>
      </c>
    </row>
    <row r="101" spans="1:110" ht="39.950000000000003" customHeight="1">
      <c r="A101" s="272" t="s">
        <v>292</v>
      </c>
      <c r="B101" s="265" t="s">
        <v>191</v>
      </c>
      <c r="C101" s="266">
        <v>7.3280408593793373E-4</v>
      </c>
      <c r="D101" s="267">
        <v>0</v>
      </c>
      <c r="E101" s="267">
        <v>1.1206671879072191E-2</v>
      </c>
      <c r="F101" s="267">
        <v>0</v>
      </c>
      <c r="G101" s="267">
        <v>6.4764551417166138E-4</v>
      </c>
      <c r="H101" s="267">
        <v>0</v>
      </c>
      <c r="I101" s="267">
        <v>3.9878465628560575E-3</v>
      </c>
      <c r="J101" s="267">
        <v>1.1982552317588553E-2</v>
      </c>
      <c r="K101" s="267">
        <v>2.4775698767458037E-2</v>
      </c>
      <c r="L101" s="267">
        <v>1.6291558559102155E-3</v>
      </c>
      <c r="M101" s="267">
        <v>0</v>
      </c>
      <c r="N101" s="267">
        <v>1.0727695333452531E-3</v>
      </c>
      <c r="O101" s="267">
        <v>7.2377505833055569E-3</v>
      </c>
      <c r="P101" s="267">
        <v>5.4630667931797924E-4</v>
      </c>
      <c r="Q101" s="267">
        <v>6.2925170068027208E-3</v>
      </c>
      <c r="R101" s="267">
        <v>4.8218564638409867E-3</v>
      </c>
      <c r="S101" s="267">
        <v>4.7632438174688728E-2</v>
      </c>
      <c r="T101" s="267">
        <v>2.4452317979939118E-3</v>
      </c>
      <c r="U101" s="267">
        <v>6.6769388803287104E-3</v>
      </c>
      <c r="V101" s="267">
        <v>5.6171146461876029E-3</v>
      </c>
      <c r="W101" s="267">
        <v>5.9956531514651878E-5</v>
      </c>
      <c r="X101" s="267">
        <v>1.3119670134008059E-3</v>
      </c>
      <c r="Y101" s="267">
        <v>3.58337314859054E-3</v>
      </c>
      <c r="Z101" s="267">
        <v>2.8616339526822778E-3</v>
      </c>
      <c r="AA101" s="267">
        <v>6.3741984635896129E-2</v>
      </c>
      <c r="AB101" s="267">
        <v>3.9812086949597897E-2</v>
      </c>
      <c r="AC101" s="267">
        <v>4.2101832108758539E-4</v>
      </c>
      <c r="AD101" s="267">
        <v>2.8425241614553722E-4</v>
      </c>
      <c r="AE101" s="267">
        <v>5.9341467257163867E-3</v>
      </c>
      <c r="AF101" s="267">
        <v>5.5315055315055314E-3</v>
      </c>
      <c r="AG101" s="267">
        <v>0</v>
      </c>
      <c r="AH101" s="267">
        <v>0</v>
      </c>
      <c r="AI101" s="267">
        <v>8.0804453223199855E-4</v>
      </c>
      <c r="AJ101" s="267">
        <v>4.9180327868852463E-3</v>
      </c>
      <c r="AK101" s="267">
        <v>5.2271638280263098E-3</v>
      </c>
      <c r="AL101" s="267">
        <v>0</v>
      </c>
      <c r="AM101" s="267">
        <v>2.1733725770103698E-3</v>
      </c>
      <c r="AN101" s="267">
        <v>3.6247155019809491E-3</v>
      </c>
      <c r="AO101" s="267">
        <v>0</v>
      </c>
      <c r="AP101" s="267">
        <v>3.665316411395114E-4</v>
      </c>
      <c r="AQ101" s="267">
        <v>1.6640620478092262E-3</v>
      </c>
      <c r="AR101" s="267">
        <v>6.0945273631840798E-3</v>
      </c>
      <c r="AS101" s="267">
        <v>2.4064308023142695E-3</v>
      </c>
      <c r="AT101" s="267">
        <v>5.0983248361252727E-3</v>
      </c>
      <c r="AU101" s="267">
        <v>3.6616104639544105E-3</v>
      </c>
      <c r="AV101" s="267">
        <v>5.6296914095079233E-3</v>
      </c>
      <c r="AW101" s="267">
        <v>5.2636615944109486E-3</v>
      </c>
      <c r="AX101" s="267">
        <v>2.926115581565472E-3</v>
      </c>
      <c r="AY101" s="267">
        <v>4.4209618287686008E-3</v>
      </c>
      <c r="AZ101" s="267">
        <v>7.0754716981132077E-3</v>
      </c>
      <c r="BA101" s="267">
        <v>5.1500223914017016E-3</v>
      </c>
      <c r="BB101" s="267">
        <v>4.2190856090825405E-3</v>
      </c>
      <c r="BC101" s="267">
        <v>0</v>
      </c>
      <c r="BD101" s="267">
        <v>0</v>
      </c>
      <c r="BE101" s="267">
        <v>0</v>
      </c>
      <c r="BF101" s="267">
        <v>7.0921985815602835E-3</v>
      </c>
      <c r="BG101" s="267">
        <v>6.7726737338044763E-3</v>
      </c>
      <c r="BH101" s="267">
        <v>2.0339911713928315E-3</v>
      </c>
      <c r="BI101" s="267">
        <v>4.3305665824612052E-3</v>
      </c>
      <c r="BJ101" s="267">
        <v>1.078894133513149E-2</v>
      </c>
      <c r="BK101" s="267">
        <v>8.708525646608029E-5</v>
      </c>
      <c r="BL101" s="267">
        <v>3.3536719195821079E-3</v>
      </c>
      <c r="BM101" s="267">
        <v>8.3789028047274647E-4</v>
      </c>
      <c r="BN101" s="267">
        <v>1.8665350322401505E-3</v>
      </c>
      <c r="BO101" s="267">
        <v>1.6453976696577191E-3</v>
      </c>
      <c r="BP101" s="267">
        <v>4.3414304812236489E-3</v>
      </c>
      <c r="BQ101" s="267">
        <v>1.4610556641629798E-2</v>
      </c>
      <c r="BR101" s="267">
        <v>4.0800466291043324E-3</v>
      </c>
      <c r="BS101" s="267">
        <v>1.3084145198649149E-3</v>
      </c>
      <c r="BT101" s="267">
        <v>1.3930971944106568E-2</v>
      </c>
      <c r="BU101" s="267">
        <v>2.1170719641741303E-2</v>
      </c>
      <c r="BV101" s="267">
        <v>1.7650645259628086E-2</v>
      </c>
      <c r="BW101" s="267">
        <v>1.4299137083796831E-2</v>
      </c>
      <c r="BX101" s="267">
        <v>0</v>
      </c>
      <c r="BY101" s="267">
        <v>3.6048526863084922E-3</v>
      </c>
      <c r="BZ101" s="267">
        <v>3.9197287072615947E-3</v>
      </c>
      <c r="CA101" s="267">
        <v>0</v>
      </c>
      <c r="CB101" s="267">
        <v>6.9529845804559643E-3</v>
      </c>
      <c r="CC101" s="267">
        <v>2.1244718784646271E-2</v>
      </c>
      <c r="CD101" s="267">
        <v>6.3246661981728744E-3</v>
      </c>
      <c r="CE101" s="267">
        <v>1.0249752297652806E-3</v>
      </c>
      <c r="CF101" s="267">
        <v>1.7842744945799863E-2</v>
      </c>
      <c r="CG101" s="267">
        <v>1.2363122571529496E-3</v>
      </c>
      <c r="CH101" s="267">
        <v>3.3951612372599208E-2</v>
      </c>
      <c r="CI101" s="267">
        <v>1.6042512658545144E-2</v>
      </c>
      <c r="CJ101" s="267">
        <v>4.2100049529470038E-2</v>
      </c>
      <c r="CK101" s="267">
        <v>2.7676234051083701E-2</v>
      </c>
      <c r="CL101" s="267">
        <v>6.8818213245098528E-2</v>
      </c>
      <c r="CM101" s="267">
        <v>1.7375617166729966E-2</v>
      </c>
      <c r="CN101" s="267">
        <v>4.376465334375349E-3</v>
      </c>
      <c r="CO101" s="267">
        <v>3.0400656970041534E-3</v>
      </c>
      <c r="CP101" s="267">
        <v>1.3765785765198135E-3</v>
      </c>
      <c r="CQ101" s="267">
        <v>1.560117302052786E-2</v>
      </c>
      <c r="CR101" s="267">
        <v>8.7045441100660028E-4</v>
      </c>
      <c r="CS101" s="267">
        <v>1.9006170118995153E-3</v>
      </c>
      <c r="CT101" s="267">
        <v>4.9058853589983818E-3</v>
      </c>
      <c r="CU101" s="267">
        <v>2.9021096104475948E-3</v>
      </c>
      <c r="CV101" s="267">
        <v>3.6278969027507039E-3</v>
      </c>
      <c r="CW101" s="267">
        <v>5.3197061939073646E-3</v>
      </c>
      <c r="CX101" s="267">
        <v>2.2304722931212689E-2</v>
      </c>
      <c r="CY101" s="267">
        <v>6.1156312301309341E-3</v>
      </c>
      <c r="CZ101" s="267">
        <v>9.3951687257975286E-3</v>
      </c>
      <c r="DA101" s="267">
        <v>1.6040838562579447E-2</v>
      </c>
      <c r="DB101" s="267">
        <v>2.1727322107550243E-2</v>
      </c>
      <c r="DC101" s="267">
        <v>1.7817371937639197E-2</v>
      </c>
      <c r="DD101" s="267">
        <v>0</v>
      </c>
      <c r="DE101" s="268">
        <v>2.2542468400289831E-3</v>
      </c>
      <c r="DF101" s="266">
        <v>8.2717518732094136E-3</v>
      </c>
    </row>
    <row r="102" spans="1:110" ht="39.950000000000003" customHeight="1">
      <c r="A102" s="272" t="s">
        <v>293</v>
      </c>
      <c r="B102" s="265" t="s">
        <v>192</v>
      </c>
      <c r="C102" s="266">
        <v>7.4501748737023261E-3</v>
      </c>
      <c r="D102" s="267">
        <v>6.8791561568447603E-3</v>
      </c>
      <c r="E102" s="267">
        <v>3.8702111024237686E-2</v>
      </c>
      <c r="F102" s="267">
        <v>2.8592278094732651E-2</v>
      </c>
      <c r="G102" s="267">
        <v>5.2400409782979874E-3</v>
      </c>
      <c r="H102" s="267">
        <v>0</v>
      </c>
      <c r="I102" s="267">
        <v>7.975693125712115E-3</v>
      </c>
      <c r="J102" s="267">
        <v>3.3367843989205517E-3</v>
      </c>
      <c r="K102" s="267">
        <v>2.9966287926083157E-3</v>
      </c>
      <c r="L102" s="267">
        <v>2.1722078078802872E-3</v>
      </c>
      <c r="M102" s="267">
        <v>0</v>
      </c>
      <c r="N102" s="267">
        <v>7.6524226711961376E-3</v>
      </c>
      <c r="O102" s="267">
        <v>3.9204482326238429E-3</v>
      </c>
      <c r="P102" s="267">
        <v>6.2393973374737632E-3</v>
      </c>
      <c r="Q102" s="267">
        <v>2.5510204081632651E-3</v>
      </c>
      <c r="R102" s="267">
        <v>5.4430019248143929E-3</v>
      </c>
      <c r="S102" s="267">
        <v>3.3744200215587946E-3</v>
      </c>
      <c r="T102" s="267">
        <v>3.6428963521133789E-3</v>
      </c>
      <c r="U102" s="267">
        <v>9.7586029789419621E-3</v>
      </c>
      <c r="V102" s="267">
        <v>1.3735600658255622E-2</v>
      </c>
      <c r="W102" s="267">
        <v>6.5952184666117069E-4</v>
      </c>
      <c r="X102" s="267">
        <v>1.4958766751007404E-2</v>
      </c>
      <c r="Y102" s="267">
        <v>4.5554146003921117E-3</v>
      </c>
      <c r="Z102" s="267">
        <v>2.9422433598000888E-3</v>
      </c>
      <c r="AA102" s="267">
        <v>4.6981144054345754E-3</v>
      </c>
      <c r="AB102" s="267">
        <v>2.8664702603710488E-3</v>
      </c>
      <c r="AC102" s="267">
        <v>2.3880340255236698E-3</v>
      </c>
      <c r="AD102" s="267">
        <v>1.8192154633314382E-2</v>
      </c>
      <c r="AE102" s="267">
        <v>6.2433992099474268E-3</v>
      </c>
      <c r="AF102" s="267">
        <v>1.0101010101010102E-2</v>
      </c>
      <c r="AG102" s="267">
        <v>0</v>
      </c>
      <c r="AH102" s="267">
        <v>2.6666666666666668E-2</v>
      </c>
      <c r="AI102" s="267">
        <v>6.5092476207577665E-3</v>
      </c>
      <c r="AJ102" s="267">
        <v>6.5573770491803279E-3</v>
      </c>
      <c r="AK102" s="267">
        <v>1.2501633488696259E-2</v>
      </c>
      <c r="AL102" s="267">
        <v>0</v>
      </c>
      <c r="AM102" s="267">
        <v>2.6706017274703065E-3</v>
      </c>
      <c r="AN102" s="267">
        <v>2.2001180139930878E-2</v>
      </c>
      <c r="AO102" s="267">
        <v>6.9372181755116198E-4</v>
      </c>
      <c r="AP102" s="267">
        <v>3.3910088606068345E-3</v>
      </c>
      <c r="AQ102" s="267">
        <v>7.6112751056317644E-3</v>
      </c>
      <c r="AR102" s="267">
        <v>1.4210199004975124E-2</v>
      </c>
      <c r="AS102" s="267">
        <v>5.529670779785981E-3</v>
      </c>
      <c r="AT102" s="267">
        <v>8.0198368208712154E-3</v>
      </c>
      <c r="AU102" s="267">
        <v>4.6156920637171793E-3</v>
      </c>
      <c r="AV102" s="267">
        <v>4.5871559633027525E-3</v>
      </c>
      <c r="AW102" s="267">
        <v>3.8281175232079624E-3</v>
      </c>
      <c r="AX102" s="267">
        <v>9.6724376168414207E-3</v>
      </c>
      <c r="AY102" s="267">
        <v>5.6609877075695491E-3</v>
      </c>
      <c r="AZ102" s="267">
        <v>4.7169811320754715E-3</v>
      </c>
      <c r="BA102" s="267">
        <v>7.6130765785938203E-3</v>
      </c>
      <c r="BB102" s="267">
        <v>5.625447478776721E-3</v>
      </c>
      <c r="BC102" s="267">
        <v>0</v>
      </c>
      <c r="BD102" s="267">
        <v>0</v>
      </c>
      <c r="BE102" s="267">
        <v>0</v>
      </c>
      <c r="BF102" s="267">
        <v>0</v>
      </c>
      <c r="BG102" s="267">
        <v>3.5335689045936395E-3</v>
      </c>
      <c r="BH102" s="267">
        <v>9.4333770973110997E-4</v>
      </c>
      <c r="BI102" s="267">
        <v>2.1652832912306026E-3</v>
      </c>
      <c r="BJ102" s="267">
        <v>1.0114632501685772E-3</v>
      </c>
      <c r="BK102" s="267">
        <v>6.9668205172864232E-4</v>
      </c>
      <c r="BL102" s="267">
        <v>2.1157982529300735E-3</v>
      </c>
      <c r="BM102" s="267">
        <v>1.0422179102722409E-2</v>
      </c>
      <c r="BN102" s="267">
        <v>6.6717057970567366E-3</v>
      </c>
      <c r="BO102" s="267">
        <v>6.9642412994815085E-3</v>
      </c>
      <c r="BP102" s="267">
        <v>2.615588909903022E-2</v>
      </c>
      <c r="BQ102" s="267">
        <v>1.8520423911925095E-3</v>
      </c>
      <c r="BR102" s="267">
        <v>1.8762663410030807E-2</v>
      </c>
      <c r="BS102" s="267">
        <v>2.6592641052389624E-2</v>
      </c>
      <c r="BT102" s="267">
        <v>6.5634581075405267E-4</v>
      </c>
      <c r="BU102" s="267">
        <v>1.4352478650281192E-3</v>
      </c>
      <c r="BV102" s="267">
        <v>2.438776547098872E-4</v>
      </c>
      <c r="BW102" s="267">
        <v>2.3759895456459992E-4</v>
      </c>
      <c r="BX102" s="267">
        <v>0</v>
      </c>
      <c r="BY102" s="267">
        <v>9.0121317157712305E-4</v>
      </c>
      <c r="BZ102" s="267">
        <v>3.6875144762707937E-2</v>
      </c>
      <c r="CA102" s="267">
        <v>0.21209199834733508</v>
      </c>
      <c r="CB102" s="267">
        <v>1.0405827263267431E-3</v>
      </c>
      <c r="CC102" s="267">
        <v>2.1993827345458905E-2</v>
      </c>
      <c r="CD102" s="267">
        <v>3.630826891543687E-2</v>
      </c>
      <c r="CE102" s="267">
        <v>8.0973043151457182E-3</v>
      </c>
      <c r="CF102" s="267">
        <v>7.5551706632424522E-3</v>
      </c>
      <c r="CG102" s="267">
        <v>5.8872012245378543E-4</v>
      </c>
      <c r="CH102" s="267">
        <v>6.7179450062836805E-3</v>
      </c>
      <c r="CI102" s="267">
        <v>8.6729834060259685E-3</v>
      </c>
      <c r="CJ102" s="267">
        <v>5.9435364041604752E-3</v>
      </c>
      <c r="CK102" s="267">
        <v>6.2026838989646471E-3</v>
      </c>
      <c r="CL102" s="267">
        <v>3.5804237246283765E-3</v>
      </c>
      <c r="CM102" s="267">
        <v>3.9331791135816963E-3</v>
      </c>
      <c r="CN102" s="267">
        <v>5.530125414015109E-3</v>
      </c>
      <c r="CO102" s="267">
        <v>1.2057611219026864E-2</v>
      </c>
      <c r="CP102" s="267">
        <v>1.9932277412322463E-3</v>
      </c>
      <c r="CQ102" s="267">
        <v>1.5210166177908114E-2</v>
      </c>
      <c r="CR102" s="267">
        <v>6.3044562195235321E-3</v>
      </c>
      <c r="CS102" s="267">
        <v>3.9251873071837811E-3</v>
      </c>
      <c r="CT102" s="267">
        <v>7.1714504727024954E-3</v>
      </c>
      <c r="CU102" s="267">
        <v>1.951482680358671E-2</v>
      </c>
      <c r="CV102" s="267">
        <v>0</v>
      </c>
      <c r="CW102" s="267">
        <v>5.6107185677535011E-3</v>
      </c>
      <c r="CX102" s="267">
        <v>3.3623726453899214E-3</v>
      </c>
      <c r="CY102" s="267">
        <v>1.4817608707365698E-3</v>
      </c>
      <c r="CZ102" s="267">
        <v>3.6741655910012909E-3</v>
      </c>
      <c r="DA102" s="267">
        <v>9.4227315833013865E-3</v>
      </c>
      <c r="DB102" s="267">
        <v>1.0873360751144564E-2</v>
      </c>
      <c r="DC102" s="267">
        <v>1.7857501153714962E-3</v>
      </c>
      <c r="DD102" s="267">
        <v>0</v>
      </c>
      <c r="DE102" s="268">
        <v>8.0508815715320833E-5</v>
      </c>
      <c r="DF102" s="266">
        <v>8.0248975073754052E-3</v>
      </c>
    </row>
    <row r="103" spans="1:110" ht="39.950000000000003" customHeight="1">
      <c r="A103" s="272" t="s">
        <v>294</v>
      </c>
      <c r="B103" s="265" t="s">
        <v>193</v>
      </c>
      <c r="C103" s="266">
        <v>1.0881030366957198E-3</v>
      </c>
      <c r="D103" s="267">
        <v>9.4997870737380025E-4</v>
      </c>
      <c r="E103" s="267">
        <v>1.0099035704977848E-2</v>
      </c>
      <c r="F103" s="267">
        <v>0</v>
      </c>
      <c r="G103" s="267">
        <v>6.8532670772346715E-3</v>
      </c>
      <c r="H103" s="267">
        <v>0</v>
      </c>
      <c r="I103" s="267">
        <v>1.5001898974553741E-2</v>
      </c>
      <c r="J103" s="267">
        <v>1.3221541438245728E-2</v>
      </c>
      <c r="K103" s="267">
        <v>1.1576262419064266E-2</v>
      </c>
      <c r="L103" s="267">
        <v>3.6203463464671453E-3</v>
      </c>
      <c r="M103" s="267">
        <v>0</v>
      </c>
      <c r="N103" s="267">
        <v>1.0656177364562846E-2</v>
      </c>
      <c r="O103" s="267">
        <v>2.7347904068060251E-2</v>
      </c>
      <c r="P103" s="267">
        <v>2.4152505822479082E-3</v>
      </c>
      <c r="Q103" s="267">
        <v>2.4659863945578231E-2</v>
      </c>
      <c r="R103" s="267">
        <v>6.857151274698511E-3</v>
      </c>
      <c r="S103" s="267">
        <v>9.9592257580728306E-3</v>
      </c>
      <c r="T103" s="267">
        <v>3.2087429512450721E-2</v>
      </c>
      <c r="U103" s="267">
        <v>8.9881869542886485E-3</v>
      </c>
      <c r="V103" s="267">
        <v>2.9094898518924849E-2</v>
      </c>
      <c r="W103" s="267">
        <v>2.9528591770966051E-3</v>
      </c>
      <c r="X103" s="267">
        <v>7.1103926529847246E-3</v>
      </c>
      <c r="Y103" s="267">
        <v>6.7054384895464357E-3</v>
      </c>
      <c r="Z103" s="267">
        <v>7.9400266011043497E-3</v>
      </c>
      <c r="AA103" s="267">
        <v>1.6475144435273949E-2</v>
      </c>
      <c r="AB103" s="267">
        <v>1.8034875388167847E-2</v>
      </c>
      <c r="AC103" s="267">
        <v>1.8855282874513904E-3</v>
      </c>
      <c r="AD103" s="267">
        <v>5.4007959067652071E-3</v>
      </c>
      <c r="AE103" s="267">
        <v>1.3928031695462157E-2</v>
      </c>
      <c r="AF103" s="267">
        <v>1.3949013949013949E-2</v>
      </c>
      <c r="AG103" s="267">
        <v>1.4679976512037582E-2</v>
      </c>
      <c r="AH103" s="267">
        <v>1.3333333333333334E-2</v>
      </c>
      <c r="AI103" s="267">
        <v>3.9818638893876816E-2</v>
      </c>
      <c r="AJ103" s="267">
        <v>4.9180327868852463E-3</v>
      </c>
      <c r="AK103" s="267">
        <v>3.0361109901119485E-2</v>
      </c>
      <c r="AL103" s="267">
        <v>0</v>
      </c>
      <c r="AM103" s="267">
        <v>4.2104081288946273E-3</v>
      </c>
      <c r="AN103" s="267">
        <v>1.0789850796594454E-2</v>
      </c>
      <c r="AO103" s="267">
        <v>2.8442594519597641E-2</v>
      </c>
      <c r="AP103" s="267">
        <v>3.2775022878668569E-3</v>
      </c>
      <c r="AQ103" s="267">
        <v>6.1787347340394741E-3</v>
      </c>
      <c r="AR103" s="267">
        <v>1.2468905472636816E-2</v>
      </c>
      <c r="AS103" s="267">
        <v>1.5411397265885004E-2</v>
      </c>
      <c r="AT103" s="267">
        <v>2.3568500045009287E-2</v>
      </c>
      <c r="AU103" s="267">
        <v>1.6122689736531654E-2</v>
      </c>
      <c r="AV103" s="267">
        <v>1.8140116763969975E-2</v>
      </c>
      <c r="AW103" s="267">
        <v>1.8470667049478418E-2</v>
      </c>
      <c r="AX103" s="267">
        <v>2.2677395757132408E-2</v>
      </c>
      <c r="AY103" s="267">
        <v>2.7819711020056072E-2</v>
      </c>
      <c r="AZ103" s="267">
        <v>1.6509433962264151E-2</v>
      </c>
      <c r="BA103" s="267">
        <v>2.0294752269673901E-2</v>
      </c>
      <c r="BB103" s="267">
        <v>2.0865296103099111E-2</v>
      </c>
      <c r="BC103" s="267">
        <v>0</v>
      </c>
      <c r="BD103" s="267">
        <v>0</v>
      </c>
      <c r="BE103" s="267">
        <v>0</v>
      </c>
      <c r="BF103" s="267">
        <v>1.4184397163120567E-2</v>
      </c>
      <c r="BG103" s="267">
        <v>1.7962308598351E-2</v>
      </c>
      <c r="BH103" s="267">
        <v>8.1721475018349862E-3</v>
      </c>
      <c r="BI103" s="267">
        <v>3.4644532659689642E-2</v>
      </c>
      <c r="BJ103" s="267">
        <v>1.0676556529557204E-2</v>
      </c>
      <c r="BK103" s="267">
        <v>8.0118435948793865E-3</v>
      </c>
      <c r="BL103" s="267">
        <v>6.3034985294763174E-2</v>
      </c>
      <c r="BM103" s="267">
        <v>2.5313106367966132E-2</v>
      </c>
      <c r="BN103" s="267">
        <v>0.10507358158763459</v>
      </c>
      <c r="BO103" s="267">
        <v>5.7732412420839152E-2</v>
      </c>
      <c r="BP103" s="267">
        <v>2.0893413634148414E-2</v>
      </c>
      <c r="BQ103" s="267">
        <v>1.563946908118119E-2</v>
      </c>
      <c r="BR103" s="267">
        <v>5.7981070804074497E-2</v>
      </c>
      <c r="BS103" s="267">
        <v>3.8474459394946689E-2</v>
      </c>
      <c r="BT103" s="267">
        <v>7.2561534025300786E-2</v>
      </c>
      <c r="BU103" s="267">
        <v>6.3801812122474488E-2</v>
      </c>
      <c r="BV103" s="267">
        <v>6.2198963519967482E-2</v>
      </c>
      <c r="BW103" s="267">
        <v>4.9463782359357618E-2</v>
      </c>
      <c r="BX103" s="267">
        <v>9.2935264068618926E-4</v>
      </c>
      <c r="BY103" s="267">
        <v>1.0606585788561525E-2</v>
      </c>
      <c r="BZ103" s="267">
        <v>1.390909792788887E-2</v>
      </c>
      <c r="CA103" s="267">
        <v>3.3215324416503966E-4</v>
      </c>
      <c r="CB103" s="267">
        <v>7.9107936808248975E-3</v>
      </c>
      <c r="CC103" s="267">
        <v>1.8128427171665719E-2</v>
      </c>
      <c r="CD103" s="267">
        <v>2.6469899273834623E-2</v>
      </c>
      <c r="CE103" s="267">
        <v>5.0770439714373568E-2</v>
      </c>
      <c r="CF103" s="267">
        <v>0.11716486994953265</v>
      </c>
      <c r="CG103" s="267">
        <v>8.1832097021076189E-3</v>
      </c>
      <c r="CH103" s="267">
        <v>8.9399332811338258E-2</v>
      </c>
      <c r="CI103" s="267">
        <v>7.6903795056900787E-2</v>
      </c>
      <c r="CJ103" s="267">
        <v>0.15735803979838592</v>
      </c>
      <c r="CK103" s="267">
        <v>0.19246008348859697</v>
      </c>
      <c r="CL103" s="267">
        <v>2.9186626500074076E-2</v>
      </c>
      <c r="CM103" s="267">
        <v>5.2699421100484527E-2</v>
      </c>
      <c r="CN103" s="267">
        <v>3.1029734658181683E-2</v>
      </c>
      <c r="CO103" s="267">
        <v>7.5227807520411874E-2</v>
      </c>
      <c r="CP103" s="267">
        <v>3.6701507344472917E-2</v>
      </c>
      <c r="CQ103" s="267">
        <v>3.9100684261974585E-2</v>
      </c>
      <c r="CR103" s="267">
        <v>7.8535270305673172E-2</v>
      </c>
      <c r="CS103" s="267">
        <v>2.419154914059057E-2</v>
      </c>
      <c r="CT103" s="267">
        <v>0.10171194957840048</v>
      </c>
      <c r="CU103" s="267">
        <v>9.1081593927893736E-2</v>
      </c>
      <c r="CV103" s="267">
        <v>7.4669698938704787E-2</v>
      </c>
      <c r="CW103" s="267">
        <v>3.6458030195443913E-2</v>
      </c>
      <c r="CX103" s="267">
        <v>0.13555382116565065</v>
      </c>
      <c r="CY103" s="267">
        <v>1.5060078668031683E-2</v>
      </c>
      <c r="CZ103" s="267">
        <v>1.3355153973815231E-2</v>
      </c>
      <c r="DA103" s="267">
        <v>3.1496539617844675E-2</v>
      </c>
      <c r="DB103" s="267">
        <v>2.8691704818809654E-2</v>
      </c>
      <c r="DC103" s="267">
        <v>1.9522863620859168E-2</v>
      </c>
      <c r="DD103" s="267">
        <v>0</v>
      </c>
      <c r="DE103" s="268">
        <v>4.5084936800579662E-3</v>
      </c>
      <c r="DF103" s="266">
        <v>3.4710637332189077E-2</v>
      </c>
    </row>
    <row r="104" spans="1:110" ht="39.950000000000003" customHeight="1">
      <c r="A104" s="272" t="s">
        <v>295</v>
      </c>
      <c r="B104" s="265" t="s">
        <v>194</v>
      </c>
      <c r="C104" s="266">
        <v>0</v>
      </c>
      <c r="D104" s="267">
        <v>0</v>
      </c>
      <c r="E104" s="267">
        <v>0</v>
      </c>
      <c r="F104" s="267">
        <v>0</v>
      </c>
      <c r="G104" s="267">
        <v>0</v>
      </c>
      <c r="H104" s="267">
        <v>0</v>
      </c>
      <c r="I104" s="267">
        <v>0</v>
      </c>
      <c r="J104" s="267">
        <v>0</v>
      </c>
      <c r="K104" s="267">
        <v>0</v>
      </c>
      <c r="L104" s="267">
        <v>0</v>
      </c>
      <c r="M104" s="267">
        <v>0</v>
      </c>
      <c r="N104" s="267">
        <v>0</v>
      </c>
      <c r="O104" s="267">
        <v>0</v>
      </c>
      <c r="P104" s="267">
        <v>0</v>
      </c>
      <c r="Q104" s="267">
        <v>0</v>
      </c>
      <c r="R104" s="267">
        <v>0</v>
      </c>
      <c r="S104" s="267">
        <v>0</v>
      </c>
      <c r="T104" s="267">
        <v>0</v>
      </c>
      <c r="U104" s="267">
        <v>0</v>
      </c>
      <c r="V104" s="267">
        <v>0</v>
      </c>
      <c r="W104" s="267">
        <v>0</v>
      </c>
      <c r="X104" s="267">
        <v>0</v>
      </c>
      <c r="Y104" s="267">
        <v>0</v>
      </c>
      <c r="Z104" s="267">
        <v>0</v>
      </c>
      <c r="AA104" s="267">
        <v>0</v>
      </c>
      <c r="AB104" s="267">
        <v>0</v>
      </c>
      <c r="AC104" s="267">
        <v>0</v>
      </c>
      <c r="AD104" s="267">
        <v>0</v>
      </c>
      <c r="AE104" s="267">
        <v>0</v>
      </c>
      <c r="AF104" s="267">
        <v>0</v>
      </c>
      <c r="AG104" s="267">
        <v>0</v>
      </c>
      <c r="AH104" s="267">
        <v>0</v>
      </c>
      <c r="AI104" s="267">
        <v>0</v>
      </c>
      <c r="AJ104" s="267">
        <v>0</v>
      </c>
      <c r="AK104" s="267">
        <v>0</v>
      </c>
      <c r="AL104" s="267">
        <v>0</v>
      </c>
      <c r="AM104" s="267">
        <v>0</v>
      </c>
      <c r="AN104" s="267">
        <v>0</v>
      </c>
      <c r="AO104" s="267">
        <v>0</v>
      </c>
      <c r="AP104" s="267">
        <v>0</v>
      </c>
      <c r="AQ104" s="267">
        <v>0</v>
      </c>
      <c r="AR104" s="267">
        <v>0</v>
      </c>
      <c r="AS104" s="267">
        <v>0</v>
      </c>
      <c r="AT104" s="267">
        <v>0</v>
      </c>
      <c r="AU104" s="267">
        <v>0</v>
      </c>
      <c r="AV104" s="267">
        <v>0</v>
      </c>
      <c r="AW104" s="267">
        <v>0</v>
      </c>
      <c r="AX104" s="267">
        <v>0</v>
      </c>
      <c r="AY104" s="267">
        <v>0</v>
      </c>
      <c r="AZ104" s="267">
        <v>0</v>
      </c>
      <c r="BA104" s="267">
        <v>0</v>
      </c>
      <c r="BB104" s="267">
        <v>0</v>
      </c>
      <c r="BC104" s="267">
        <v>0</v>
      </c>
      <c r="BD104" s="267">
        <v>0</v>
      </c>
      <c r="BE104" s="267">
        <v>0</v>
      </c>
      <c r="BF104" s="267">
        <v>0</v>
      </c>
      <c r="BG104" s="267">
        <v>0</v>
      </c>
      <c r="BH104" s="267">
        <v>0</v>
      </c>
      <c r="BI104" s="267">
        <v>0</v>
      </c>
      <c r="BJ104" s="267">
        <v>0</v>
      </c>
      <c r="BK104" s="267">
        <v>0</v>
      </c>
      <c r="BL104" s="267">
        <v>0</v>
      </c>
      <c r="BM104" s="267">
        <v>0</v>
      </c>
      <c r="BN104" s="267">
        <v>0</v>
      </c>
      <c r="BO104" s="267">
        <v>0</v>
      </c>
      <c r="BP104" s="267">
        <v>0</v>
      </c>
      <c r="BQ104" s="267">
        <v>0</v>
      </c>
      <c r="BR104" s="267">
        <v>0</v>
      </c>
      <c r="BS104" s="267">
        <v>0</v>
      </c>
      <c r="BT104" s="267">
        <v>0</v>
      </c>
      <c r="BU104" s="267">
        <v>0</v>
      </c>
      <c r="BV104" s="267">
        <v>0</v>
      </c>
      <c r="BW104" s="267">
        <v>0</v>
      </c>
      <c r="BX104" s="267">
        <v>0</v>
      </c>
      <c r="BY104" s="267">
        <v>0</v>
      </c>
      <c r="BZ104" s="267">
        <v>0</v>
      </c>
      <c r="CA104" s="267">
        <v>0</v>
      </c>
      <c r="CB104" s="267">
        <v>0</v>
      </c>
      <c r="CC104" s="267">
        <v>0</v>
      </c>
      <c r="CD104" s="267">
        <v>0</v>
      </c>
      <c r="CE104" s="267">
        <v>0</v>
      </c>
      <c r="CF104" s="267">
        <v>0</v>
      </c>
      <c r="CG104" s="267">
        <v>0</v>
      </c>
      <c r="CH104" s="267">
        <v>0</v>
      </c>
      <c r="CI104" s="267">
        <v>0</v>
      </c>
      <c r="CJ104" s="267">
        <v>0</v>
      </c>
      <c r="CK104" s="267">
        <v>0</v>
      </c>
      <c r="CL104" s="267">
        <v>0</v>
      </c>
      <c r="CM104" s="267">
        <v>0</v>
      </c>
      <c r="CN104" s="267">
        <v>0</v>
      </c>
      <c r="CO104" s="267">
        <v>0</v>
      </c>
      <c r="CP104" s="267">
        <v>0</v>
      </c>
      <c r="CQ104" s="267">
        <v>0</v>
      </c>
      <c r="CR104" s="267">
        <v>0</v>
      </c>
      <c r="CS104" s="267">
        <v>0</v>
      </c>
      <c r="CT104" s="267">
        <v>0</v>
      </c>
      <c r="CU104" s="267">
        <v>0</v>
      </c>
      <c r="CV104" s="267">
        <v>0</v>
      </c>
      <c r="CW104" s="267">
        <v>0</v>
      </c>
      <c r="CX104" s="267">
        <v>0</v>
      </c>
      <c r="CY104" s="267">
        <v>0</v>
      </c>
      <c r="CZ104" s="267">
        <v>0</v>
      </c>
      <c r="DA104" s="267">
        <v>0</v>
      </c>
      <c r="DB104" s="267">
        <v>0</v>
      </c>
      <c r="DC104" s="267">
        <v>0</v>
      </c>
      <c r="DD104" s="267">
        <v>0</v>
      </c>
      <c r="DE104" s="268">
        <v>0</v>
      </c>
      <c r="DF104" s="266">
        <v>0</v>
      </c>
    </row>
    <row r="105" spans="1:110" ht="39.950000000000003" customHeight="1">
      <c r="A105" s="272" t="s">
        <v>296</v>
      </c>
      <c r="B105" s="265" t="s">
        <v>195</v>
      </c>
      <c r="C105" s="266">
        <v>0</v>
      </c>
      <c r="D105" s="267">
        <v>0</v>
      </c>
      <c r="E105" s="267">
        <v>0</v>
      </c>
      <c r="F105" s="267">
        <v>0</v>
      </c>
      <c r="G105" s="267">
        <v>0</v>
      </c>
      <c r="H105" s="267">
        <v>0</v>
      </c>
      <c r="I105" s="267">
        <v>0</v>
      </c>
      <c r="J105" s="267">
        <v>0</v>
      </c>
      <c r="K105" s="267">
        <v>0</v>
      </c>
      <c r="L105" s="267">
        <v>0</v>
      </c>
      <c r="M105" s="267">
        <v>0</v>
      </c>
      <c r="N105" s="267">
        <v>0</v>
      </c>
      <c r="O105" s="267">
        <v>0</v>
      </c>
      <c r="P105" s="267">
        <v>0</v>
      </c>
      <c r="Q105" s="267">
        <v>0</v>
      </c>
      <c r="R105" s="267">
        <v>0</v>
      </c>
      <c r="S105" s="267">
        <v>0</v>
      </c>
      <c r="T105" s="267">
        <v>0</v>
      </c>
      <c r="U105" s="267">
        <v>0</v>
      </c>
      <c r="V105" s="267">
        <v>0</v>
      </c>
      <c r="W105" s="267">
        <v>0</v>
      </c>
      <c r="X105" s="267">
        <v>0</v>
      </c>
      <c r="Y105" s="267">
        <v>0</v>
      </c>
      <c r="Z105" s="267">
        <v>0</v>
      </c>
      <c r="AA105" s="267">
        <v>0</v>
      </c>
      <c r="AB105" s="267">
        <v>0</v>
      </c>
      <c r="AC105" s="267">
        <v>0</v>
      </c>
      <c r="AD105" s="267">
        <v>0</v>
      </c>
      <c r="AE105" s="267">
        <v>0</v>
      </c>
      <c r="AF105" s="267">
        <v>0</v>
      </c>
      <c r="AG105" s="267">
        <v>0</v>
      </c>
      <c r="AH105" s="267">
        <v>0</v>
      </c>
      <c r="AI105" s="267">
        <v>0</v>
      </c>
      <c r="AJ105" s="267">
        <v>0</v>
      </c>
      <c r="AK105" s="267">
        <v>0</v>
      </c>
      <c r="AL105" s="267">
        <v>0</v>
      </c>
      <c r="AM105" s="267">
        <v>0</v>
      </c>
      <c r="AN105" s="267">
        <v>0</v>
      </c>
      <c r="AO105" s="267">
        <v>0</v>
      </c>
      <c r="AP105" s="267">
        <v>0</v>
      </c>
      <c r="AQ105" s="267">
        <v>0</v>
      </c>
      <c r="AR105" s="267">
        <v>0</v>
      </c>
      <c r="AS105" s="267">
        <v>0</v>
      </c>
      <c r="AT105" s="267">
        <v>0</v>
      </c>
      <c r="AU105" s="267">
        <v>0</v>
      </c>
      <c r="AV105" s="267">
        <v>0</v>
      </c>
      <c r="AW105" s="267">
        <v>0</v>
      </c>
      <c r="AX105" s="267">
        <v>0</v>
      </c>
      <c r="AY105" s="267">
        <v>0</v>
      </c>
      <c r="AZ105" s="267">
        <v>0</v>
      </c>
      <c r="BA105" s="267">
        <v>0</v>
      </c>
      <c r="BB105" s="267">
        <v>0</v>
      </c>
      <c r="BC105" s="267">
        <v>0</v>
      </c>
      <c r="BD105" s="267">
        <v>0</v>
      </c>
      <c r="BE105" s="267">
        <v>0</v>
      </c>
      <c r="BF105" s="267">
        <v>0</v>
      </c>
      <c r="BG105" s="267">
        <v>0</v>
      </c>
      <c r="BH105" s="267">
        <v>0</v>
      </c>
      <c r="BI105" s="267">
        <v>0</v>
      </c>
      <c r="BJ105" s="267">
        <v>0</v>
      </c>
      <c r="BK105" s="267">
        <v>0</v>
      </c>
      <c r="BL105" s="267">
        <v>0</v>
      </c>
      <c r="BM105" s="267">
        <v>0</v>
      </c>
      <c r="BN105" s="267">
        <v>0</v>
      </c>
      <c r="BO105" s="267">
        <v>0</v>
      </c>
      <c r="BP105" s="267">
        <v>0</v>
      </c>
      <c r="BQ105" s="267">
        <v>0</v>
      </c>
      <c r="BR105" s="267">
        <v>0</v>
      </c>
      <c r="BS105" s="267">
        <v>0</v>
      </c>
      <c r="BT105" s="267">
        <v>0</v>
      </c>
      <c r="BU105" s="267">
        <v>0</v>
      </c>
      <c r="BV105" s="267">
        <v>0</v>
      </c>
      <c r="BW105" s="267">
        <v>0</v>
      </c>
      <c r="BX105" s="267">
        <v>0</v>
      </c>
      <c r="BY105" s="267">
        <v>0</v>
      </c>
      <c r="BZ105" s="267">
        <v>0</v>
      </c>
      <c r="CA105" s="267">
        <v>0</v>
      </c>
      <c r="CB105" s="267">
        <v>0</v>
      </c>
      <c r="CC105" s="267">
        <v>0</v>
      </c>
      <c r="CD105" s="267">
        <v>0</v>
      </c>
      <c r="CE105" s="267">
        <v>0</v>
      </c>
      <c r="CF105" s="267">
        <v>0</v>
      </c>
      <c r="CG105" s="267">
        <v>0</v>
      </c>
      <c r="CH105" s="267">
        <v>0</v>
      </c>
      <c r="CI105" s="267">
        <v>0</v>
      </c>
      <c r="CJ105" s="267">
        <v>0</v>
      </c>
      <c r="CK105" s="267">
        <v>0</v>
      </c>
      <c r="CL105" s="267">
        <v>0</v>
      </c>
      <c r="CM105" s="267">
        <v>0</v>
      </c>
      <c r="CN105" s="267">
        <v>2.6050388895091362E-5</v>
      </c>
      <c r="CO105" s="267">
        <v>0</v>
      </c>
      <c r="CP105" s="267">
        <v>3.0469723432849626E-4</v>
      </c>
      <c r="CQ105" s="267">
        <v>0</v>
      </c>
      <c r="CR105" s="267">
        <v>1.6056926028277092E-4</v>
      </c>
      <c r="CS105" s="267">
        <v>4.5380674305861611E-3</v>
      </c>
      <c r="CT105" s="267">
        <v>0</v>
      </c>
      <c r="CU105" s="267">
        <v>0</v>
      </c>
      <c r="CV105" s="267">
        <v>0</v>
      </c>
      <c r="CW105" s="267">
        <v>0</v>
      </c>
      <c r="CX105" s="267">
        <v>0</v>
      </c>
      <c r="CY105" s="267">
        <v>1.7215367207284876E-2</v>
      </c>
      <c r="CZ105" s="267">
        <v>8.0490503411395908E-3</v>
      </c>
      <c r="DA105" s="267">
        <v>0</v>
      </c>
      <c r="DB105" s="267">
        <v>0</v>
      </c>
      <c r="DC105" s="267">
        <v>0</v>
      </c>
      <c r="DD105" s="267">
        <v>0</v>
      </c>
      <c r="DE105" s="268">
        <v>0</v>
      </c>
      <c r="DF105" s="266">
        <v>3.2088094603392937E-4</v>
      </c>
    </row>
    <row r="106" spans="1:110" ht="39.950000000000003" customHeight="1">
      <c r="A106" s="272" t="s">
        <v>297</v>
      </c>
      <c r="B106" s="265" t="s">
        <v>196</v>
      </c>
      <c r="C106" s="266">
        <v>0</v>
      </c>
      <c r="D106" s="267">
        <v>0</v>
      </c>
      <c r="E106" s="267">
        <v>3.9093041438623924E-4</v>
      </c>
      <c r="F106" s="267">
        <v>0</v>
      </c>
      <c r="G106" s="267">
        <v>2.3550745969878598E-5</v>
      </c>
      <c r="H106" s="267">
        <v>0</v>
      </c>
      <c r="I106" s="267">
        <v>0</v>
      </c>
      <c r="J106" s="267">
        <v>3.7339398156791529E-5</v>
      </c>
      <c r="K106" s="267">
        <v>1.7837076146478068E-5</v>
      </c>
      <c r="L106" s="267">
        <v>0</v>
      </c>
      <c r="M106" s="267">
        <v>0</v>
      </c>
      <c r="N106" s="267">
        <v>7.1517968889683531E-5</v>
      </c>
      <c r="O106" s="267">
        <v>6.3489040204434713E-5</v>
      </c>
      <c r="P106" s="267">
        <v>2.8752983121998908E-5</v>
      </c>
      <c r="Q106" s="267">
        <v>0</v>
      </c>
      <c r="R106" s="267">
        <v>6.8743371174922424E-5</v>
      </c>
      <c r="S106" s="267">
        <v>4.6866944743872144E-5</v>
      </c>
      <c r="T106" s="267">
        <v>4.9902689754977795E-5</v>
      </c>
      <c r="U106" s="267">
        <v>0</v>
      </c>
      <c r="V106" s="267">
        <v>2.1941854086670324E-4</v>
      </c>
      <c r="W106" s="267">
        <v>0</v>
      </c>
      <c r="X106" s="267">
        <v>0</v>
      </c>
      <c r="Y106" s="267">
        <v>4.9425836532283306E-5</v>
      </c>
      <c r="Z106" s="267">
        <v>2.0152351779452664E-5</v>
      </c>
      <c r="AA106" s="267">
        <v>9.523204875880896E-5</v>
      </c>
      <c r="AB106" s="267">
        <v>3.9812086949597896E-5</v>
      </c>
      <c r="AC106" s="267">
        <v>1.8108314885487544E-5</v>
      </c>
      <c r="AD106" s="267">
        <v>0</v>
      </c>
      <c r="AE106" s="267">
        <v>4.0844667728628029E-5</v>
      </c>
      <c r="AF106" s="267">
        <v>0</v>
      </c>
      <c r="AG106" s="267">
        <v>0</v>
      </c>
      <c r="AH106" s="267">
        <v>0</v>
      </c>
      <c r="AI106" s="267">
        <v>4.4891362901777701E-5</v>
      </c>
      <c r="AJ106" s="267">
        <v>0</v>
      </c>
      <c r="AK106" s="267">
        <v>4.3559698566885918E-5</v>
      </c>
      <c r="AL106" s="267">
        <v>0</v>
      </c>
      <c r="AM106" s="267">
        <v>4.8118950044510031E-5</v>
      </c>
      <c r="AN106" s="267">
        <v>0</v>
      </c>
      <c r="AO106" s="267">
        <v>0</v>
      </c>
      <c r="AP106" s="267">
        <v>2.3647202654162026E-5</v>
      </c>
      <c r="AQ106" s="267">
        <v>0</v>
      </c>
      <c r="AR106" s="267">
        <v>6.2189054726368155E-5</v>
      </c>
      <c r="AS106" s="267">
        <v>5.1200655368388713E-5</v>
      </c>
      <c r="AT106" s="267">
        <v>1.6367013920145338E-5</v>
      </c>
      <c r="AU106" s="267">
        <v>1.9339491887083154E-5</v>
      </c>
      <c r="AV106" s="267">
        <v>0</v>
      </c>
      <c r="AW106" s="267">
        <v>0</v>
      </c>
      <c r="AX106" s="267">
        <v>8.1280988376818657E-5</v>
      </c>
      <c r="AY106" s="267">
        <v>0</v>
      </c>
      <c r="AZ106" s="267">
        <v>0</v>
      </c>
      <c r="BA106" s="267">
        <v>2.0355819728860482E-5</v>
      </c>
      <c r="BB106" s="267">
        <v>2.557021581262146E-5</v>
      </c>
      <c r="BC106" s="267">
        <v>0</v>
      </c>
      <c r="BD106" s="267">
        <v>0</v>
      </c>
      <c r="BE106" s="267">
        <v>0</v>
      </c>
      <c r="BF106" s="267">
        <v>0</v>
      </c>
      <c r="BG106" s="267">
        <v>0</v>
      </c>
      <c r="BH106" s="267">
        <v>4.6520763767561588E-5</v>
      </c>
      <c r="BI106" s="267">
        <v>0</v>
      </c>
      <c r="BJ106" s="267">
        <v>0</v>
      </c>
      <c r="BK106" s="267">
        <v>0</v>
      </c>
      <c r="BL106" s="267">
        <v>1.3168868794170581E-5</v>
      </c>
      <c r="BM106" s="267">
        <v>2.9399658963956018E-5</v>
      </c>
      <c r="BN106" s="267">
        <v>1.3883318421620955E-4</v>
      </c>
      <c r="BO106" s="267">
        <v>5.7397593127594849E-5</v>
      </c>
      <c r="BP106" s="267">
        <v>1.3860385676409177E-4</v>
      </c>
      <c r="BQ106" s="267">
        <v>0</v>
      </c>
      <c r="BR106" s="267">
        <v>2.7755419245607703E-5</v>
      </c>
      <c r="BS106" s="267">
        <v>5.3043831886415473E-5</v>
      </c>
      <c r="BT106" s="267">
        <v>7.1928308027841399E-5</v>
      </c>
      <c r="BU106" s="267">
        <v>4.8817954592793169E-5</v>
      </c>
      <c r="BV106" s="267">
        <v>4.06462757849812E-5</v>
      </c>
      <c r="BW106" s="267">
        <v>3.2399857440627261E-5</v>
      </c>
      <c r="BX106" s="267">
        <v>0</v>
      </c>
      <c r="BY106" s="267">
        <v>4.852686308492201E-4</v>
      </c>
      <c r="BZ106" s="267">
        <v>7.7206777567273826E-5</v>
      </c>
      <c r="CA106" s="267">
        <v>0</v>
      </c>
      <c r="CB106" s="267">
        <v>1.5372244820735975E-4</v>
      </c>
      <c r="CC106" s="267">
        <v>4.7942947892008509E-4</v>
      </c>
      <c r="CD106" s="267">
        <v>0</v>
      </c>
      <c r="CE106" s="267">
        <v>6.8331681984352041E-5</v>
      </c>
      <c r="CF106" s="267">
        <v>2.9862334637321945E-5</v>
      </c>
      <c r="CG106" s="267">
        <v>2.9436006122689272E-4</v>
      </c>
      <c r="CH106" s="267">
        <v>5.5270066653068475E-4</v>
      </c>
      <c r="CI106" s="267">
        <v>4.7626209455055898E-4</v>
      </c>
      <c r="CJ106" s="267">
        <v>2.9134982373335666E-5</v>
      </c>
      <c r="CK106" s="267">
        <v>4.2451828966297967E-4</v>
      </c>
      <c r="CL106" s="267">
        <v>2.2223319670107165E-4</v>
      </c>
      <c r="CM106" s="267">
        <v>2.3881043630378989E-4</v>
      </c>
      <c r="CN106" s="267">
        <v>1.7863123813776936E-4</v>
      </c>
      <c r="CO106" s="267">
        <v>2.3688823613019376E-5</v>
      </c>
      <c r="CP106" s="267">
        <v>1.1203064383613818E-2</v>
      </c>
      <c r="CQ106" s="267">
        <v>8.3284457478005874E-3</v>
      </c>
      <c r="CR106" s="267">
        <v>1.613298515156893E-2</v>
      </c>
      <c r="CS106" s="267">
        <v>1.0618664609960336E-2</v>
      </c>
      <c r="CT106" s="267">
        <v>5.1102972489566475E-5</v>
      </c>
      <c r="CU106" s="267">
        <v>5.5809800200915282E-5</v>
      </c>
      <c r="CV106" s="267">
        <v>8.6636343946285466E-4</v>
      </c>
      <c r="CW106" s="267">
        <v>4.6561979815381747E-5</v>
      </c>
      <c r="CX106" s="267">
        <v>3.3750290041555044E-5</v>
      </c>
      <c r="CY106" s="267">
        <v>1.8185247049948811E-2</v>
      </c>
      <c r="CZ106" s="267">
        <v>2.6830167803798635E-3</v>
      </c>
      <c r="DA106" s="267">
        <v>2.8611206392122838E-2</v>
      </c>
      <c r="DB106" s="267">
        <v>2.9099092108326219E-5</v>
      </c>
      <c r="DC106" s="267">
        <v>7.4239049740163323E-4</v>
      </c>
      <c r="DD106" s="267">
        <v>0</v>
      </c>
      <c r="DE106" s="268">
        <v>2.2139924321713228E-4</v>
      </c>
      <c r="DF106" s="266">
        <v>1.3110731673961968E-3</v>
      </c>
    </row>
    <row r="107" spans="1:110" ht="39.950000000000003" customHeight="1">
      <c r="A107" s="272" t="s">
        <v>298</v>
      </c>
      <c r="B107" s="265" t="s">
        <v>197</v>
      </c>
      <c r="C107" s="266">
        <v>0</v>
      </c>
      <c r="D107" s="267">
        <v>0</v>
      </c>
      <c r="E107" s="267">
        <v>0</v>
      </c>
      <c r="F107" s="267">
        <v>0</v>
      </c>
      <c r="G107" s="267">
        <v>0</v>
      </c>
      <c r="H107" s="267">
        <v>0</v>
      </c>
      <c r="I107" s="267">
        <v>0</v>
      </c>
      <c r="J107" s="267">
        <v>0</v>
      </c>
      <c r="K107" s="267">
        <v>0</v>
      </c>
      <c r="L107" s="267">
        <v>0</v>
      </c>
      <c r="M107" s="267">
        <v>0</v>
      </c>
      <c r="N107" s="267">
        <v>0</v>
      </c>
      <c r="O107" s="267">
        <v>0</v>
      </c>
      <c r="P107" s="267">
        <v>0</v>
      </c>
      <c r="Q107" s="267">
        <v>0</v>
      </c>
      <c r="R107" s="267">
        <v>0</v>
      </c>
      <c r="S107" s="267">
        <v>0</v>
      </c>
      <c r="T107" s="267">
        <v>0</v>
      </c>
      <c r="U107" s="267">
        <v>0</v>
      </c>
      <c r="V107" s="267">
        <v>0</v>
      </c>
      <c r="W107" s="267">
        <v>0</v>
      </c>
      <c r="X107" s="267">
        <v>0</v>
      </c>
      <c r="Y107" s="267">
        <v>0</v>
      </c>
      <c r="Z107" s="267">
        <v>0</v>
      </c>
      <c r="AA107" s="267">
        <v>0</v>
      </c>
      <c r="AB107" s="267">
        <v>0</v>
      </c>
      <c r="AC107" s="267">
        <v>0</v>
      </c>
      <c r="AD107" s="267">
        <v>0</v>
      </c>
      <c r="AE107" s="267">
        <v>0</v>
      </c>
      <c r="AF107" s="267">
        <v>0</v>
      </c>
      <c r="AG107" s="267">
        <v>0</v>
      </c>
      <c r="AH107" s="267">
        <v>0</v>
      </c>
      <c r="AI107" s="267">
        <v>0</v>
      </c>
      <c r="AJ107" s="267">
        <v>0</v>
      </c>
      <c r="AK107" s="267">
        <v>0</v>
      </c>
      <c r="AL107" s="267">
        <v>0</v>
      </c>
      <c r="AM107" s="267">
        <v>0</v>
      </c>
      <c r="AN107" s="267">
        <v>0</v>
      </c>
      <c r="AO107" s="267">
        <v>0</v>
      </c>
      <c r="AP107" s="267">
        <v>0</v>
      </c>
      <c r="AQ107" s="267">
        <v>0</v>
      </c>
      <c r="AR107" s="267">
        <v>0</v>
      </c>
      <c r="AS107" s="267">
        <v>0</v>
      </c>
      <c r="AT107" s="267">
        <v>0</v>
      </c>
      <c r="AU107" s="267">
        <v>0</v>
      </c>
      <c r="AV107" s="267">
        <v>0</v>
      </c>
      <c r="AW107" s="267">
        <v>0</v>
      </c>
      <c r="AX107" s="267">
        <v>0</v>
      </c>
      <c r="AY107" s="267">
        <v>0</v>
      </c>
      <c r="AZ107" s="267">
        <v>0</v>
      </c>
      <c r="BA107" s="267">
        <v>0</v>
      </c>
      <c r="BB107" s="267">
        <v>0</v>
      </c>
      <c r="BC107" s="267">
        <v>0</v>
      </c>
      <c r="BD107" s="267">
        <v>0</v>
      </c>
      <c r="BE107" s="267">
        <v>0</v>
      </c>
      <c r="BF107" s="267">
        <v>0</v>
      </c>
      <c r="BG107" s="267">
        <v>0</v>
      </c>
      <c r="BH107" s="267">
        <v>0</v>
      </c>
      <c r="BI107" s="267">
        <v>0</v>
      </c>
      <c r="BJ107" s="267">
        <v>0</v>
      </c>
      <c r="BK107" s="267">
        <v>0</v>
      </c>
      <c r="BL107" s="267">
        <v>0</v>
      </c>
      <c r="BM107" s="267">
        <v>0</v>
      </c>
      <c r="BN107" s="267">
        <v>0</v>
      </c>
      <c r="BO107" s="267">
        <v>0</v>
      </c>
      <c r="BP107" s="267">
        <v>0</v>
      </c>
      <c r="BQ107" s="267">
        <v>0</v>
      </c>
      <c r="BR107" s="267">
        <v>0</v>
      </c>
      <c r="BS107" s="267">
        <v>0</v>
      </c>
      <c r="BT107" s="267">
        <v>1.9266511078886089E-5</v>
      </c>
      <c r="BU107" s="267">
        <v>0</v>
      </c>
      <c r="BV107" s="267">
        <v>0</v>
      </c>
      <c r="BW107" s="267">
        <v>0</v>
      </c>
      <c r="BX107" s="267">
        <v>0</v>
      </c>
      <c r="BY107" s="267">
        <v>0</v>
      </c>
      <c r="BZ107" s="267">
        <v>0</v>
      </c>
      <c r="CA107" s="267">
        <v>0</v>
      </c>
      <c r="CB107" s="267">
        <v>0</v>
      </c>
      <c r="CC107" s="267">
        <v>0</v>
      </c>
      <c r="CD107" s="267">
        <v>0</v>
      </c>
      <c r="CE107" s="267">
        <v>0</v>
      </c>
      <c r="CF107" s="267">
        <v>0</v>
      </c>
      <c r="CG107" s="267">
        <v>0</v>
      </c>
      <c r="CH107" s="267">
        <v>1.2501562695336918E-4</v>
      </c>
      <c r="CI107" s="267">
        <v>3.5594324961147041E-2</v>
      </c>
      <c r="CJ107" s="267">
        <v>0</v>
      </c>
      <c r="CK107" s="267">
        <v>2.3584349425721091E-4</v>
      </c>
      <c r="CL107" s="267">
        <v>2.8149538248802411E-2</v>
      </c>
      <c r="CM107" s="267">
        <v>0</v>
      </c>
      <c r="CN107" s="267">
        <v>1.7863123813776936E-4</v>
      </c>
      <c r="CO107" s="267">
        <v>0</v>
      </c>
      <c r="CP107" s="267">
        <v>0</v>
      </c>
      <c r="CQ107" s="267">
        <v>0</v>
      </c>
      <c r="CR107" s="267">
        <v>0</v>
      </c>
      <c r="CS107" s="267">
        <v>0</v>
      </c>
      <c r="CT107" s="267">
        <v>0</v>
      </c>
      <c r="CU107" s="267">
        <v>0</v>
      </c>
      <c r="CV107" s="267">
        <v>0</v>
      </c>
      <c r="CW107" s="267">
        <v>0</v>
      </c>
      <c r="CX107" s="267">
        <v>0</v>
      </c>
      <c r="CY107" s="267">
        <v>2.7749339942884856E-3</v>
      </c>
      <c r="CZ107" s="267">
        <v>1.9822976212428546E-4</v>
      </c>
      <c r="DA107" s="267">
        <v>0</v>
      </c>
      <c r="DB107" s="267">
        <v>4.4812601846822382E-3</v>
      </c>
      <c r="DC107" s="267">
        <v>1.7054916832199684E-3</v>
      </c>
      <c r="DD107" s="267">
        <v>0</v>
      </c>
      <c r="DE107" s="268">
        <v>1.2076322357298124E-4</v>
      </c>
      <c r="DF107" s="266">
        <v>3.3307006164917744E-4</v>
      </c>
    </row>
    <row r="108" spans="1:110" ht="39.950000000000003" customHeight="1">
      <c r="A108" s="272" t="s">
        <v>299</v>
      </c>
      <c r="B108" s="265" t="s">
        <v>198</v>
      </c>
      <c r="C108" s="266">
        <v>4.4412368844723252E-5</v>
      </c>
      <c r="D108" s="267">
        <v>0</v>
      </c>
      <c r="E108" s="267">
        <v>3.2577534532186605E-3</v>
      </c>
      <c r="F108" s="267">
        <v>1.3267878466233248E-4</v>
      </c>
      <c r="G108" s="267">
        <v>9.8913133073490114E-4</v>
      </c>
      <c r="H108" s="267">
        <v>0</v>
      </c>
      <c r="I108" s="267">
        <v>0</v>
      </c>
      <c r="J108" s="267">
        <v>7.8073287055109564E-5</v>
      </c>
      <c r="K108" s="267">
        <v>5.3511228439434208E-5</v>
      </c>
      <c r="L108" s="267">
        <v>0</v>
      </c>
      <c r="M108" s="267">
        <v>0</v>
      </c>
      <c r="N108" s="267">
        <v>3.5758984444841765E-5</v>
      </c>
      <c r="O108" s="267">
        <v>6.3489040204434713E-5</v>
      </c>
      <c r="P108" s="267">
        <v>2.8752983121998908E-5</v>
      </c>
      <c r="Q108" s="267">
        <v>0</v>
      </c>
      <c r="R108" s="267">
        <v>8.8384334367757399E-5</v>
      </c>
      <c r="S108" s="267">
        <v>4.6866944743872144E-5</v>
      </c>
      <c r="T108" s="267">
        <v>1.4970806926493339E-4</v>
      </c>
      <c r="U108" s="267">
        <v>0</v>
      </c>
      <c r="V108" s="267">
        <v>1.0970927043335162E-4</v>
      </c>
      <c r="W108" s="267">
        <v>0</v>
      </c>
      <c r="X108" s="267">
        <v>7.6140942742011056E-5</v>
      </c>
      <c r="Y108" s="267">
        <v>1.9770334612913322E-4</v>
      </c>
      <c r="Z108" s="267">
        <v>4.0304703558905328E-5</v>
      </c>
      <c r="AA108" s="267">
        <v>9.523204875880896E-5</v>
      </c>
      <c r="AB108" s="267">
        <v>3.9812086949597896E-5</v>
      </c>
      <c r="AC108" s="267">
        <v>1.58447755248016E-5</v>
      </c>
      <c r="AD108" s="267">
        <v>0</v>
      </c>
      <c r="AE108" s="267">
        <v>5.8349525326611469E-5</v>
      </c>
      <c r="AF108" s="267">
        <v>0</v>
      </c>
      <c r="AG108" s="267">
        <v>0</v>
      </c>
      <c r="AH108" s="267">
        <v>0</v>
      </c>
      <c r="AI108" s="267">
        <v>1.3467408870533308E-4</v>
      </c>
      <c r="AJ108" s="267">
        <v>0</v>
      </c>
      <c r="AK108" s="267">
        <v>4.3559698566885918E-5</v>
      </c>
      <c r="AL108" s="267">
        <v>0</v>
      </c>
      <c r="AM108" s="267">
        <v>7.2178425066765043E-5</v>
      </c>
      <c r="AN108" s="267">
        <v>8.429570934839417E-5</v>
      </c>
      <c r="AO108" s="267">
        <v>0</v>
      </c>
      <c r="AP108" s="267">
        <v>4.2564964777491649E-5</v>
      </c>
      <c r="AQ108" s="267">
        <v>1.4470104763558489E-5</v>
      </c>
      <c r="AR108" s="267">
        <v>9.328358208955224E-5</v>
      </c>
      <c r="AS108" s="267">
        <v>0</v>
      </c>
      <c r="AT108" s="267">
        <v>4.9101041760436014E-5</v>
      </c>
      <c r="AU108" s="267">
        <v>1.3537644320958209E-4</v>
      </c>
      <c r="AV108" s="267">
        <v>0</v>
      </c>
      <c r="AW108" s="267">
        <v>0</v>
      </c>
      <c r="AX108" s="267">
        <v>0</v>
      </c>
      <c r="AY108" s="267">
        <v>1.0782833728703904E-4</v>
      </c>
      <c r="AZ108" s="267">
        <v>0</v>
      </c>
      <c r="BA108" s="267">
        <v>8.1423278915441927E-5</v>
      </c>
      <c r="BB108" s="267">
        <v>7.6710647437864377E-5</v>
      </c>
      <c r="BC108" s="267">
        <v>0</v>
      </c>
      <c r="BD108" s="267">
        <v>0</v>
      </c>
      <c r="BE108" s="267">
        <v>0</v>
      </c>
      <c r="BF108" s="267">
        <v>0</v>
      </c>
      <c r="BG108" s="267">
        <v>0</v>
      </c>
      <c r="BH108" s="267">
        <v>1.2663985692280654E-4</v>
      </c>
      <c r="BI108" s="267">
        <v>0</v>
      </c>
      <c r="BJ108" s="267">
        <v>0</v>
      </c>
      <c r="BK108" s="267">
        <v>0</v>
      </c>
      <c r="BL108" s="267">
        <v>5.0041701417848203E-4</v>
      </c>
      <c r="BM108" s="267">
        <v>2.2049744222967015E-4</v>
      </c>
      <c r="BN108" s="267">
        <v>6.8645296640236942E-4</v>
      </c>
      <c r="BO108" s="267">
        <v>9.2792775556278339E-4</v>
      </c>
      <c r="BP108" s="267">
        <v>5.3653105844164552E-5</v>
      </c>
      <c r="BQ108" s="267">
        <v>0</v>
      </c>
      <c r="BR108" s="267">
        <v>1.3877709622803853E-4</v>
      </c>
      <c r="BS108" s="267">
        <v>0</v>
      </c>
      <c r="BT108" s="267">
        <v>8.759840370533541E-4</v>
      </c>
      <c r="BU108" s="267">
        <v>9.438137887940012E-5</v>
      </c>
      <c r="BV108" s="267">
        <v>2.3371608576364189E-3</v>
      </c>
      <c r="BW108" s="267">
        <v>1.0907952005011178E-3</v>
      </c>
      <c r="BX108" s="267">
        <v>1.4695776723545531E-4</v>
      </c>
      <c r="BY108" s="267">
        <v>6.9324090121317163E-5</v>
      </c>
      <c r="BZ108" s="267">
        <v>2.9101016159972445E-4</v>
      </c>
      <c r="CA108" s="267">
        <v>0</v>
      </c>
      <c r="CB108" s="267">
        <v>2.0102166304039352E-4</v>
      </c>
      <c r="CC108" s="267">
        <v>2.6967908189254786E-4</v>
      </c>
      <c r="CD108" s="267">
        <v>2.3424689622862497E-4</v>
      </c>
      <c r="CE108" s="267">
        <v>2.7332672793740816E-4</v>
      </c>
      <c r="CF108" s="267">
        <v>3.4341684832920238E-4</v>
      </c>
      <c r="CG108" s="267">
        <v>1.7661603673613564E-4</v>
      </c>
      <c r="CH108" s="267">
        <v>6.0533882524789278E-4</v>
      </c>
      <c r="CI108" s="267">
        <v>1.0778563192460019E-3</v>
      </c>
      <c r="CJ108" s="267">
        <v>1.9520438190134895E-3</v>
      </c>
      <c r="CK108" s="267">
        <v>2.1225914483148983E-4</v>
      </c>
      <c r="CL108" s="267">
        <v>4.0742752728529803E-3</v>
      </c>
      <c r="CM108" s="267">
        <v>1.5680926239224758E-3</v>
      </c>
      <c r="CN108" s="267">
        <v>6.1776636522645233E-4</v>
      </c>
      <c r="CO108" s="267">
        <v>2.8189700099493058E-3</v>
      </c>
      <c r="CP108" s="267">
        <v>3.3915704059183808E-4</v>
      </c>
      <c r="CQ108" s="267">
        <v>6.2561094819159335E-4</v>
      </c>
      <c r="CR108" s="267">
        <v>2.1972635617642337E-4</v>
      </c>
      <c r="CS108" s="267">
        <v>3.9940502423975319E-4</v>
      </c>
      <c r="CT108" s="267">
        <v>3.1513499701899326E-3</v>
      </c>
      <c r="CU108" s="267">
        <v>1.3952450050228821E-3</v>
      </c>
      <c r="CV108" s="267">
        <v>1.0829542993285683E-3</v>
      </c>
      <c r="CW108" s="267">
        <v>7.7991316190764433E-4</v>
      </c>
      <c r="CX108" s="267">
        <v>1.6579829982913915E-3</v>
      </c>
      <c r="CY108" s="267">
        <v>3.6370494099897625E-3</v>
      </c>
      <c r="CZ108" s="267">
        <v>3.1808961829245805E-4</v>
      </c>
      <c r="DA108" s="267">
        <v>2.9862190028449791E-3</v>
      </c>
      <c r="DB108" s="267">
        <v>3.6082874214324514E-3</v>
      </c>
      <c r="DC108" s="267">
        <v>1.7857501153714962E-2</v>
      </c>
      <c r="DD108" s="267">
        <v>0</v>
      </c>
      <c r="DE108" s="268">
        <v>8.0508815715320833E-5</v>
      </c>
      <c r="DF108" s="266">
        <v>6.003387186762026E-4</v>
      </c>
    </row>
    <row r="109" spans="1:110" ht="39.950000000000003" customHeight="1">
      <c r="A109" s="272" t="s">
        <v>300</v>
      </c>
      <c r="B109" s="265" t="s">
        <v>10</v>
      </c>
      <c r="C109" s="266">
        <v>7.983123299839006E-3</v>
      </c>
      <c r="D109" s="267">
        <v>3.2757886461165525E-4</v>
      </c>
      <c r="E109" s="267">
        <v>0</v>
      </c>
      <c r="F109" s="267">
        <v>0</v>
      </c>
      <c r="G109" s="267">
        <v>1.2835156553583835E-3</v>
      </c>
      <c r="H109" s="267">
        <v>0</v>
      </c>
      <c r="I109" s="267">
        <v>3.7979491074819596E-4</v>
      </c>
      <c r="J109" s="267">
        <v>1.1167874539622193E-3</v>
      </c>
      <c r="K109" s="267">
        <v>2.6755614219717104E-4</v>
      </c>
      <c r="L109" s="267">
        <v>1.2067821154890484E-4</v>
      </c>
      <c r="M109" s="267">
        <v>0</v>
      </c>
      <c r="N109" s="267">
        <v>7.8669765778651888E-4</v>
      </c>
      <c r="O109" s="267">
        <v>1.2221640239353682E-3</v>
      </c>
      <c r="P109" s="267">
        <v>4.0254176370798468E-4</v>
      </c>
      <c r="Q109" s="267">
        <v>1.1904761904761906E-3</v>
      </c>
      <c r="R109" s="267">
        <v>9.1084966806772205E-4</v>
      </c>
      <c r="S109" s="267">
        <v>6.3270375404227402E-4</v>
      </c>
      <c r="T109" s="267">
        <v>1.1976645541194671E-3</v>
      </c>
      <c r="U109" s="267">
        <v>3.8520801232665641E-4</v>
      </c>
      <c r="V109" s="267">
        <v>6.1437191442676906E-4</v>
      </c>
      <c r="W109" s="267">
        <v>1.498913287866297E-5</v>
      </c>
      <c r="X109" s="267">
        <v>3.2799175335020147E-4</v>
      </c>
      <c r="Y109" s="267">
        <v>3.2950557688188873E-4</v>
      </c>
      <c r="Z109" s="267">
        <v>3.8289468380960057E-4</v>
      </c>
      <c r="AA109" s="267">
        <v>6.3488032505872646E-4</v>
      </c>
      <c r="AB109" s="267">
        <v>5.9718130424396847E-4</v>
      </c>
      <c r="AC109" s="267">
        <v>2.2635393606859429E-5</v>
      </c>
      <c r="AD109" s="267">
        <v>2.8425241614553722E-4</v>
      </c>
      <c r="AE109" s="267">
        <v>5.9516515833143698E-4</v>
      </c>
      <c r="AF109" s="267">
        <v>7.215007215007215E-4</v>
      </c>
      <c r="AG109" s="267">
        <v>0</v>
      </c>
      <c r="AH109" s="267">
        <v>0</v>
      </c>
      <c r="AI109" s="267">
        <v>5.8358771772311011E-4</v>
      </c>
      <c r="AJ109" s="267">
        <v>1.639344262295082E-3</v>
      </c>
      <c r="AK109" s="267">
        <v>1.4374700527072352E-3</v>
      </c>
      <c r="AL109" s="267">
        <v>0</v>
      </c>
      <c r="AM109" s="267">
        <v>2.0851545019287678E-4</v>
      </c>
      <c r="AN109" s="267">
        <v>1.01154851218073E-3</v>
      </c>
      <c r="AO109" s="267">
        <v>6.9372181755116198E-4</v>
      </c>
      <c r="AP109" s="267">
        <v>1.4897737672122077E-4</v>
      </c>
      <c r="AQ109" s="267">
        <v>4.1963303814319616E-4</v>
      </c>
      <c r="AR109" s="267">
        <v>1.2748756218905473E-3</v>
      </c>
      <c r="AS109" s="267">
        <v>1.1776150734729405E-3</v>
      </c>
      <c r="AT109" s="267">
        <v>1.014754863049011E-3</v>
      </c>
      <c r="AU109" s="267">
        <v>1.0636720537895734E-3</v>
      </c>
      <c r="AV109" s="267">
        <v>1.4595496246872393E-3</v>
      </c>
      <c r="AW109" s="267">
        <v>1.961910230644081E-3</v>
      </c>
      <c r="AX109" s="267">
        <v>5.6896691863773062E-4</v>
      </c>
      <c r="AY109" s="267">
        <v>1.1861117101574293E-3</v>
      </c>
      <c r="AZ109" s="267">
        <v>0</v>
      </c>
      <c r="BA109" s="267">
        <v>6.3103041159467488E-4</v>
      </c>
      <c r="BB109" s="267">
        <v>7.4153625856602232E-4</v>
      </c>
      <c r="BC109" s="267">
        <v>0</v>
      </c>
      <c r="BD109" s="267">
        <v>0</v>
      </c>
      <c r="BE109" s="267">
        <v>0</v>
      </c>
      <c r="BF109" s="267">
        <v>0</v>
      </c>
      <c r="BG109" s="267">
        <v>0</v>
      </c>
      <c r="BH109" s="267">
        <v>5.4791121770683649E-4</v>
      </c>
      <c r="BI109" s="267">
        <v>0</v>
      </c>
      <c r="BJ109" s="267">
        <v>6.7430883344571813E-4</v>
      </c>
      <c r="BK109" s="267">
        <v>8.708525646608029E-5</v>
      </c>
      <c r="BL109" s="267">
        <v>2.8971511347175279E-4</v>
      </c>
      <c r="BM109" s="267">
        <v>1.4699829481978009E-5</v>
      </c>
      <c r="BN109" s="267">
        <v>6.9416592108104776E-4</v>
      </c>
      <c r="BO109" s="267">
        <v>2.7742170011670845E-4</v>
      </c>
      <c r="BP109" s="267">
        <v>9.3892935227287973E-4</v>
      </c>
      <c r="BQ109" s="267">
        <v>1.5433686593270912E-3</v>
      </c>
      <c r="BR109" s="267">
        <v>5.8286380415776184E-4</v>
      </c>
      <c r="BS109" s="267">
        <v>3.447849072617006E-3</v>
      </c>
      <c r="BT109" s="267">
        <v>2.7718087272157453E-3</v>
      </c>
      <c r="BU109" s="267">
        <v>2.340007290147886E-3</v>
      </c>
      <c r="BV109" s="267">
        <v>1.1380957219794736E-3</v>
      </c>
      <c r="BW109" s="267">
        <v>6.4799714881254528E-4</v>
      </c>
      <c r="BX109" s="267">
        <v>0</v>
      </c>
      <c r="BY109" s="267">
        <v>1.0398613518197574E-3</v>
      </c>
      <c r="BZ109" s="267">
        <v>1.716366055149395E-3</v>
      </c>
      <c r="CA109" s="267">
        <v>7.9392726654082646E-4</v>
      </c>
      <c r="CB109" s="267">
        <v>2.2230630971525871E-3</v>
      </c>
      <c r="CC109" s="267">
        <v>1.4982171216252659E-3</v>
      </c>
      <c r="CD109" s="267">
        <v>7.9643944717732486E-3</v>
      </c>
      <c r="CE109" s="267">
        <v>2.8699306433427859E-3</v>
      </c>
      <c r="CF109" s="267">
        <v>4.2105891838623948E-3</v>
      </c>
      <c r="CG109" s="267">
        <v>4.5920169551395265E-3</v>
      </c>
      <c r="CH109" s="267">
        <v>2.158164507405531E-3</v>
      </c>
      <c r="CI109" s="267">
        <v>2.5567754549556325E-3</v>
      </c>
      <c r="CJ109" s="267">
        <v>7.2837455933339162E-4</v>
      </c>
      <c r="CK109" s="267">
        <v>1.94570882762199E-3</v>
      </c>
      <c r="CL109" s="267">
        <v>2.0247913477208753E-3</v>
      </c>
      <c r="CM109" s="267">
        <v>1.3264049534463512E-3</v>
      </c>
      <c r="CN109" s="267">
        <v>2.1845111830598044E-3</v>
      </c>
      <c r="CO109" s="267">
        <v>4.8720013897443184E-3</v>
      </c>
      <c r="CP109" s="267">
        <v>1.3620691844089326E-3</v>
      </c>
      <c r="CQ109" s="267">
        <v>3.0889540566959922E-3</v>
      </c>
      <c r="CR109" s="267">
        <v>4.0395845481665527E-3</v>
      </c>
      <c r="CS109" s="267">
        <v>4.3314786249449098E-3</v>
      </c>
      <c r="CT109" s="267">
        <v>3.3387275359850099E-3</v>
      </c>
      <c r="CU109" s="267">
        <v>6.6971760241098341E-4</v>
      </c>
      <c r="CV109" s="267">
        <v>8.1221572449642621E-4</v>
      </c>
      <c r="CW109" s="267">
        <v>1.1873304852922347E-3</v>
      </c>
      <c r="CX109" s="267">
        <v>1.9575168224101928E-3</v>
      </c>
      <c r="CY109" s="267">
        <v>2.5863462471038311E-3</v>
      </c>
      <c r="CZ109" s="267">
        <v>7.5142909828508208E-4</v>
      </c>
      <c r="DA109" s="267">
        <v>4.5196828151167247E-3</v>
      </c>
      <c r="DB109" s="267">
        <v>1.9787382633661829E-3</v>
      </c>
      <c r="DC109" s="267">
        <v>3.3106603262505266E-3</v>
      </c>
      <c r="DD109" s="267">
        <v>0</v>
      </c>
      <c r="DE109" s="268">
        <v>6.0381611786490618E-5</v>
      </c>
      <c r="DF109" s="266">
        <v>1.3642890623993531E-3</v>
      </c>
    </row>
    <row r="110" spans="1:110" ht="39.950000000000003" customHeight="1">
      <c r="A110" s="272" t="s">
        <v>301</v>
      </c>
      <c r="B110" s="265" t="s">
        <v>11</v>
      </c>
      <c r="C110" s="266">
        <v>1.4422916782323877E-2</v>
      </c>
      <c r="D110" s="267">
        <v>0</v>
      </c>
      <c r="E110" s="267">
        <v>0</v>
      </c>
      <c r="F110" s="267">
        <v>1.6385829905798063E-2</v>
      </c>
      <c r="G110" s="267">
        <v>7.4184849805117581E-3</v>
      </c>
      <c r="H110" s="267">
        <v>0</v>
      </c>
      <c r="I110" s="267">
        <v>1.0254462590201291E-2</v>
      </c>
      <c r="J110" s="267">
        <v>5.4549466216330892E-3</v>
      </c>
      <c r="K110" s="267">
        <v>1.6945222339154165E-3</v>
      </c>
      <c r="L110" s="267">
        <v>0.16038134314849453</v>
      </c>
      <c r="M110" s="267">
        <v>0</v>
      </c>
      <c r="N110" s="267">
        <v>1.9309851600214554E-3</v>
      </c>
      <c r="O110" s="267">
        <v>1.9840325063885849E-3</v>
      </c>
      <c r="P110" s="267">
        <v>2.0414618016619222E-3</v>
      </c>
      <c r="Q110" s="267">
        <v>1.5306122448979591E-3</v>
      </c>
      <c r="R110" s="267">
        <v>7.623148839219075E-3</v>
      </c>
      <c r="S110" s="267">
        <v>2.5151927012544719E-3</v>
      </c>
      <c r="T110" s="267">
        <v>5.090074355007735E-3</v>
      </c>
      <c r="U110" s="267">
        <v>1.2840267077555214E-4</v>
      </c>
      <c r="V110" s="267">
        <v>1.9089413055403182E-3</v>
      </c>
      <c r="W110" s="267">
        <v>0</v>
      </c>
      <c r="X110" s="267">
        <v>1.4056789429294349E-4</v>
      </c>
      <c r="Y110" s="267">
        <v>1.1120813219763744E-3</v>
      </c>
      <c r="Z110" s="267">
        <v>1.5920357905767604E-3</v>
      </c>
      <c r="AA110" s="267">
        <v>2.6030093327407784E-3</v>
      </c>
      <c r="AB110" s="267">
        <v>5.1755713034477271E-4</v>
      </c>
      <c r="AC110" s="267">
        <v>1.6071129460870195E-4</v>
      </c>
      <c r="AD110" s="267">
        <v>4.8322910744741333E-3</v>
      </c>
      <c r="AE110" s="267">
        <v>3.2734083708229034E-3</v>
      </c>
      <c r="AF110" s="267">
        <v>3.3670033670033669E-3</v>
      </c>
      <c r="AG110" s="267">
        <v>3.5231943628890195E-3</v>
      </c>
      <c r="AH110" s="267">
        <v>0</v>
      </c>
      <c r="AI110" s="267">
        <v>9.4720775722750943E-3</v>
      </c>
      <c r="AJ110" s="267">
        <v>0</v>
      </c>
      <c r="AK110" s="267">
        <v>1.0715685847453936E-2</v>
      </c>
      <c r="AL110" s="267">
        <v>0</v>
      </c>
      <c r="AM110" s="267">
        <v>2.1092139769510231E-3</v>
      </c>
      <c r="AN110" s="267">
        <v>1.7533507544465986E-2</v>
      </c>
      <c r="AO110" s="267">
        <v>5.8966354491848767E-3</v>
      </c>
      <c r="AP110" s="267">
        <v>1.4637618442926294E-3</v>
      </c>
      <c r="AQ110" s="267">
        <v>1.7942929906812526E-3</v>
      </c>
      <c r="AR110" s="267">
        <v>4.4154228855721395E-3</v>
      </c>
      <c r="AS110" s="267">
        <v>4.966463570733705E-3</v>
      </c>
      <c r="AT110" s="267">
        <v>5.810289941651595E-3</v>
      </c>
      <c r="AU110" s="267">
        <v>6.7623756631834094E-3</v>
      </c>
      <c r="AV110" s="267">
        <v>2.0850708924103419E-3</v>
      </c>
      <c r="AW110" s="267">
        <v>2.2011675758445786E-3</v>
      </c>
      <c r="AX110" s="267">
        <v>4.8768593026091199E-4</v>
      </c>
      <c r="AY110" s="267">
        <v>7.5479836100927325E-4</v>
      </c>
      <c r="AZ110" s="267">
        <v>2.3584905660377358E-3</v>
      </c>
      <c r="BA110" s="267">
        <v>6.3103041159467488E-4</v>
      </c>
      <c r="BB110" s="267">
        <v>7.9523371177252743E-3</v>
      </c>
      <c r="BC110" s="267">
        <v>0</v>
      </c>
      <c r="BD110" s="267">
        <v>0</v>
      </c>
      <c r="BE110" s="267">
        <v>0</v>
      </c>
      <c r="BF110" s="267">
        <v>0</v>
      </c>
      <c r="BG110" s="267">
        <v>8.8339222614840988E-4</v>
      </c>
      <c r="BH110" s="267">
        <v>2.1580465414396625E-3</v>
      </c>
      <c r="BI110" s="267">
        <v>3.2479249368459039E-3</v>
      </c>
      <c r="BJ110" s="267">
        <v>4.3830074173971676E-3</v>
      </c>
      <c r="BK110" s="267">
        <v>6.9668205172864232E-4</v>
      </c>
      <c r="BL110" s="267">
        <v>1.3923883938369694E-2</v>
      </c>
      <c r="BM110" s="267">
        <v>8.099606044569883E-3</v>
      </c>
      <c r="BN110" s="267">
        <v>7.5586955851047423E-3</v>
      </c>
      <c r="BO110" s="267">
        <v>4.8013086651233092E-2</v>
      </c>
      <c r="BP110" s="267">
        <v>1.7616103085500694E-3</v>
      </c>
      <c r="BQ110" s="267">
        <v>8.2312995164111533E-4</v>
      </c>
      <c r="BR110" s="267">
        <v>1.0408282217102889E-2</v>
      </c>
      <c r="BS110" s="267">
        <v>4.8694237671729403E-2</v>
      </c>
      <c r="BT110" s="267">
        <v>8.94993661317855E-3</v>
      </c>
      <c r="BU110" s="267">
        <v>2.4311341387210999E-3</v>
      </c>
      <c r="BV110" s="267">
        <v>9.5010669647393551E-3</v>
      </c>
      <c r="BW110" s="267">
        <v>4.3199809920836348E-4</v>
      </c>
      <c r="BX110" s="267">
        <v>1.1922207595439756E-3</v>
      </c>
      <c r="BY110" s="267">
        <v>3.2582322357019066E-3</v>
      </c>
      <c r="BZ110" s="267">
        <v>2.2882901074362003E-2</v>
      </c>
      <c r="CA110" s="267">
        <v>0</v>
      </c>
      <c r="CB110" s="267">
        <v>4.2072651593983539E-2</v>
      </c>
      <c r="CC110" s="267">
        <v>6.1726545410960955E-3</v>
      </c>
      <c r="CD110" s="267">
        <v>2.8109627547434997E-3</v>
      </c>
      <c r="CE110" s="267">
        <v>1.674126208616625E-3</v>
      </c>
      <c r="CF110" s="267">
        <v>2.0918565413444022E-2</v>
      </c>
      <c r="CG110" s="267">
        <v>5.7694572000470973E-3</v>
      </c>
      <c r="CH110" s="267">
        <v>3.8886439752337464E-3</v>
      </c>
      <c r="CI110" s="267">
        <v>9.7408131548603796E-2</v>
      </c>
      <c r="CJ110" s="267">
        <v>3.2048480610669231E-4</v>
      </c>
      <c r="CK110" s="267">
        <v>3.3489776184523951E-3</v>
      </c>
      <c r="CL110" s="267">
        <v>3.0618795989925431E-3</v>
      </c>
      <c r="CM110" s="267">
        <v>4.7762087260757978E-4</v>
      </c>
      <c r="CN110" s="267">
        <v>1.2269733169588033E-2</v>
      </c>
      <c r="CO110" s="267">
        <v>8.2034396171886098E-2</v>
      </c>
      <c r="CP110" s="267">
        <v>1.8771526043452002E-3</v>
      </c>
      <c r="CQ110" s="267">
        <v>2.1505376344086021E-3</v>
      </c>
      <c r="CR110" s="267">
        <v>8.9580745210387988E-3</v>
      </c>
      <c r="CS110" s="267">
        <v>1.8868444248567652E-3</v>
      </c>
      <c r="CT110" s="267">
        <v>2.6403202452942678E-3</v>
      </c>
      <c r="CU110" s="267">
        <v>4.3531644156713919E-3</v>
      </c>
      <c r="CV110" s="267">
        <v>5.4147714966428417E-4</v>
      </c>
      <c r="CW110" s="267">
        <v>1.6063883036306703E-3</v>
      </c>
      <c r="CX110" s="267">
        <v>2.5565844706477948E-3</v>
      </c>
      <c r="CY110" s="267">
        <v>1.158467589848591E-3</v>
      </c>
      <c r="CZ110" s="267">
        <v>1.5766181080582703E-3</v>
      </c>
      <c r="DA110" s="267">
        <v>5.7303121405944193E-3</v>
      </c>
      <c r="DB110" s="267">
        <v>7.1777760533871346E-4</v>
      </c>
      <c r="DC110" s="267">
        <v>6.1598346676297678E-3</v>
      </c>
      <c r="DD110" s="267">
        <v>0</v>
      </c>
      <c r="DE110" s="268">
        <v>0</v>
      </c>
      <c r="DF110" s="266">
        <v>7.1173534357945765E-3</v>
      </c>
    </row>
    <row r="111" spans="1:110" ht="39.950000000000003" customHeight="1">
      <c r="A111" s="274" t="s">
        <v>378</v>
      </c>
      <c r="B111" s="282" t="s">
        <v>89</v>
      </c>
      <c r="C111" s="276">
        <v>0.41772053516904456</v>
      </c>
      <c r="D111" s="277">
        <v>0.79382186261342413</v>
      </c>
      <c r="E111" s="277">
        <v>0.49218139171227521</v>
      </c>
      <c r="F111" s="277">
        <v>0.42390871699615229</v>
      </c>
      <c r="G111" s="277">
        <v>0.59728224391507601</v>
      </c>
      <c r="H111" s="277">
        <v>0</v>
      </c>
      <c r="I111" s="277">
        <v>0.54842385112039493</v>
      </c>
      <c r="J111" s="277">
        <v>0.67379622872078615</v>
      </c>
      <c r="K111" s="277">
        <v>0.44576636997663344</v>
      </c>
      <c r="L111" s="277">
        <v>0.82531828878296021</v>
      </c>
      <c r="M111" s="277">
        <v>0</v>
      </c>
      <c r="N111" s="277">
        <v>0.61852315394242807</v>
      </c>
      <c r="O111" s="277">
        <v>0.55387838674348844</v>
      </c>
      <c r="P111" s="277">
        <v>0.63578596279363986</v>
      </c>
      <c r="Q111" s="277">
        <v>0.62006802721088439</v>
      </c>
      <c r="R111" s="277">
        <v>0.72612886435950819</v>
      </c>
      <c r="S111" s="277">
        <v>0.62827482776397803</v>
      </c>
      <c r="T111" s="277">
        <v>0.48655122511103349</v>
      </c>
      <c r="U111" s="277">
        <v>0.69607087827426806</v>
      </c>
      <c r="V111" s="277">
        <v>0.61860669226549647</v>
      </c>
      <c r="W111" s="277">
        <v>0.89219815633665589</v>
      </c>
      <c r="X111" s="277">
        <v>0.82497540061849872</v>
      </c>
      <c r="Y111" s="277">
        <v>0.74735983656523386</v>
      </c>
      <c r="Z111" s="277">
        <v>0.66919914554028459</v>
      </c>
      <c r="AA111" s="277">
        <v>0.49441305313948319</v>
      </c>
      <c r="AB111" s="277">
        <v>0.69404411179234016</v>
      </c>
      <c r="AC111" s="277">
        <v>0.69950835925085897</v>
      </c>
      <c r="AD111" s="277">
        <v>0.64553723706651511</v>
      </c>
      <c r="AE111" s="277">
        <v>0.6558778394337762</v>
      </c>
      <c r="AF111" s="277">
        <v>0.50408850408850414</v>
      </c>
      <c r="AG111" s="277">
        <v>0.61362301820317089</v>
      </c>
      <c r="AH111" s="277">
        <v>0.52</v>
      </c>
      <c r="AI111" s="277">
        <v>0.54498114562758126</v>
      </c>
      <c r="AJ111" s="277">
        <v>0.5360655737704918</v>
      </c>
      <c r="AK111" s="277">
        <v>0.5833297033584528</v>
      </c>
      <c r="AL111" s="277">
        <v>0</v>
      </c>
      <c r="AM111" s="277">
        <v>0.74483322773897076</v>
      </c>
      <c r="AN111" s="277">
        <v>0.62159656073505853</v>
      </c>
      <c r="AO111" s="277">
        <v>0.71522719389524803</v>
      </c>
      <c r="AP111" s="277">
        <v>0.77464925286663211</v>
      </c>
      <c r="AQ111" s="277">
        <v>0.80801064999710603</v>
      </c>
      <c r="AR111" s="277">
        <v>0.62543532338308461</v>
      </c>
      <c r="AS111" s="277">
        <v>0.53786288464492349</v>
      </c>
      <c r="AT111" s="277">
        <v>0.58289483375205609</v>
      </c>
      <c r="AU111" s="277">
        <v>0.55983316464998745</v>
      </c>
      <c r="AV111" s="277">
        <v>0.57130942452043365</v>
      </c>
      <c r="AW111" s="277">
        <v>0.59220978084027176</v>
      </c>
      <c r="AX111" s="277">
        <v>0.65398683247988298</v>
      </c>
      <c r="AY111" s="277">
        <v>0.64837179210696572</v>
      </c>
      <c r="AZ111" s="277">
        <v>0.66745283018867929</v>
      </c>
      <c r="BA111" s="277">
        <v>0.60906648210723446</v>
      </c>
      <c r="BB111" s="277">
        <v>0.63593126725989568</v>
      </c>
      <c r="BC111" s="277">
        <v>0.74285714285714288</v>
      </c>
      <c r="BD111" s="277">
        <v>0.75</v>
      </c>
      <c r="BE111" s="277">
        <v>0</v>
      </c>
      <c r="BF111" s="277">
        <v>0.79432624113475181</v>
      </c>
      <c r="BG111" s="277">
        <v>0.73733804475853948</v>
      </c>
      <c r="BH111" s="277">
        <v>0.70262118658961448</v>
      </c>
      <c r="BI111" s="277">
        <v>0.67881631180079394</v>
      </c>
      <c r="BJ111" s="277">
        <v>0.61013710946280064</v>
      </c>
      <c r="BK111" s="277">
        <v>0.55325263432900806</v>
      </c>
      <c r="BL111" s="277">
        <v>0.55679733110925766</v>
      </c>
      <c r="BM111" s="277">
        <v>0.57502792967601579</v>
      </c>
      <c r="BN111" s="277">
        <v>0.53156912349983032</v>
      </c>
      <c r="BO111" s="277">
        <v>0.48653069814605776</v>
      </c>
      <c r="BP111" s="277">
        <v>0.66394824263722896</v>
      </c>
      <c r="BQ111" s="277">
        <v>0.69410433172137054</v>
      </c>
      <c r="BR111" s="277">
        <v>0.4089205917455383</v>
      </c>
      <c r="BS111" s="277">
        <v>0.36432271867319693</v>
      </c>
      <c r="BT111" s="277">
        <v>0.32204101711765287</v>
      </c>
      <c r="BU111" s="277">
        <v>0.30433438346177882</v>
      </c>
      <c r="BV111" s="277">
        <v>0.28864952748704398</v>
      </c>
      <c r="BW111" s="277">
        <v>0.27994556823949973</v>
      </c>
      <c r="BX111" s="277">
        <v>0.1237198115628855</v>
      </c>
      <c r="BY111" s="277">
        <v>0.34703639514731371</v>
      </c>
      <c r="BZ111" s="277">
        <v>0.26213482678956401</v>
      </c>
      <c r="CA111" s="277">
        <v>1.0000081012986382</v>
      </c>
      <c r="CB111" s="277">
        <v>0.66262652539967837</v>
      </c>
      <c r="CC111" s="277">
        <v>0.82599706349444157</v>
      </c>
      <c r="CD111" s="277">
        <v>0.33403607402201924</v>
      </c>
      <c r="CE111" s="277">
        <v>0.37052854556014897</v>
      </c>
      <c r="CF111" s="277">
        <v>0.35773583778779827</v>
      </c>
      <c r="CG111" s="277">
        <v>0.23978570587542683</v>
      </c>
      <c r="CH111" s="277">
        <v>0.47673064396207421</v>
      </c>
      <c r="CI111" s="277">
        <v>0.57622700155411843</v>
      </c>
      <c r="CJ111" s="277">
        <v>0.42021385077062029</v>
      </c>
      <c r="CK111" s="277">
        <v>0.75587839909436094</v>
      </c>
      <c r="CL111" s="277">
        <v>0.56348461652427284</v>
      </c>
      <c r="CM111" s="277">
        <v>0.29951432287170987</v>
      </c>
      <c r="CN111" s="277">
        <v>0.20323396970711921</v>
      </c>
      <c r="CO111" s="277">
        <v>0.43068650210830528</v>
      </c>
      <c r="CP111" s="277">
        <v>0.43650599328577883</v>
      </c>
      <c r="CQ111" s="277">
        <v>0.37454545454545457</v>
      </c>
      <c r="CR111" s="277">
        <v>0.3275274869220563</v>
      </c>
      <c r="CS111" s="277">
        <v>0.2561219149405024</v>
      </c>
      <c r="CT111" s="277">
        <v>0.44251767311131929</v>
      </c>
      <c r="CU111" s="277">
        <v>0.34548126651039923</v>
      </c>
      <c r="CV111" s="277">
        <v>0.7176196664500758</v>
      </c>
      <c r="CW111" s="277">
        <v>0.63805044990512993</v>
      </c>
      <c r="CX111" s="277">
        <v>0.29860990992891345</v>
      </c>
      <c r="CY111" s="277">
        <v>0.54625788027372169</v>
      </c>
      <c r="CZ111" s="277">
        <v>0.52558546929743688</v>
      </c>
      <c r="DA111" s="277">
        <v>0.33502148867052722</v>
      </c>
      <c r="DB111" s="277">
        <v>0.31642352758593933</v>
      </c>
      <c r="DC111" s="277">
        <v>0.35889564397359497</v>
      </c>
      <c r="DD111" s="277">
        <v>1</v>
      </c>
      <c r="DE111" s="277">
        <v>0.3245511633523871</v>
      </c>
      <c r="DF111" s="276">
        <v>0.50762949448863692</v>
      </c>
    </row>
    <row r="112" spans="1:110" ht="39.950000000000003" customHeight="1">
      <c r="A112" s="254" t="s">
        <v>379</v>
      </c>
      <c r="B112" s="283" t="s">
        <v>108</v>
      </c>
      <c r="C112" s="266">
        <v>1.787597846000111E-3</v>
      </c>
      <c r="D112" s="267">
        <v>1.0482523667572968E-3</v>
      </c>
      <c r="E112" s="267">
        <v>6.776127182694814E-3</v>
      </c>
      <c r="F112" s="267">
        <v>8.1597452567334482E-3</v>
      </c>
      <c r="G112" s="267">
        <v>1.6968312471297528E-2</v>
      </c>
      <c r="H112" s="267">
        <v>0</v>
      </c>
      <c r="I112" s="267">
        <v>4.4246107102164832E-2</v>
      </c>
      <c r="J112" s="267">
        <v>9.3212715762317766E-3</v>
      </c>
      <c r="K112" s="267">
        <v>8.5617965503094733E-3</v>
      </c>
      <c r="L112" s="267">
        <v>3.3186508175948831E-3</v>
      </c>
      <c r="M112" s="267">
        <v>0</v>
      </c>
      <c r="N112" s="267">
        <v>1.2122295726801359E-2</v>
      </c>
      <c r="O112" s="267">
        <v>1.2586702220529182E-2</v>
      </c>
      <c r="P112" s="267">
        <v>6.3256562868397592E-3</v>
      </c>
      <c r="Q112" s="267">
        <v>1.6666666666666666E-2</v>
      </c>
      <c r="R112" s="267">
        <v>1.7502553325215067E-2</v>
      </c>
      <c r="S112" s="267">
        <v>2.1277592913717953E-2</v>
      </c>
      <c r="T112" s="267">
        <v>1.9312340935176406E-2</v>
      </c>
      <c r="U112" s="267">
        <v>3.8777606574216743E-2</v>
      </c>
      <c r="V112" s="267">
        <v>1.2309380142622051E-2</v>
      </c>
      <c r="W112" s="267">
        <v>1.7687176796822304E-3</v>
      </c>
      <c r="X112" s="267">
        <v>1.2364117702183488E-2</v>
      </c>
      <c r="Y112" s="267">
        <v>5.2061881147338418E-3</v>
      </c>
      <c r="Z112" s="267">
        <v>1.7673612510579986E-2</v>
      </c>
      <c r="AA112" s="267">
        <v>1.561805599644467E-2</v>
      </c>
      <c r="AB112" s="267">
        <v>1.2660243649972132E-2</v>
      </c>
      <c r="AC112" s="267">
        <v>2.8452689763822305E-3</v>
      </c>
      <c r="AD112" s="267">
        <v>9.380329732802728E-3</v>
      </c>
      <c r="AE112" s="267">
        <v>1.7615721696104002E-2</v>
      </c>
      <c r="AF112" s="267">
        <v>1.875901875901876E-2</v>
      </c>
      <c r="AG112" s="267">
        <v>1.7028772753963594E-2</v>
      </c>
      <c r="AH112" s="267">
        <v>0</v>
      </c>
      <c r="AI112" s="267">
        <v>1.2659364338301312E-2</v>
      </c>
      <c r="AJ112" s="267">
        <v>1.4754098360655738E-2</v>
      </c>
      <c r="AK112" s="267">
        <v>1.5507252689811386E-2</v>
      </c>
      <c r="AL112" s="267">
        <v>0</v>
      </c>
      <c r="AM112" s="267">
        <v>3.1197119278857334E-3</v>
      </c>
      <c r="AN112" s="267">
        <v>6.6593610385231395E-3</v>
      </c>
      <c r="AO112" s="267">
        <v>3.1217481789802288E-3</v>
      </c>
      <c r="AP112" s="267">
        <v>1.3902190440381854E-2</v>
      </c>
      <c r="AQ112" s="267">
        <v>7.5244544770504138E-3</v>
      </c>
      <c r="AR112" s="267">
        <v>2.005597014925373E-2</v>
      </c>
      <c r="AS112" s="267">
        <v>1.4592186779990784E-2</v>
      </c>
      <c r="AT112" s="267">
        <v>1.3756475199882158E-2</v>
      </c>
      <c r="AU112" s="267">
        <v>1.4949427228715277E-2</v>
      </c>
      <c r="AV112" s="267">
        <v>1.7097581317764805E-2</v>
      </c>
      <c r="AW112" s="267">
        <v>2.2059527227485883E-2</v>
      </c>
      <c r="AX112" s="267">
        <v>1.4793139884580997E-2</v>
      </c>
      <c r="AY112" s="267">
        <v>1.0944576234634462E-2</v>
      </c>
      <c r="AZ112" s="267">
        <v>9.433962264150943E-3</v>
      </c>
      <c r="BA112" s="267">
        <v>2.1047917599641738E-2</v>
      </c>
      <c r="BB112" s="267">
        <v>1.6722921141454433E-2</v>
      </c>
      <c r="BC112" s="267">
        <v>0</v>
      </c>
      <c r="BD112" s="267">
        <v>0</v>
      </c>
      <c r="BE112" s="267">
        <v>0</v>
      </c>
      <c r="BF112" s="267">
        <v>7.0921985815602835E-3</v>
      </c>
      <c r="BG112" s="267">
        <v>7.6560659599528855E-3</v>
      </c>
      <c r="BH112" s="267">
        <v>2.1342692621806866E-2</v>
      </c>
      <c r="BI112" s="267">
        <v>6.8567304222302422E-3</v>
      </c>
      <c r="BJ112" s="267">
        <v>2.1353113059114408E-2</v>
      </c>
      <c r="BK112" s="267">
        <v>6.8797352608203433E-3</v>
      </c>
      <c r="BL112" s="267">
        <v>2.3519599666388658E-2</v>
      </c>
      <c r="BM112" s="267">
        <v>1.4229434938554712E-2</v>
      </c>
      <c r="BN112" s="267">
        <v>2.0138524666029063E-2</v>
      </c>
      <c r="BO112" s="267">
        <v>1.1804771653242008E-2</v>
      </c>
      <c r="BP112" s="267">
        <v>9.4161200756508797E-3</v>
      </c>
      <c r="BQ112" s="267">
        <v>1.1523819322975614E-2</v>
      </c>
      <c r="BR112" s="267">
        <v>1.6264675677926114E-2</v>
      </c>
      <c r="BS112" s="267">
        <v>2.4364800113160175E-2</v>
      </c>
      <c r="BT112" s="267">
        <v>2.2223278312459138E-2</v>
      </c>
      <c r="BU112" s="267">
        <v>2.9818006665278066E-2</v>
      </c>
      <c r="BV112" s="267">
        <v>1.0629001117772584E-2</v>
      </c>
      <c r="BW112" s="267">
        <v>9.9035564243517334E-3</v>
      </c>
      <c r="BX112" s="267">
        <v>0</v>
      </c>
      <c r="BY112" s="267">
        <v>1.6429809358752167E-2</v>
      </c>
      <c r="BZ112" s="267">
        <v>1.532257585565896E-2</v>
      </c>
      <c r="CA112" s="267">
        <v>0</v>
      </c>
      <c r="CB112" s="267">
        <v>2.4098949957430706E-2</v>
      </c>
      <c r="CC112" s="267">
        <v>1.06972702484044E-2</v>
      </c>
      <c r="CD112" s="267">
        <v>3.2091824783321621E-2</v>
      </c>
      <c r="CE112" s="267">
        <v>1.5477125969455737E-2</v>
      </c>
      <c r="CF112" s="267">
        <v>2.8324424403499866E-2</v>
      </c>
      <c r="CG112" s="267">
        <v>2.9789238196161544E-2</v>
      </c>
      <c r="CH112" s="267">
        <v>7.9549417361380707E-3</v>
      </c>
      <c r="CI112" s="267">
        <v>1.6243044066776961E-2</v>
      </c>
      <c r="CJ112" s="267">
        <v>2.1676426885761733E-2</v>
      </c>
      <c r="CK112" s="267">
        <v>1.8513714299191056E-3</v>
      </c>
      <c r="CL112" s="267">
        <v>4.0199516025482739E-2</v>
      </c>
      <c r="CM112" s="267">
        <v>8.962584446822958E-3</v>
      </c>
      <c r="CN112" s="267">
        <v>5.0128391202411519E-3</v>
      </c>
      <c r="CO112" s="267">
        <v>1.3534214557571738E-2</v>
      </c>
      <c r="CP112" s="267">
        <v>7.1658260287612427E-3</v>
      </c>
      <c r="CQ112" s="267">
        <v>1.8494623655913978E-2</v>
      </c>
      <c r="CR112" s="267">
        <v>2.1305005535413972E-2</v>
      </c>
      <c r="CS112" s="267">
        <v>1.6602853680035258E-2</v>
      </c>
      <c r="CT112" s="267">
        <v>3.5891321011838853E-2</v>
      </c>
      <c r="CU112" s="267">
        <v>6.5669531569743644E-3</v>
      </c>
      <c r="CV112" s="267">
        <v>2.187567684643708E-2</v>
      </c>
      <c r="CW112" s="267">
        <v>1.1209796640553157E-2</v>
      </c>
      <c r="CX112" s="267">
        <v>1.7330773936338514E-2</v>
      </c>
      <c r="CY112" s="267">
        <v>2.190311978016057E-2</v>
      </c>
      <c r="CZ112" s="267">
        <v>1.2792734648718421E-2</v>
      </c>
      <c r="DA112" s="267">
        <v>4.332035269667682E-2</v>
      </c>
      <c r="DB112" s="267">
        <v>2.3482967331419261E-2</v>
      </c>
      <c r="DC112" s="267">
        <v>2.4037400429382613E-2</v>
      </c>
      <c r="DD112" s="267">
        <v>0</v>
      </c>
      <c r="DE112" s="268">
        <v>4.0254407857660416E-3</v>
      </c>
      <c r="DF112" s="266">
        <v>1.3803033801507684E-2</v>
      </c>
    </row>
    <row r="113" spans="1:110" ht="39.950000000000003" customHeight="1">
      <c r="A113" s="272" t="s">
        <v>380</v>
      </c>
      <c r="B113" s="284" t="s">
        <v>450</v>
      </c>
      <c r="C113" s="266">
        <v>6.4109254427358014E-2</v>
      </c>
      <c r="D113" s="267">
        <v>5.6605627804894025E-2</v>
      </c>
      <c r="E113" s="267">
        <v>0.27104508730779253</v>
      </c>
      <c r="F113" s="267">
        <v>0.21878731590818629</v>
      </c>
      <c r="G113" s="267">
        <v>0.1333443236814526</v>
      </c>
      <c r="H113" s="267">
        <v>0</v>
      </c>
      <c r="I113" s="267">
        <v>0.22958602354728447</v>
      </c>
      <c r="J113" s="267">
        <v>0.15808143383288922</v>
      </c>
      <c r="K113" s="267">
        <v>7.8429623816064067E-2</v>
      </c>
      <c r="L113" s="267">
        <v>5.1046883485186746E-2</v>
      </c>
      <c r="M113" s="267">
        <v>0</v>
      </c>
      <c r="N113" s="267">
        <v>0.1978544609333095</v>
      </c>
      <c r="O113" s="267">
        <v>0.24422646540640922</v>
      </c>
      <c r="P113" s="267">
        <v>0.15969406825958193</v>
      </c>
      <c r="Q113" s="267">
        <v>0.24030612244897959</v>
      </c>
      <c r="R113" s="267">
        <v>8.6925992850689401E-2</v>
      </c>
      <c r="S113" s="267">
        <v>0.19473996656824608</v>
      </c>
      <c r="T113" s="267">
        <v>0.25644992265083089</v>
      </c>
      <c r="U113" s="267">
        <v>7.56291730868002E-2</v>
      </c>
      <c r="V113" s="267">
        <v>0.11986834887547998</v>
      </c>
      <c r="W113" s="267">
        <v>1.9620774938169827E-2</v>
      </c>
      <c r="X113" s="267">
        <v>5.8107253303345513E-2</v>
      </c>
      <c r="Y113" s="267">
        <v>8.1610293754221797E-2</v>
      </c>
      <c r="Z113" s="267">
        <v>0.12655676917496272</v>
      </c>
      <c r="AA113" s="267">
        <v>8.2534442257634441E-2</v>
      </c>
      <c r="AB113" s="267">
        <v>0.13524165936778407</v>
      </c>
      <c r="AC113" s="267">
        <v>8.8572295183640942E-3</v>
      </c>
      <c r="AD113" s="267">
        <v>8.4707220011370099E-2</v>
      </c>
      <c r="AE113" s="267">
        <v>0.21388602003722701</v>
      </c>
      <c r="AF113" s="267">
        <v>0.28427128427128429</v>
      </c>
      <c r="AG113" s="267">
        <v>0.22665883734586026</v>
      </c>
      <c r="AH113" s="267">
        <v>0.21333333333333335</v>
      </c>
      <c r="AI113" s="267">
        <v>0.19675884359849166</v>
      </c>
      <c r="AJ113" s="267">
        <v>0.28032786885245903</v>
      </c>
      <c r="AK113" s="267">
        <v>0.16509125756849763</v>
      </c>
      <c r="AL113" s="267">
        <v>0</v>
      </c>
      <c r="AM113" s="267">
        <v>6.1720573257091529E-2</v>
      </c>
      <c r="AN113" s="267">
        <v>0.18030852229621513</v>
      </c>
      <c r="AO113" s="267">
        <v>0.11481096080471731</v>
      </c>
      <c r="AP113" s="267">
        <v>3.0552185829177337E-2</v>
      </c>
      <c r="AQ113" s="267">
        <v>0.1168750361752619</v>
      </c>
      <c r="AR113" s="267">
        <v>0.21946517412935324</v>
      </c>
      <c r="AS113" s="267">
        <v>0.34212277917157341</v>
      </c>
      <c r="AT113" s="267">
        <v>0.22902362578459373</v>
      </c>
      <c r="AU113" s="267">
        <v>0.23755342534633805</v>
      </c>
      <c r="AV113" s="267">
        <v>0.23185988323603002</v>
      </c>
      <c r="AW113" s="267">
        <v>0.13082591635563212</v>
      </c>
      <c r="AX113" s="267">
        <v>0.25766073315451515</v>
      </c>
      <c r="AY113" s="267">
        <v>0.22007763640284667</v>
      </c>
      <c r="AZ113" s="267">
        <v>0.12264150943396226</v>
      </c>
      <c r="BA113" s="267">
        <v>0.20103407564222611</v>
      </c>
      <c r="BB113" s="267">
        <v>0.16993965429068222</v>
      </c>
      <c r="BC113" s="267">
        <v>0.22857142857142856</v>
      </c>
      <c r="BD113" s="267">
        <v>0.125</v>
      </c>
      <c r="BE113" s="267">
        <v>0</v>
      </c>
      <c r="BF113" s="267">
        <v>8.5106382978723402E-2</v>
      </c>
      <c r="BG113" s="267">
        <v>0.14399293286219081</v>
      </c>
      <c r="BH113" s="267">
        <v>0.14954616410457869</v>
      </c>
      <c r="BI113" s="267">
        <v>0.19415373511367737</v>
      </c>
      <c r="BJ113" s="267">
        <v>0.23567093728927849</v>
      </c>
      <c r="BK113" s="267">
        <v>0.18192110075764173</v>
      </c>
      <c r="BL113" s="267">
        <v>0.32520960449497388</v>
      </c>
      <c r="BM113" s="267">
        <v>0.31960369259716587</v>
      </c>
      <c r="BN113" s="267">
        <v>0.32537870607472308</v>
      </c>
      <c r="BO113" s="267">
        <v>0.42815734593529375</v>
      </c>
      <c r="BP113" s="267">
        <v>7.1649251762728086E-2</v>
      </c>
      <c r="BQ113" s="267">
        <v>8.4988167506945156E-2</v>
      </c>
      <c r="BR113" s="267">
        <v>0.14135835021788004</v>
      </c>
      <c r="BS113" s="267">
        <v>0.45978393479144936</v>
      </c>
      <c r="BT113" s="267">
        <v>0.3851927871320257</v>
      </c>
      <c r="BU113" s="267">
        <v>0.30158755988335761</v>
      </c>
      <c r="BV113" s="267">
        <v>0.14965958744030078</v>
      </c>
      <c r="BW113" s="267">
        <v>0.1519013316341408</v>
      </c>
      <c r="BX113" s="267">
        <v>0</v>
      </c>
      <c r="BY113" s="267">
        <v>0.24214904679376084</v>
      </c>
      <c r="BZ113" s="267">
        <v>0.51083567428242238</v>
      </c>
      <c r="CA113" s="267">
        <v>0</v>
      </c>
      <c r="CB113" s="267">
        <v>0.14182669567685177</v>
      </c>
      <c r="CC113" s="267">
        <v>0.11068828094567465</v>
      </c>
      <c r="CD113" s="267">
        <v>0.31014289060669947</v>
      </c>
      <c r="CE113" s="267">
        <v>0.22118965458334758</v>
      </c>
      <c r="CF113" s="267">
        <v>0.27203093737868428</v>
      </c>
      <c r="CG113" s="267">
        <v>0.64423643000117747</v>
      </c>
      <c r="CH113" s="267">
        <v>6.7429481316743534E-2</v>
      </c>
      <c r="CI113" s="267">
        <v>0.13518323557427181</v>
      </c>
      <c r="CJ113" s="267">
        <v>0.34915362876205458</v>
      </c>
      <c r="CK113" s="267">
        <v>0.15876984033395439</v>
      </c>
      <c r="CL113" s="267">
        <v>0.23161637611733912</v>
      </c>
      <c r="CM113" s="267">
        <v>0.35770062953883691</v>
      </c>
      <c r="CN113" s="267">
        <v>0.58704551375088387</v>
      </c>
      <c r="CO113" s="267">
        <v>0.40704505614251196</v>
      </c>
      <c r="CP113" s="267">
        <v>0.45019741841640865</v>
      </c>
      <c r="CQ113" s="267">
        <v>0.52821114369501465</v>
      </c>
      <c r="CR113" s="267">
        <v>0.61150690025268528</v>
      </c>
      <c r="CS113" s="267">
        <v>0.61790023137946237</v>
      </c>
      <c r="CT113" s="267">
        <v>0.47433779064815601</v>
      </c>
      <c r="CU113" s="267">
        <v>0.12175838077166351</v>
      </c>
      <c r="CV113" s="267">
        <v>0.13531513970110462</v>
      </c>
      <c r="CW113" s="267">
        <v>0.25930366559186097</v>
      </c>
      <c r="CX113" s="267">
        <v>0.42439302212753388</v>
      </c>
      <c r="CY113" s="267">
        <v>0.23813244248073712</v>
      </c>
      <c r="CZ113" s="267">
        <v>0.2342338189194173</v>
      </c>
      <c r="DA113" s="267">
        <v>0.25544278767579348</v>
      </c>
      <c r="DB113" s="267">
        <v>0.1976216342050128</v>
      </c>
      <c r="DC113" s="267">
        <v>0.25086779429763839</v>
      </c>
      <c r="DD113" s="267">
        <v>0</v>
      </c>
      <c r="DE113" s="268">
        <v>1.2297721600515257E-2</v>
      </c>
      <c r="DF113" s="266">
        <v>0.23138697270926384</v>
      </c>
    </row>
    <row r="114" spans="1:110" ht="39.950000000000003" customHeight="1">
      <c r="A114" s="272" t="s">
        <v>381</v>
      </c>
      <c r="B114" s="284" t="s">
        <v>109</v>
      </c>
      <c r="C114" s="266">
        <v>0.34973630155998447</v>
      </c>
      <c r="D114" s="267">
        <v>6.4074425918039773E-2</v>
      </c>
      <c r="E114" s="267">
        <v>0.11082877247849883</v>
      </c>
      <c r="F114" s="267">
        <v>0.30051744726018309</v>
      </c>
      <c r="G114" s="267">
        <v>0.10851006205621563</v>
      </c>
      <c r="H114" s="267">
        <v>0</v>
      </c>
      <c r="I114" s="267">
        <v>6.0007595898214965E-2</v>
      </c>
      <c r="J114" s="267">
        <v>9.3952714743970531E-2</v>
      </c>
      <c r="K114" s="267">
        <v>0.1054884683302713</v>
      </c>
      <c r="L114" s="267">
        <v>8.308694865142098E-2</v>
      </c>
      <c r="M114" s="267">
        <v>0</v>
      </c>
      <c r="N114" s="267">
        <v>-2.4924012158054711E-2</v>
      </c>
      <c r="O114" s="267">
        <v>6.147326317794391E-2</v>
      </c>
      <c r="P114" s="267">
        <v>0.10167054831938814</v>
      </c>
      <c r="Q114" s="267">
        <v>5.6292517006802718E-2</v>
      </c>
      <c r="R114" s="267">
        <v>5.809796912440586E-2</v>
      </c>
      <c r="S114" s="267">
        <v>7.1800159347612136E-2</v>
      </c>
      <c r="T114" s="267">
        <v>9.2419781426218872E-2</v>
      </c>
      <c r="U114" s="267">
        <v>7.1006676938880325E-2</v>
      </c>
      <c r="V114" s="267">
        <v>0.13081733406472848</v>
      </c>
      <c r="W114" s="267">
        <v>1.2021284568687701E-2</v>
      </c>
      <c r="X114" s="267">
        <v>-1.6136022865710805E-2</v>
      </c>
      <c r="Y114" s="267">
        <v>1.0914872234212563E-2</v>
      </c>
      <c r="Z114" s="267">
        <v>5.1650477610737176E-2</v>
      </c>
      <c r="AA114" s="267">
        <v>0.13040441876706241</v>
      </c>
      <c r="AB114" s="267">
        <v>4.6420893383231146E-2</v>
      </c>
      <c r="AC114" s="267">
        <v>3.9944679098024835E-2</v>
      </c>
      <c r="AD114" s="267">
        <v>0.14667424673109722</v>
      </c>
      <c r="AE114" s="267">
        <v>-4.6679620261289171E-3</v>
      </c>
      <c r="AF114" s="267">
        <v>2.8619528619528621E-2</v>
      </c>
      <c r="AG114" s="267">
        <v>7.7510275983558433E-2</v>
      </c>
      <c r="AH114" s="267">
        <v>9.3333333333333338E-2</v>
      </c>
      <c r="AI114" s="267">
        <v>0.11397917040761357</v>
      </c>
      <c r="AJ114" s="267">
        <v>2.4590163934426229E-2</v>
      </c>
      <c r="AK114" s="267">
        <v>0.12242453282223287</v>
      </c>
      <c r="AL114" s="267">
        <v>0</v>
      </c>
      <c r="AM114" s="267">
        <v>0.14924092356304786</v>
      </c>
      <c r="AN114" s="267">
        <v>0.10595970665093146</v>
      </c>
      <c r="AO114" s="267">
        <v>0.12105445716267776</v>
      </c>
      <c r="AP114" s="267">
        <v>0.14251459623583829</v>
      </c>
      <c r="AQ114" s="267">
        <v>2.4541297678995197E-2</v>
      </c>
      <c r="AR114" s="267">
        <v>4.1293532338308458E-2</v>
      </c>
      <c r="AS114" s="267">
        <v>-1.1264144181045517E-3</v>
      </c>
      <c r="AT114" s="267">
        <v>8.8807417530708616E-2</v>
      </c>
      <c r="AU114" s="267">
        <v>7.9098521818170092E-2</v>
      </c>
      <c r="AV114" s="267">
        <v>1.7931609674728941E-2</v>
      </c>
      <c r="AW114" s="267">
        <v>4.2109292755287591E-3</v>
      </c>
      <c r="AX114" s="267">
        <v>-8.5995285702674146E-2</v>
      </c>
      <c r="AY114" s="267">
        <v>-4.4694845805477681E-2</v>
      </c>
      <c r="AZ114" s="267">
        <v>2.8301886792452831E-2</v>
      </c>
      <c r="BA114" s="267">
        <v>-1.0218621503887962E-2</v>
      </c>
      <c r="BB114" s="267">
        <v>-1.1097473662677713E-2</v>
      </c>
      <c r="BC114" s="267">
        <v>-8.5714285714285715E-2</v>
      </c>
      <c r="BD114" s="267">
        <v>0</v>
      </c>
      <c r="BE114" s="267">
        <v>0</v>
      </c>
      <c r="BF114" s="267">
        <v>1.4184397163120567E-2</v>
      </c>
      <c r="BG114" s="267">
        <v>6.183745583038869E-3</v>
      </c>
      <c r="BH114" s="267">
        <v>2.6302322936804127E-2</v>
      </c>
      <c r="BI114" s="267">
        <v>9.3828942619992774E-3</v>
      </c>
      <c r="BJ114" s="267">
        <v>5.7316250842886045E-3</v>
      </c>
      <c r="BK114" s="267">
        <v>0.19141339371244448</v>
      </c>
      <c r="BL114" s="267">
        <v>3.1350686975988765E-2</v>
      </c>
      <c r="BM114" s="267">
        <v>3.3692009172693597E-2</v>
      </c>
      <c r="BN114" s="267">
        <v>1.5132817079566841E-2</v>
      </c>
      <c r="BO114" s="267">
        <v>1.5975663420513899E-2</v>
      </c>
      <c r="BP114" s="267">
        <v>2.7354141796216563E-2</v>
      </c>
      <c r="BQ114" s="267">
        <v>3.8481325239222139E-2</v>
      </c>
      <c r="BR114" s="267">
        <v>0.1920675011796053</v>
      </c>
      <c r="BS114" s="267">
        <v>4.7651042311296569E-2</v>
      </c>
      <c r="BT114" s="267">
        <v>0.14392212219335099</v>
      </c>
      <c r="BU114" s="267">
        <v>0.28682175588419079</v>
      </c>
      <c r="BV114" s="267">
        <v>0.17385428310131085</v>
      </c>
      <c r="BW114" s="267">
        <v>0.2550732776775782</v>
      </c>
      <c r="BX114" s="267">
        <v>0.47883187203497179</v>
      </c>
      <c r="BY114" s="267">
        <v>4.4367417677642983E-2</v>
      </c>
      <c r="BZ114" s="267">
        <v>5.0570439306564359E-2</v>
      </c>
      <c r="CA114" s="267">
        <v>-8.1012986381716997E-6</v>
      </c>
      <c r="CB114" s="267">
        <v>3.6585942673351621E-2</v>
      </c>
      <c r="CC114" s="267">
        <v>2.3372187097354148E-3</v>
      </c>
      <c r="CD114" s="267">
        <v>6.1138439915671118E-2</v>
      </c>
      <c r="CE114" s="267">
        <v>6.201100140079948E-2</v>
      </c>
      <c r="CF114" s="267">
        <v>0.18307104249410219</v>
      </c>
      <c r="CG114" s="267">
        <v>5.5339691510655833E-3</v>
      </c>
      <c r="CH114" s="267">
        <v>0.23321336219659036</v>
      </c>
      <c r="CI114" s="267">
        <v>0.1678197222639996</v>
      </c>
      <c r="CJ114" s="267">
        <v>9.2911458788567436E-2</v>
      </c>
      <c r="CK114" s="267">
        <v>2.1921652791207755E-2</v>
      </c>
      <c r="CL114" s="267">
        <v>9.3782409007852244E-2</v>
      </c>
      <c r="CM114" s="267">
        <v>3.1649575895682997E-5</v>
      </c>
      <c r="CN114" s="267">
        <v>2.7129619292173717E-3</v>
      </c>
      <c r="CO114" s="267">
        <v>4.9256960566004961E-2</v>
      </c>
      <c r="CP114" s="267">
        <v>3.6233579448897012E-2</v>
      </c>
      <c r="CQ114" s="267">
        <v>2.8269794721407625E-2</v>
      </c>
      <c r="CR114" s="267">
        <v>9.5242924388780435E-3</v>
      </c>
      <c r="CS114" s="267">
        <v>2.544485456148083E-2</v>
      </c>
      <c r="CT114" s="267">
        <v>-9.5562558555489317E-3</v>
      </c>
      <c r="CU114" s="267">
        <v>0.10343416303902965</v>
      </c>
      <c r="CV114" s="267">
        <v>2.1659085986571368E-2</v>
      </c>
      <c r="CW114" s="267">
        <v>3.2802914779936444E-2</v>
      </c>
      <c r="CX114" s="267">
        <v>0.10903874955175397</v>
      </c>
      <c r="CY114" s="267">
        <v>3.6343552993156961E-2</v>
      </c>
      <c r="CZ114" s="267">
        <v>0.16052000737599115</v>
      </c>
      <c r="DA114" s="267">
        <v>0.18417707471600653</v>
      </c>
      <c r="DB114" s="267">
        <v>0.27111624117327537</v>
      </c>
      <c r="DC114" s="267">
        <v>0.13226589618571802</v>
      </c>
      <c r="DD114" s="267">
        <v>0</v>
      </c>
      <c r="DE114" s="268">
        <v>0.59942838740842119</v>
      </c>
      <c r="DF114" s="266">
        <v>0.10278952370287495</v>
      </c>
    </row>
    <row r="115" spans="1:110" ht="39.950000000000003" customHeight="1">
      <c r="A115" s="272" t="s">
        <v>382</v>
      </c>
      <c r="B115" s="284" t="s">
        <v>110</v>
      </c>
      <c r="C115" s="266">
        <v>0.1531782601454505</v>
      </c>
      <c r="D115" s="267">
        <v>8.1534379401840995E-2</v>
      </c>
      <c r="E115" s="267">
        <v>9.5973416731821734E-2</v>
      </c>
      <c r="F115" s="267">
        <v>6.8528592278094727E-2</v>
      </c>
      <c r="G115" s="267">
        <v>0.10456531210626097</v>
      </c>
      <c r="H115" s="267">
        <v>0</v>
      </c>
      <c r="I115" s="267">
        <v>7.1781238131409034E-2</v>
      </c>
      <c r="J115" s="267">
        <v>4.8626079872367146E-2</v>
      </c>
      <c r="K115" s="267">
        <v>6.244760358881972E-2</v>
      </c>
      <c r="L115" s="267">
        <v>2.2989199300066373E-2</v>
      </c>
      <c r="M115" s="267">
        <v>0</v>
      </c>
      <c r="N115" s="267">
        <v>0.17192919721079922</v>
      </c>
      <c r="O115" s="267">
        <v>7.852007047283463E-2</v>
      </c>
      <c r="P115" s="267">
        <v>6.7627016302941434E-2</v>
      </c>
      <c r="Q115" s="267">
        <v>4.3027210884353739E-2</v>
      </c>
      <c r="R115" s="267">
        <v>9.6036944651765724E-2</v>
      </c>
      <c r="S115" s="267">
        <v>6.1895611691740481E-2</v>
      </c>
      <c r="T115" s="267">
        <v>0.10948650132242128</v>
      </c>
      <c r="U115" s="267">
        <v>9.2963533641499743E-2</v>
      </c>
      <c r="V115" s="267">
        <v>0.101963795940757</v>
      </c>
      <c r="W115" s="267">
        <v>5.6958704938919281E-2</v>
      </c>
      <c r="X115" s="267">
        <v>0.10363953706306812</v>
      </c>
      <c r="Y115" s="267">
        <v>0.14377975847241214</v>
      </c>
      <c r="Z115" s="267">
        <v>0.10981016484623755</v>
      </c>
      <c r="AA115" s="267">
        <v>0.25112691257697922</v>
      </c>
      <c r="AB115" s="267">
        <v>9.3080659288159881E-2</v>
      </c>
      <c r="AC115" s="267">
        <v>2.19314328656861E-2</v>
      </c>
      <c r="AD115" s="267">
        <v>0.10005685048322911</v>
      </c>
      <c r="AE115" s="267">
        <v>8.0306451707015364E-2</v>
      </c>
      <c r="AF115" s="267">
        <v>0.12987012987012986</v>
      </c>
      <c r="AG115" s="267">
        <v>3.992953611274222E-2</v>
      </c>
      <c r="AH115" s="267">
        <v>0.16</v>
      </c>
      <c r="AI115" s="267">
        <v>8.8525767642305617E-2</v>
      </c>
      <c r="AJ115" s="267">
        <v>0.12295081967213115</v>
      </c>
      <c r="AK115" s="267">
        <v>0.10027442610097138</v>
      </c>
      <c r="AL115" s="267">
        <v>0</v>
      </c>
      <c r="AM115" s="267">
        <v>3.7043571709265304E-2</v>
      </c>
      <c r="AN115" s="267">
        <v>4.7542780072494309E-2</v>
      </c>
      <c r="AO115" s="267">
        <v>2.5320846340617414E-2</v>
      </c>
      <c r="AP115" s="267">
        <v>3.2417950118590722E-2</v>
      </c>
      <c r="AQ115" s="267">
        <v>3.5972680442206403E-2</v>
      </c>
      <c r="AR115" s="267">
        <v>6.6759950248756222E-2</v>
      </c>
      <c r="AS115" s="267">
        <v>7.8337002713634737E-2</v>
      </c>
      <c r="AT115" s="267">
        <v>7.1417465240554187E-2</v>
      </c>
      <c r="AU115" s="267">
        <v>0.10055246481824101</v>
      </c>
      <c r="AV115" s="267">
        <v>0.14845704753961636</v>
      </c>
      <c r="AW115" s="267">
        <v>0.24002296870513926</v>
      </c>
      <c r="AX115" s="267">
        <v>0.14882548971795498</v>
      </c>
      <c r="AY115" s="267">
        <v>0.16314427431529005</v>
      </c>
      <c r="AZ115" s="267">
        <v>0.16745283018867924</v>
      </c>
      <c r="BA115" s="267">
        <v>0.1746122216341652</v>
      </c>
      <c r="BB115" s="267">
        <v>0.17653676997033854</v>
      </c>
      <c r="BC115" s="267">
        <v>0.11428571428571428</v>
      </c>
      <c r="BD115" s="267">
        <v>0.125</v>
      </c>
      <c r="BE115" s="267">
        <v>0</v>
      </c>
      <c r="BF115" s="267">
        <v>9.9290780141843976E-2</v>
      </c>
      <c r="BG115" s="267">
        <v>0.10335689045936396</v>
      </c>
      <c r="BH115" s="267">
        <v>7.4851908902006589E-2</v>
      </c>
      <c r="BI115" s="267">
        <v>9.9242150848069283E-2</v>
      </c>
      <c r="BJ115" s="267">
        <v>0.11845358507529782</v>
      </c>
      <c r="BK115" s="267">
        <v>1.6023687189758773E-2</v>
      </c>
      <c r="BL115" s="267">
        <v>2.6478205522145647E-2</v>
      </c>
      <c r="BM115" s="267">
        <v>2.4048921032516022E-2</v>
      </c>
      <c r="BN115" s="267">
        <v>7.0866627587696296E-2</v>
      </c>
      <c r="BO115" s="267">
        <v>4.5611954005395375E-2</v>
      </c>
      <c r="BP115" s="267">
        <v>0.1969068984480839</v>
      </c>
      <c r="BQ115" s="267">
        <v>0.15197036732174091</v>
      </c>
      <c r="BR115" s="267">
        <v>0.2572372255682922</v>
      </c>
      <c r="BS115" s="267">
        <v>4.3637392365224466E-2</v>
      </c>
      <c r="BT115" s="267">
        <v>8.6891964965776253E-2</v>
      </c>
      <c r="BU115" s="267">
        <v>7.2175718600291608E-2</v>
      </c>
      <c r="BV115" s="267">
        <v>0.29852657250279441</v>
      </c>
      <c r="BW115" s="267">
        <v>0.26736362360005617</v>
      </c>
      <c r="BX115" s="267">
        <v>0.35578061482162227</v>
      </c>
      <c r="BY115" s="267">
        <v>0.30946273830155979</v>
      </c>
      <c r="BZ115" s="267">
        <v>8.0805801198486751E-2</v>
      </c>
      <c r="CA115" s="267">
        <v>0</v>
      </c>
      <c r="CB115" s="267">
        <v>0.12113328918739949</v>
      </c>
      <c r="CC115" s="267">
        <v>0.13513918437059899</v>
      </c>
      <c r="CD115" s="267">
        <v>0.16397282736003749</v>
      </c>
      <c r="CE115" s="267">
        <v>0.21336567699613926</v>
      </c>
      <c r="CF115" s="267">
        <v>8.7257741810254724E-2</v>
      </c>
      <c r="CG115" s="267">
        <v>5.9166372306605437E-2</v>
      </c>
      <c r="CH115" s="267">
        <v>0.17854205459893013</v>
      </c>
      <c r="CI115" s="267">
        <v>6.8080413094700962E-2</v>
      </c>
      <c r="CJ115" s="267">
        <v>8.5103283512513478E-2</v>
      </c>
      <c r="CK115" s="267">
        <v>3.0824744699417466E-2</v>
      </c>
      <c r="CL115" s="267">
        <v>5.1681564521704776E-2</v>
      </c>
      <c r="CM115" s="267">
        <v>0</v>
      </c>
      <c r="CN115" s="267">
        <v>4.7244241003312121E-2</v>
      </c>
      <c r="CO115" s="267">
        <v>7.5725272816285272E-2</v>
      </c>
      <c r="CP115" s="267">
        <v>7.0220016794621365E-2</v>
      </c>
      <c r="CQ115" s="267">
        <v>2.9286412512218963E-2</v>
      </c>
      <c r="CR115" s="267">
        <v>2.1972635617642337E-2</v>
      </c>
      <c r="CS115" s="267">
        <v>7.2423148964301451E-2</v>
      </c>
      <c r="CT115" s="267">
        <v>5.7320500809130398E-2</v>
      </c>
      <c r="CU115" s="267">
        <v>0.4092718681400454</v>
      </c>
      <c r="CV115" s="267">
        <v>7.9488845570716921E-2</v>
      </c>
      <c r="CW115" s="267">
        <v>3.5072811295936306E-2</v>
      </c>
      <c r="CX115" s="267">
        <v>8.7636846879152866E-2</v>
      </c>
      <c r="CY115" s="267">
        <v>0.13039495662481815</v>
      </c>
      <c r="CZ115" s="267">
        <v>3.9669002397197124E-2</v>
      </c>
      <c r="DA115" s="267">
        <v>0.13272532838320453</v>
      </c>
      <c r="DB115" s="267">
        <v>0.13841468146193839</v>
      </c>
      <c r="DC115" s="267">
        <v>0.17987921105961194</v>
      </c>
      <c r="DD115" s="267">
        <v>0</v>
      </c>
      <c r="DE115" s="268">
        <v>4.7620964495612268E-2</v>
      </c>
      <c r="DF115" s="266">
        <v>9.467028442260754E-2</v>
      </c>
    </row>
    <row r="116" spans="1:110" ht="39.950000000000003" customHeight="1">
      <c r="A116" s="272" t="s">
        <v>383</v>
      </c>
      <c r="B116" s="284" t="s">
        <v>384</v>
      </c>
      <c r="C116" s="266">
        <v>0</v>
      </c>
      <c r="D116" s="267">
        <v>0</v>
      </c>
      <c r="E116" s="267">
        <v>0</v>
      </c>
      <c r="F116" s="267">
        <v>0</v>
      </c>
      <c r="G116" s="267">
        <v>0</v>
      </c>
      <c r="H116" s="267">
        <v>0</v>
      </c>
      <c r="I116" s="267">
        <v>0</v>
      </c>
      <c r="J116" s="267">
        <v>0</v>
      </c>
      <c r="K116" s="267">
        <v>0</v>
      </c>
      <c r="L116" s="267">
        <v>0</v>
      </c>
      <c r="M116" s="267">
        <v>0</v>
      </c>
      <c r="N116" s="267">
        <v>0</v>
      </c>
      <c r="O116" s="267">
        <v>0</v>
      </c>
      <c r="P116" s="267">
        <v>0</v>
      </c>
      <c r="Q116" s="267">
        <v>0</v>
      </c>
      <c r="R116" s="267">
        <v>0</v>
      </c>
      <c r="S116" s="267">
        <v>0</v>
      </c>
      <c r="T116" s="267">
        <v>0</v>
      </c>
      <c r="U116" s="267">
        <v>0</v>
      </c>
      <c r="V116" s="267">
        <v>0</v>
      </c>
      <c r="W116" s="267">
        <v>0</v>
      </c>
      <c r="X116" s="267">
        <v>0</v>
      </c>
      <c r="Y116" s="267">
        <v>0</v>
      </c>
      <c r="Z116" s="267">
        <v>0</v>
      </c>
      <c r="AA116" s="267">
        <v>0</v>
      </c>
      <c r="AB116" s="267">
        <v>0</v>
      </c>
      <c r="AC116" s="267">
        <v>0</v>
      </c>
      <c r="AD116" s="267">
        <v>0</v>
      </c>
      <c r="AE116" s="267">
        <v>0</v>
      </c>
      <c r="AF116" s="267">
        <v>0</v>
      </c>
      <c r="AG116" s="267">
        <v>0</v>
      </c>
      <c r="AH116" s="267">
        <v>0</v>
      </c>
      <c r="AI116" s="267">
        <v>0</v>
      </c>
      <c r="AJ116" s="267">
        <v>0</v>
      </c>
      <c r="AK116" s="267">
        <v>0</v>
      </c>
      <c r="AL116" s="267">
        <v>0</v>
      </c>
      <c r="AM116" s="267">
        <v>0</v>
      </c>
      <c r="AN116" s="267">
        <v>0</v>
      </c>
      <c r="AO116" s="267">
        <v>0</v>
      </c>
      <c r="AP116" s="267">
        <v>0</v>
      </c>
      <c r="AQ116" s="267">
        <v>0</v>
      </c>
      <c r="AR116" s="267">
        <v>0</v>
      </c>
      <c r="AS116" s="267">
        <v>0</v>
      </c>
      <c r="AT116" s="267">
        <v>0</v>
      </c>
      <c r="AU116" s="267">
        <v>0</v>
      </c>
      <c r="AV116" s="267">
        <v>0</v>
      </c>
      <c r="AW116" s="267">
        <v>0</v>
      </c>
      <c r="AX116" s="267">
        <v>0</v>
      </c>
      <c r="AY116" s="267">
        <v>0</v>
      </c>
      <c r="AZ116" s="267">
        <v>0</v>
      </c>
      <c r="BA116" s="267">
        <v>0</v>
      </c>
      <c r="BB116" s="267">
        <v>0</v>
      </c>
      <c r="BC116" s="267">
        <v>0</v>
      </c>
      <c r="BD116" s="267">
        <v>0</v>
      </c>
      <c r="BE116" s="267">
        <v>0</v>
      </c>
      <c r="BF116" s="267">
        <v>0</v>
      </c>
      <c r="BG116" s="267">
        <v>0</v>
      </c>
      <c r="BH116" s="267">
        <v>0</v>
      </c>
      <c r="BI116" s="267">
        <v>0</v>
      </c>
      <c r="BJ116" s="267">
        <v>0</v>
      </c>
      <c r="BK116" s="267">
        <v>0</v>
      </c>
      <c r="BL116" s="267">
        <v>0</v>
      </c>
      <c r="BM116" s="267">
        <v>0</v>
      </c>
      <c r="BN116" s="267">
        <v>0</v>
      </c>
      <c r="BO116" s="267">
        <v>0</v>
      </c>
      <c r="BP116" s="267">
        <v>0</v>
      </c>
      <c r="BQ116" s="267">
        <v>0</v>
      </c>
      <c r="BR116" s="267">
        <v>9.2980654472785817E-3</v>
      </c>
      <c r="BS116" s="267">
        <v>4.3478260869565216E-2</v>
      </c>
      <c r="BT116" s="267">
        <v>0</v>
      </c>
      <c r="BU116" s="267">
        <v>0</v>
      </c>
      <c r="BV116" s="267">
        <v>0</v>
      </c>
      <c r="BW116" s="267">
        <v>0</v>
      </c>
      <c r="BX116" s="267">
        <v>0</v>
      </c>
      <c r="BY116" s="267">
        <v>0</v>
      </c>
      <c r="BZ116" s="267">
        <v>0</v>
      </c>
      <c r="CA116" s="267">
        <v>0</v>
      </c>
      <c r="CB116" s="267">
        <v>0</v>
      </c>
      <c r="CC116" s="267">
        <v>0</v>
      </c>
      <c r="CD116" s="267">
        <v>0</v>
      </c>
      <c r="CE116" s="267">
        <v>0</v>
      </c>
      <c r="CF116" s="267">
        <v>3.6282736584346163E-3</v>
      </c>
      <c r="CG116" s="267">
        <v>0</v>
      </c>
      <c r="CH116" s="267">
        <v>0</v>
      </c>
      <c r="CI116" s="267">
        <v>0</v>
      </c>
      <c r="CJ116" s="267">
        <v>0</v>
      </c>
      <c r="CK116" s="267">
        <v>0</v>
      </c>
      <c r="CL116" s="267">
        <v>0</v>
      </c>
      <c r="CM116" s="267">
        <v>0.3329420294858958</v>
      </c>
      <c r="CN116" s="267">
        <v>0.14763871832086636</v>
      </c>
      <c r="CO116" s="267">
        <v>1.1473286903239052E-2</v>
      </c>
      <c r="CP116" s="267">
        <v>0</v>
      </c>
      <c r="CQ116" s="267">
        <v>1.9550342130987292E-3</v>
      </c>
      <c r="CR116" s="267">
        <v>3.1015220275672065E-3</v>
      </c>
      <c r="CS116" s="267">
        <v>0</v>
      </c>
      <c r="CT116" s="267">
        <v>0</v>
      </c>
      <c r="CU116" s="267">
        <v>0</v>
      </c>
      <c r="CV116" s="267">
        <v>0</v>
      </c>
      <c r="CW116" s="267">
        <v>0</v>
      </c>
      <c r="CX116" s="267">
        <v>0</v>
      </c>
      <c r="CY116" s="267">
        <v>0</v>
      </c>
      <c r="CZ116" s="267">
        <v>0</v>
      </c>
      <c r="DA116" s="267">
        <v>0</v>
      </c>
      <c r="DB116" s="267">
        <v>0</v>
      </c>
      <c r="DC116" s="267">
        <v>0</v>
      </c>
      <c r="DD116" s="267">
        <v>0</v>
      </c>
      <c r="DE116" s="268">
        <v>0</v>
      </c>
      <c r="DF116" s="266">
        <v>1.588499420769262E-2</v>
      </c>
    </row>
    <row r="117" spans="1:110" ht="39.950000000000003" customHeight="1">
      <c r="A117" s="272" t="s">
        <v>385</v>
      </c>
      <c r="B117" s="284" t="s">
        <v>111</v>
      </c>
      <c r="C117" s="266">
        <v>4.1925276189418756E-2</v>
      </c>
      <c r="D117" s="267">
        <v>1.3463491335539032E-2</v>
      </c>
      <c r="E117" s="267">
        <v>2.3260359655981236E-2</v>
      </c>
      <c r="F117" s="267">
        <v>2.0034496484012208E-2</v>
      </c>
      <c r="G117" s="267">
        <v>3.9800760689094827E-2</v>
      </c>
      <c r="H117" s="267">
        <v>0</v>
      </c>
      <c r="I117" s="267">
        <v>4.5955184200531712E-2</v>
      </c>
      <c r="J117" s="267">
        <v>1.8503369032060964E-2</v>
      </c>
      <c r="K117" s="267">
        <v>0.29935964896634143</v>
      </c>
      <c r="L117" s="267">
        <v>1.5386471972485367E-2</v>
      </c>
      <c r="M117" s="267">
        <v>0</v>
      </c>
      <c r="N117" s="267">
        <v>2.4494904344716611E-2</v>
      </c>
      <c r="O117" s="267">
        <v>4.9315111978794658E-2</v>
      </c>
      <c r="P117" s="267">
        <v>2.8925501020730902E-2</v>
      </c>
      <c r="Q117" s="267">
        <v>2.3639455782312926E-2</v>
      </c>
      <c r="R117" s="267">
        <v>1.5310130808814864E-2</v>
      </c>
      <c r="S117" s="267">
        <v>2.2011841714705285E-2</v>
      </c>
      <c r="T117" s="267">
        <v>3.5780228554319081E-2</v>
      </c>
      <c r="U117" s="267">
        <v>2.5552131484334873E-2</v>
      </c>
      <c r="V117" s="267">
        <v>1.6434448710916073E-2</v>
      </c>
      <c r="W117" s="267">
        <v>1.7432361537885032E-2</v>
      </c>
      <c r="X117" s="267">
        <v>1.7049714178614939E-2</v>
      </c>
      <c r="Y117" s="267">
        <v>1.1129050859185792E-2</v>
      </c>
      <c r="Z117" s="267">
        <v>2.5109830317198018E-2</v>
      </c>
      <c r="AA117" s="267">
        <v>2.5903117262396039E-2</v>
      </c>
      <c r="AB117" s="267">
        <v>1.8552432518512619E-2</v>
      </c>
      <c r="AC117" s="267">
        <v>0.23081537214850628</v>
      </c>
      <c r="AD117" s="267">
        <v>1.3644115974985787E-2</v>
      </c>
      <c r="AE117" s="267">
        <v>3.6987764104539009E-2</v>
      </c>
      <c r="AF117" s="267">
        <v>3.439153439153439E-2</v>
      </c>
      <c r="AG117" s="267">
        <v>2.524955960070464E-2</v>
      </c>
      <c r="AH117" s="267">
        <v>1.3333333333333334E-2</v>
      </c>
      <c r="AI117" s="267">
        <v>4.3095708385706588E-2</v>
      </c>
      <c r="AJ117" s="267">
        <v>2.1311475409836064E-2</v>
      </c>
      <c r="AK117" s="267">
        <v>1.3372827460033977E-2</v>
      </c>
      <c r="AL117" s="267">
        <v>0</v>
      </c>
      <c r="AM117" s="267">
        <v>4.0419918037388428E-3</v>
      </c>
      <c r="AN117" s="267">
        <v>3.7933069206777373E-2</v>
      </c>
      <c r="AO117" s="267">
        <v>2.046479361775928E-2</v>
      </c>
      <c r="AP117" s="267">
        <v>5.963824509379663E-3</v>
      </c>
      <c r="AQ117" s="267">
        <v>7.0758812293801009E-3</v>
      </c>
      <c r="AR117" s="267">
        <v>2.6990049751243781E-2</v>
      </c>
      <c r="AS117" s="267">
        <v>2.8211561107982182E-2</v>
      </c>
      <c r="AT117" s="267">
        <v>1.410018249220521E-2</v>
      </c>
      <c r="AU117" s="267">
        <v>8.0129961385481206E-3</v>
      </c>
      <c r="AV117" s="267">
        <v>1.3344453711426188E-2</v>
      </c>
      <c r="AW117" s="267">
        <v>1.0670877595942195E-2</v>
      </c>
      <c r="AX117" s="267">
        <v>1.0729090465740063E-2</v>
      </c>
      <c r="AY117" s="267">
        <v>2.1565667457407807E-3</v>
      </c>
      <c r="AZ117" s="267">
        <v>4.7169811320754715E-3</v>
      </c>
      <c r="BA117" s="267">
        <v>4.4579245206204455E-3</v>
      </c>
      <c r="BB117" s="267">
        <v>1.1966861000306842E-2</v>
      </c>
      <c r="BC117" s="267">
        <v>0</v>
      </c>
      <c r="BD117" s="267">
        <v>0</v>
      </c>
      <c r="BE117" s="267">
        <v>0</v>
      </c>
      <c r="BF117" s="267">
        <v>0</v>
      </c>
      <c r="BG117" s="267">
        <v>1.4723203769140165E-3</v>
      </c>
      <c r="BH117" s="267">
        <v>2.5346062792693139E-2</v>
      </c>
      <c r="BI117" s="267">
        <v>1.154817755322988E-2</v>
      </c>
      <c r="BJ117" s="267">
        <v>8.653630029220049E-3</v>
      </c>
      <c r="BK117" s="267">
        <v>5.050944875032657E-2</v>
      </c>
      <c r="BL117" s="267">
        <v>3.6653351477108118E-2</v>
      </c>
      <c r="BM117" s="267">
        <v>3.3427412242017993E-2</v>
      </c>
      <c r="BN117" s="267">
        <v>3.9582883410977078E-2</v>
      </c>
      <c r="BO117" s="267">
        <v>3.0133736391987295E-2</v>
      </c>
      <c r="BP117" s="267">
        <v>3.074770074085997E-2</v>
      </c>
      <c r="BQ117" s="267">
        <v>2.0681140034983024E-2</v>
      </c>
      <c r="BR117" s="267">
        <v>4.3242943184656803E-2</v>
      </c>
      <c r="BS117" s="267">
        <v>1.6761850876107289E-2</v>
      </c>
      <c r="BT117" s="267">
        <v>4.0198933149059861E-2</v>
      </c>
      <c r="BU117" s="267">
        <v>2.0822484898979379E-2</v>
      </c>
      <c r="BV117" s="267">
        <v>7.8701351488669857E-2</v>
      </c>
      <c r="BW117" s="267">
        <v>3.7378635534003647E-2</v>
      </c>
      <c r="BX117" s="267">
        <v>4.1667701580520439E-2</v>
      </c>
      <c r="BY117" s="267">
        <v>4.7348353552859622E-2</v>
      </c>
      <c r="BZ117" s="267">
        <v>8.2290546920934321E-2</v>
      </c>
      <c r="CA117" s="267">
        <v>0</v>
      </c>
      <c r="CB117" s="267">
        <v>1.9203481222211712E-2</v>
      </c>
      <c r="CC117" s="267">
        <v>-8.4859017768855058E-2</v>
      </c>
      <c r="CD117" s="267">
        <v>9.8617943312251113E-2</v>
      </c>
      <c r="CE117" s="267">
        <v>0.11742799549010899</v>
      </c>
      <c r="CF117" s="267">
        <v>7.1087287604144886E-2</v>
      </c>
      <c r="CG117" s="267">
        <v>2.1488284469563169E-2</v>
      </c>
      <c r="CH117" s="267">
        <v>3.6136095959363339E-2</v>
      </c>
      <c r="CI117" s="267">
        <v>3.6446583446132254E-2</v>
      </c>
      <c r="CJ117" s="267">
        <v>3.0970486262855812E-2</v>
      </c>
      <c r="CK117" s="267">
        <v>3.0753991651140303E-2</v>
      </c>
      <c r="CL117" s="267">
        <v>1.9260210380759545E-2</v>
      </c>
      <c r="CM117" s="267">
        <v>8.4878408083877133E-4</v>
      </c>
      <c r="CN117" s="267">
        <v>7.2159577239403073E-3</v>
      </c>
      <c r="CO117" s="267">
        <v>1.3344703968667583E-2</v>
      </c>
      <c r="CP117" s="267">
        <v>1.5702789612000719E-2</v>
      </c>
      <c r="CQ117" s="267">
        <v>1.9237536656891496E-2</v>
      </c>
      <c r="CR117" s="267">
        <v>5.0621572057568303E-3</v>
      </c>
      <c r="CS117" s="267">
        <v>1.5108527985896871E-2</v>
      </c>
      <c r="CT117" s="267">
        <v>3.1513499701899324E-2</v>
      </c>
      <c r="CU117" s="267">
        <v>1.3487368381887859E-2</v>
      </c>
      <c r="CV117" s="267">
        <v>2.4041585445094216E-2</v>
      </c>
      <c r="CW117" s="267">
        <v>2.3560361786583165E-2</v>
      </c>
      <c r="CX117" s="267">
        <v>6.3066635728900797E-2</v>
      </c>
      <c r="CY117" s="267">
        <v>2.6968047847405571E-2</v>
      </c>
      <c r="CZ117" s="267">
        <v>2.7203577355707172E-2</v>
      </c>
      <c r="DA117" s="267">
        <v>4.9312967857791407E-2</v>
      </c>
      <c r="DB117" s="267">
        <v>5.294094824241484E-2</v>
      </c>
      <c r="DC117" s="267">
        <v>5.4054054054054057E-2</v>
      </c>
      <c r="DD117" s="267">
        <v>0</v>
      </c>
      <c r="DE117" s="268">
        <v>1.6987360115932694E-2</v>
      </c>
      <c r="DF117" s="266">
        <v>3.6685373160360205E-2</v>
      </c>
    </row>
    <row r="118" spans="1:110" ht="39.950000000000003" customHeight="1">
      <c r="A118" s="260" t="s">
        <v>386</v>
      </c>
      <c r="B118" s="263" t="s">
        <v>112</v>
      </c>
      <c r="C118" s="266">
        <v>-2.8457225337256427E-2</v>
      </c>
      <c r="D118" s="267">
        <v>-1.0548039440495299E-2</v>
      </c>
      <c r="E118" s="267">
        <v>-6.5155069064373207E-5</v>
      </c>
      <c r="F118" s="267">
        <v>-3.9936314183362083E-2</v>
      </c>
      <c r="G118" s="267">
        <v>-4.7101491939757192E-4</v>
      </c>
      <c r="H118" s="267">
        <v>0</v>
      </c>
      <c r="I118" s="267">
        <v>0</v>
      </c>
      <c r="J118" s="267">
        <v>-2.2810977783058097E-3</v>
      </c>
      <c r="K118" s="267">
        <v>-5.3511228439434208E-5</v>
      </c>
      <c r="L118" s="267">
        <v>-1.1464430097145961E-3</v>
      </c>
      <c r="M118" s="267">
        <v>0</v>
      </c>
      <c r="N118" s="267">
        <v>0</v>
      </c>
      <c r="O118" s="267">
        <v>0</v>
      </c>
      <c r="P118" s="267">
        <v>-2.8752983121998908E-5</v>
      </c>
      <c r="Q118" s="267">
        <v>0</v>
      </c>
      <c r="R118" s="267">
        <v>-2.4551203991043722E-6</v>
      </c>
      <c r="S118" s="267">
        <v>0</v>
      </c>
      <c r="T118" s="267">
        <v>0</v>
      </c>
      <c r="U118" s="267">
        <v>0</v>
      </c>
      <c r="V118" s="267">
        <v>0</v>
      </c>
      <c r="W118" s="267">
        <v>0</v>
      </c>
      <c r="X118" s="267">
        <v>0</v>
      </c>
      <c r="Y118" s="267">
        <v>0</v>
      </c>
      <c r="Z118" s="267">
        <v>0</v>
      </c>
      <c r="AA118" s="267">
        <v>0</v>
      </c>
      <c r="AB118" s="267">
        <v>0</v>
      </c>
      <c r="AC118" s="267">
        <v>-3.9023418578225657E-3</v>
      </c>
      <c r="AD118" s="267">
        <v>0</v>
      </c>
      <c r="AE118" s="267">
        <v>-5.8349525326611467E-6</v>
      </c>
      <c r="AF118" s="267">
        <v>0</v>
      </c>
      <c r="AG118" s="267">
        <v>0</v>
      </c>
      <c r="AH118" s="267">
        <v>0</v>
      </c>
      <c r="AI118" s="267">
        <v>0</v>
      </c>
      <c r="AJ118" s="267">
        <v>0</v>
      </c>
      <c r="AK118" s="267">
        <v>0</v>
      </c>
      <c r="AL118" s="267">
        <v>0</v>
      </c>
      <c r="AM118" s="267">
        <v>0</v>
      </c>
      <c r="AN118" s="267">
        <v>0</v>
      </c>
      <c r="AO118" s="267">
        <v>0</v>
      </c>
      <c r="AP118" s="267">
        <v>0</v>
      </c>
      <c r="AQ118" s="267">
        <v>0</v>
      </c>
      <c r="AR118" s="267">
        <v>0</v>
      </c>
      <c r="AS118" s="267">
        <v>0</v>
      </c>
      <c r="AT118" s="267">
        <v>0</v>
      </c>
      <c r="AU118" s="267">
        <v>0</v>
      </c>
      <c r="AV118" s="267">
        <v>0</v>
      </c>
      <c r="AW118" s="267">
        <v>0</v>
      </c>
      <c r="AX118" s="267">
        <v>0</v>
      </c>
      <c r="AY118" s="267">
        <v>0</v>
      </c>
      <c r="AZ118" s="267">
        <v>0</v>
      </c>
      <c r="BA118" s="267">
        <v>0</v>
      </c>
      <c r="BB118" s="267">
        <v>0</v>
      </c>
      <c r="BC118" s="267">
        <v>0</v>
      </c>
      <c r="BD118" s="267">
        <v>0</v>
      </c>
      <c r="BE118" s="267">
        <v>0</v>
      </c>
      <c r="BF118" s="267">
        <v>0</v>
      </c>
      <c r="BG118" s="267">
        <v>0</v>
      </c>
      <c r="BH118" s="267">
        <v>-1.0337947503902575E-5</v>
      </c>
      <c r="BI118" s="267">
        <v>0</v>
      </c>
      <c r="BJ118" s="267">
        <v>0</v>
      </c>
      <c r="BK118" s="267">
        <v>0</v>
      </c>
      <c r="BL118" s="267">
        <v>-8.7792458627803878E-6</v>
      </c>
      <c r="BM118" s="267">
        <v>-2.9399658963956018E-5</v>
      </c>
      <c r="BN118" s="267">
        <v>-2.6686823188226947E-3</v>
      </c>
      <c r="BO118" s="267">
        <v>-1.8214169552490098E-2</v>
      </c>
      <c r="BP118" s="267">
        <v>-2.2355460768401896E-5</v>
      </c>
      <c r="BQ118" s="267">
        <v>-1.7491511472373701E-3</v>
      </c>
      <c r="BR118" s="267">
        <v>-6.8389353021177379E-2</v>
      </c>
      <c r="BS118" s="267">
        <v>0</v>
      </c>
      <c r="BT118" s="267">
        <v>-4.7010287032482053E-4</v>
      </c>
      <c r="BU118" s="267">
        <v>-1.5559909393876276E-2</v>
      </c>
      <c r="BV118" s="267">
        <v>-2.03231378924906E-5</v>
      </c>
      <c r="BW118" s="267">
        <v>-1.5659931096303175E-3</v>
      </c>
      <c r="BX118" s="267">
        <v>0</v>
      </c>
      <c r="BY118" s="267">
        <v>-6.7937608318890813E-3</v>
      </c>
      <c r="BZ118" s="267">
        <v>-1.9598643536307974E-3</v>
      </c>
      <c r="CA118" s="267">
        <v>0</v>
      </c>
      <c r="CB118" s="267">
        <v>-5.4748841169236593E-3</v>
      </c>
      <c r="CC118" s="267">
        <v>0</v>
      </c>
      <c r="CD118" s="267">
        <v>0</v>
      </c>
      <c r="CE118" s="267">
        <v>0</v>
      </c>
      <c r="CF118" s="267">
        <v>-3.1355451369188044E-3</v>
      </c>
      <c r="CG118" s="267">
        <v>0</v>
      </c>
      <c r="CH118" s="267">
        <v>-6.5797698396510088E-6</v>
      </c>
      <c r="CI118" s="267">
        <v>0</v>
      </c>
      <c r="CJ118" s="267">
        <v>-2.9134982373335666E-5</v>
      </c>
      <c r="CK118" s="267">
        <v>0</v>
      </c>
      <c r="CL118" s="267">
        <v>-2.4692577411230185E-5</v>
      </c>
      <c r="CM118" s="267">
        <v>0</v>
      </c>
      <c r="CN118" s="267">
        <v>-1.0420155558036545E-4</v>
      </c>
      <c r="CO118" s="267">
        <v>-1.065997062585872E-3</v>
      </c>
      <c r="CP118" s="267">
        <v>-1.6025623586467815E-2</v>
      </c>
      <c r="CQ118" s="267">
        <v>0</v>
      </c>
      <c r="CR118" s="267">
        <v>0</v>
      </c>
      <c r="CS118" s="267">
        <v>-3.6015315116791537E-3</v>
      </c>
      <c r="CT118" s="267">
        <v>-3.2024529426794991E-2</v>
      </c>
      <c r="CU118" s="267">
        <v>0</v>
      </c>
      <c r="CV118" s="267">
        <v>0</v>
      </c>
      <c r="CW118" s="267">
        <v>0</v>
      </c>
      <c r="CX118" s="267">
        <v>-7.5938152593498848E-5</v>
      </c>
      <c r="CY118" s="267">
        <v>0</v>
      </c>
      <c r="CZ118" s="267">
        <v>-4.6099944680066388E-6</v>
      </c>
      <c r="DA118" s="267">
        <v>0</v>
      </c>
      <c r="DB118" s="267">
        <v>0</v>
      </c>
      <c r="DC118" s="267">
        <v>0</v>
      </c>
      <c r="DD118" s="267">
        <v>0</v>
      </c>
      <c r="DE118" s="268">
        <v>-4.9110377586345701E-3</v>
      </c>
      <c r="DF118" s="266">
        <v>-2.8496764929436913E-3</v>
      </c>
    </row>
    <row r="119" spans="1:110" ht="39.950000000000003" customHeight="1">
      <c r="A119" s="254" t="s">
        <v>387</v>
      </c>
      <c r="B119" s="283" t="s">
        <v>113</v>
      </c>
      <c r="C119" s="278">
        <v>0.58227946483095538</v>
      </c>
      <c r="D119" s="279">
        <v>0.20617813738657581</v>
      </c>
      <c r="E119" s="279">
        <v>0.50781860828772474</v>
      </c>
      <c r="F119" s="279">
        <v>0.57609128300384771</v>
      </c>
      <c r="G119" s="279">
        <v>0.40271775608492399</v>
      </c>
      <c r="H119" s="279">
        <v>0</v>
      </c>
      <c r="I119" s="279">
        <v>0.45157614887960501</v>
      </c>
      <c r="J119" s="279">
        <v>0.32620377127921385</v>
      </c>
      <c r="K119" s="279">
        <v>0.55423363002336656</v>
      </c>
      <c r="L119" s="279">
        <v>0.17468171121703976</v>
      </c>
      <c r="M119" s="279">
        <v>0</v>
      </c>
      <c r="N119" s="279">
        <v>0.38147684605757198</v>
      </c>
      <c r="O119" s="279">
        <v>0.44612161325651162</v>
      </c>
      <c r="P119" s="279">
        <v>0.36421403720636014</v>
      </c>
      <c r="Q119" s="279">
        <v>0.37993197278911567</v>
      </c>
      <c r="R119" s="279">
        <v>0.27387113564049181</v>
      </c>
      <c r="S119" s="279">
        <v>0.37172517223602192</v>
      </c>
      <c r="T119" s="279">
        <v>0.51344877488896656</v>
      </c>
      <c r="U119" s="279">
        <v>0.30392912172573189</v>
      </c>
      <c r="V119" s="279">
        <v>0.38139330773450358</v>
      </c>
      <c r="W119" s="279">
        <v>0.10780184366334408</v>
      </c>
      <c r="X119" s="279">
        <v>0.17502459938150128</v>
      </c>
      <c r="Y119" s="279">
        <v>0.25264016343476614</v>
      </c>
      <c r="Z119" s="279">
        <v>0.33080085445971547</v>
      </c>
      <c r="AA119" s="279">
        <v>0.50558694686051675</v>
      </c>
      <c r="AB119" s="279">
        <v>0.30595588820765984</v>
      </c>
      <c r="AC119" s="279">
        <v>0.30049164074914098</v>
      </c>
      <c r="AD119" s="279">
        <v>0.35446276293348494</v>
      </c>
      <c r="AE119" s="279">
        <v>0.3441221605662238</v>
      </c>
      <c r="AF119" s="279">
        <v>0.49591149591149591</v>
      </c>
      <c r="AG119" s="279">
        <v>0.38637698179682911</v>
      </c>
      <c r="AH119" s="279">
        <v>0.48</v>
      </c>
      <c r="AI119" s="279">
        <v>0.45501885437241874</v>
      </c>
      <c r="AJ119" s="279">
        <v>0.4639344262295082</v>
      </c>
      <c r="AK119" s="279">
        <v>0.41667029664154726</v>
      </c>
      <c r="AL119" s="279">
        <v>0</v>
      </c>
      <c r="AM119" s="279">
        <v>0.25516677226102924</v>
      </c>
      <c r="AN119" s="279">
        <v>0.37840343926494141</v>
      </c>
      <c r="AO119" s="279">
        <v>0.28477280610475197</v>
      </c>
      <c r="AP119" s="279">
        <v>0.22535074713336786</v>
      </c>
      <c r="AQ119" s="279">
        <v>0.19198935000289402</v>
      </c>
      <c r="AR119" s="279">
        <v>0.37456467661691545</v>
      </c>
      <c r="AS119" s="279">
        <v>0.46213711535507657</v>
      </c>
      <c r="AT119" s="279">
        <v>0.41710516624794391</v>
      </c>
      <c r="AU119" s="279">
        <v>0.44016683535001255</v>
      </c>
      <c r="AV119" s="279">
        <v>0.42869057547956629</v>
      </c>
      <c r="AW119" s="279">
        <v>0.40779021915972818</v>
      </c>
      <c r="AX119" s="279">
        <v>0.34601316752011707</v>
      </c>
      <c r="AY119" s="279">
        <v>0.35162820789303428</v>
      </c>
      <c r="AZ119" s="279">
        <v>0.33254716981132076</v>
      </c>
      <c r="BA119" s="279">
        <v>0.39093351789276554</v>
      </c>
      <c r="BB119" s="279">
        <v>0.36406873274010432</v>
      </c>
      <c r="BC119" s="279">
        <v>0.25714285714285712</v>
      </c>
      <c r="BD119" s="279">
        <v>0.25</v>
      </c>
      <c r="BE119" s="279">
        <v>0</v>
      </c>
      <c r="BF119" s="279">
        <v>0.20567375886524822</v>
      </c>
      <c r="BG119" s="279">
        <v>0.26266195524146052</v>
      </c>
      <c r="BH119" s="279">
        <v>0.29737881341038552</v>
      </c>
      <c r="BI119" s="279">
        <v>0.32118368819920606</v>
      </c>
      <c r="BJ119" s="279">
        <v>0.38986289053719936</v>
      </c>
      <c r="BK119" s="279">
        <v>0.44674736567099188</v>
      </c>
      <c r="BL119" s="279">
        <v>0.44320266889074228</v>
      </c>
      <c r="BM119" s="279">
        <v>0.42497207032398426</v>
      </c>
      <c r="BN119" s="279">
        <v>0.46843087650016968</v>
      </c>
      <c r="BO119" s="279">
        <v>0.51346930185394224</v>
      </c>
      <c r="BP119" s="279">
        <v>0.33605175736277099</v>
      </c>
      <c r="BQ119" s="279">
        <v>0.30589566827862946</v>
      </c>
      <c r="BR119" s="279">
        <v>0.5910794082544617</v>
      </c>
      <c r="BS119" s="279">
        <v>0.63567728132680301</v>
      </c>
      <c r="BT119" s="279">
        <v>0.67795898288234713</v>
      </c>
      <c r="BU119" s="279">
        <v>0.69566561653822123</v>
      </c>
      <c r="BV119" s="279">
        <v>0.71135047251295602</v>
      </c>
      <c r="BW119" s="279">
        <v>0.72005443176050021</v>
      </c>
      <c r="BX119" s="279">
        <v>0.87628018843711453</v>
      </c>
      <c r="BY119" s="279">
        <v>0.65296360485268634</v>
      </c>
      <c r="BZ119" s="279">
        <v>0.73786517321043599</v>
      </c>
      <c r="CA119" s="279">
        <v>-8.1012986381716997E-6</v>
      </c>
      <c r="CB119" s="279">
        <v>0.33737347460032163</v>
      </c>
      <c r="CC119" s="279">
        <v>0.1740029365055584</v>
      </c>
      <c r="CD119" s="279">
        <v>0.66596392597798082</v>
      </c>
      <c r="CE119" s="279">
        <v>0.62947145443985109</v>
      </c>
      <c r="CF119" s="279">
        <v>0.64226416221220173</v>
      </c>
      <c r="CG119" s="279">
        <v>0.7602142941245732</v>
      </c>
      <c r="CH119" s="279">
        <v>0.52326935603792579</v>
      </c>
      <c r="CI119" s="279">
        <v>0.42377299844588157</v>
      </c>
      <c r="CJ119" s="279">
        <v>0.57978614922937977</v>
      </c>
      <c r="CK119" s="279">
        <v>0.24412160090563903</v>
      </c>
      <c r="CL119" s="279">
        <v>0.43651538347572721</v>
      </c>
      <c r="CM119" s="279">
        <v>0.70048567712829013</v>
      </c>
      <c r="CN119" s="279">
        <v>0.79676603029288084</v>
      </c>
      <c r="CO119" s="279">
        <v>0.56931349789169472</v>
      </c>
      <c r="CP119" s="279">
        <v>0.56349400671422123</v>
      </c>
      <c r="CQ119" s="279">
        <v>0.62545454545454549</v>
      </c>
      <c r="CR119" s="279">
        <v>0.67247251307794365</v>
      </c>
      <c r="CS119" s="279">
        <v>0.7438780850594976</v>
      </c>
      <c r="CT119" s="279">
        <v>0.55748232688868071</v>
      </c>
      <c r="CU119" s="279">
        <v>0.65451873348960077</v>
      </c>
      <c r="CV119" s="279">
        <v>0.2823803335499242</v>
      </c>
      <c r="CW119" s="279">
        <v>0.36194955009487001</v>
      </c>
      <c r="CX119" s="279">
        <v>0.70139009007108655</v>
      </c>
      <c r="CY119" s="279">
        <v>0.45374211972627837</v>
      </c>
      <c r="CZ119" s="279">
        <v>0.47441453070256318</v>
      </c>
      <c r="DA119" s="279">
        <v>0.66497851132947272</v>
      </c>
      <c r="DB119" s="279">
        <v>0.68357647241406072</v>
      </c>
      <c r="DC119" s="279">
        <v>0.64110435602640503</v>
      </c>
      <c r="DD119" s="279">
        <v>0</v>
      </c>
      <c r="DE119" s="279">
        <v>0.6754488366476129</v>
      </c>
      <c r="DF119" s="278">
        <v>0.49237050551136313</v>
      </c>
    </row>
    <row r="120" spans="1:110" ht="39.950000000000003" customHeight="1">
      <c r="A120" s="274" t="s">
        <v>388</v>
      </c>
      <c r="B120" s="285" t="s">
        <v>449</v>
      </c>
      <c r="C120" s="276">
        <v>1</v>
      </c>
      <c r="D120" s="277">
        <v>1</v>
      </c>
      <c r="E120" s="277">
        <v>1</v>
      </c>
      <c r="F120" s="277">
        <v>1</v>
      </c>
      <c r="G120" s="277">
        <v>1</v>
      </c>
      <c r="H120" s="277">
        <v>0</v>
      </c>
      <c r="I120" s="277">
        <v>1</v>
      </c>
      <c r="J120" s="277">
        <v>1</v>
      </c>
      <c r="K120" s="277">
        <v>1</v>
      </c>
      <c r="L120" s="277">
        <v>1</v>
      </c>
      <c r="M120" s="277">
        <v>0</v>
      </c>
      <c r="N120" s="277">
        <v>1</v>
      </c>
      <c r="O120" s="277">
        <v>1</v>
      </c>
      <c r="P120" s="277">
        <v>1</v>
      </c>
      <c r="Q120" s="277">
        <v>1</v>
      </c>
      <c r="R120" s="277">
        <v>1</v>
      </c>
      <c r="S120" s="277">
        <v>1</v>
      </c>
      <c r="T120" s="277">
        <v>1</v>
      </c>
      <c r="U120" s="277">
        <v>1</v>
      </c>
      <c r="V120" s="277">
        <v>1</v>
      </c>
      <c r="W120" s="277">
        <v>1</v>
      </c>
      <c r="X120" s="277">
        <v>1</v>
      </c>
      <c r="Y120" s="277">
        <v>1</v>
      </c>
      <c r="Z120" s="277">
        <v>1</v>
      </c>
      <c r="AA120" s="277">
        <v>1</v>
      </c>
      <c r="AB120" s="277">
        <v>1</v>
      </c>
      <c r="AC120" s="277">
        <v>1</v>
      </c>
      <c r="AD120" s="277">
        <v>1</v>
      </c>
      <c r="AE120" s="277">
        <v>1</v>
      </c>
      <c r="AF120" s="277">
        <v>1</v>
      </c>
      <c r="AG120" s="277">
        <v>1</v>
      </c>
      <c r="AH120" s="277">
        <v>1</v>
      </c>
      <c r="AI120" s="277">
        <v>1</v>
      </c>
      <c r="AJ120" s="277">
        <v>1</v>
      </c>
      <c r="AK120" s="277">
        <v>1</v>
      </c>
      <c r="AL120" s="277">
        <v>0</v>
      </c>
      <c r="AM120" s="277">
        <v>1</v>
      </c>
      <c r="AN120" s="277">
        <v>1</v>
      </c>
      <c r="AO120" s="277">
        <v>1</v>
      </c>
      <c r="AP120" s="277">
        <v>1</v>
      </c>
      <c r="AQ120" s="277">
        <v>1</v>
      </c>
      <c r="AR120" s="277">
        <v>1</v>
      </c>
      <c r="AS120" s="277">
        <v>1</v>
      </c>
      <c r="AT120" s="277">
        <v>1</v>
      </c>
      <c r="AU120" s="277">
        <v>1</v>
      </c>
      <c r="AV120" s="277">
        <v>1</v>
      </c>
      <c r="AW120" s="277">
        <v>1</v>
      </c>
      <c r="AX120" s="277">
        <v>1</v>
      </c>
      <c r="AY120" s="277">
        <v>1</v>
      </c>
      <c r="AZ120" s="277">
        <v>1</v>
      </c>
      <c r="BA120" s="277">
        <v>1</v>
      </c>
      <c r="BB120" s="277">
        <v>1</v>
      </c>
      <c r="BC120" s="277">
        <v>1</v>
      </c>
      <c r="BD120" s="277">
        <v>1</v>
      </c>
      <c r="BE120" s="277">
        <v>0</v>
      </c>
      <c r="BF120" s="277">
        <v>1</v>
      </c>
      <c r="BG120" s="277">
        <v>1</v>
      </c>
      <c r="BH120" s="277">
        <v>1</v>
      </c>
      <c r="BI120" s="277">
        <v>1</v>
      </c>
      <c r="BJ120" s="277">
        <v>1</v>
      </c>
      <c r="BK120" s="277">
        <v>1</v>
      </c>
      <c r="BL120" s="277">
        <v>1</v>
      </c>
      <c r="BM120" s="277">
        <v>1</v>
      </c>
      <c r="BN120" s="277">
        <v>1</v>
      </c>
      <c r="BO120" s="277">
        <v>1</v>
      </c>
      <c r="BP120" s="277">
        <v>1</v>
      </c>
      <c r="BQ120" s="277">
        <v>1</v>
      </c>
      <c r="BR120" s="277">
        <v>1</v>
      </c>
      <c r="BS120" s="277">
        <v>1</v>
      </c>
      <c r="BT120" s="277">
        <v>1</v>
      </c>
      <c r="BU120" s="277">
        <v>1</v>
      </c>
      <c r="BV120" s="277">
        <v>1</v>
      </c>
      <c r="BW120" s="277">
        <v>1</v>
      </c>
      <c r="BX120" s="277">
        <v>1</v>
      </c>
      <c r="BY120" s="277">
        <v>1</v>
      </c>
      <c r="BZ120" s="277">
        <v>1</v>
      </c>
      <c r="CA120" s="277">
        <v>1</v>
      </c>
      <c r="CB120" s="277">
        <v>1</v>
      </c>
      <c r="CC120" s="277">
        <v>1</v>
      </c>
      <c r="CD120" s="277">
        <v>1</v>
      </c>
      <c r="CE120" s="277">
        <v>1</v>
      </c>
      <c r="CF120" s="277">
        <v>1</v>
      </c>
      <c r="CG120" s="277">
        <v>1</v>
      </c>
      <c r="CH120" s="277">
        <v>1</v>
      </c>
      <c r="CI120" s="277">
        <v>1</v>
      </c>
      <c r="CJ120" s="277">
        <v>1</v>
      </c>
      <c r="CK120" s="277">
        <v>1</v>
      </c>
      <c r="CL120" s="277">
        <v>1</v>
      </c>
      <c r="CM120" s="277">
        <v>1</v>
      </c>
      <c r="CN120" s="277">
        <v>1</v>
      </c>
      <c r="CO120" s="277">
        <v>1</v>
      </c>
      <c r="CP120" s="277">
        <v>1</v>
      </c>
      <c r="CQ120" s="277">
        <v>1</v>
      </c>
      <c r="CR120" s="277">
        <v>1</v>
      </c>
      <c r="CS120" s="277">
        <v>1</v>
      </c>
      <c r="CT120" s="277">
        <v>1</v>
      </c>
      <c r="CU120" s="277">
        <v>1</v>
      </c>
      <c r="CV120" s="277">
        <v>1</v>
      </c>
      <c r="CW120" s="277">
        <v>1</v>
      </c>
      <c r="CX120" s="277">
        <v>1</v>
      </c>
      <c r="CY120" s="277">
        <v>1</v>
      </c>
      <c r="CZ120" s="277">
        <v>1</v>
      </c>
      <c r="DA120" s="277">
        <v>1</v>
      </c>
      <c r="DB120" s="277">
        <v>1</v>
      </c>
      <c r="DC120" s="277">
        <v>1</v>
      </c>
      <c r="DD120" s="277">
        <v>1</v>
      </c>
      <c r="DE120" s="277">
        <v>1</v>
      </c>
      <c r="DF120" s="276">
        <v>1</v>
      </c>
    </row>
    <row r="121" spans="1:110" ht="39.950000000000003" customHeight="1">
      <c r="DF121" s="271"/>
    </row>
  </sheetData>
  <sheetProtection algorithmName="SHA-512" hashValue="r0mH/AmQC2VuvK3UvXwx/dWLBbidg1AN8WIDGrS3hpAQXzOwdHMZl9a0cYPR1cB1roUSdqD7Lxs8dTK/FQl8kg==" saltValue="wdBSf3DZe5/Y58YZROsU3g==" spinCount="100000" sheet="1" objects="1" scenarios="1"/>
  <mergeCells count="1">
    <mergeCell ref="C1:H1"/>
  </mergeCells>
  <phoneticPr fontId="4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Z123"/>
  <sheetViews>
    <sheetView zoomScale="80" zoomScaleNormal="80" workbookViewId="0">
      <pane xSplit="2" ySplit="3" topLeftCell="C4" activePane="bottomRight" state="frozen"/>
      <selection pane="topRight" activeCell="C1" sqref="C1"/>
      <selection pane="bottomLeft" activeCell="A4" sqref="A4"/>
      <selection pane="bottomRight" activeCell="D7" sqref="D7"/>
    </sheetView>
  </sheetViews>
  <sheetFormatPr defaultRowHeight="13.5"/>
  <cols>
    <col min="1" max="1" width="9" style="251"/>
    <col min="2" max="130" width="18.625" style="251" customWidth="1"/>
    <col min="131" max="16384" width="9" style="251"/>
  </cols>
  <sheetData>
    <row r="1" spans="1:130" ht="39.950000000000003" customHeight="1">
      <c r="B1" s="252"/>
      <c r="C1" s="446" t="s">
        <v>440</v>
      </c>
      <c r="D1" s="446"/>
      <c r="E1" s="446"/>
      <c r="F1" s="446"/>
      <c r="G1" s="446"/>
      <c r="H1" s="446"/>
      <c r="DY1" s="251" t="s">
        <v>93</v>
      </c>
    </row>
    <row r="2" spans="1:130" ht="39.950000000000003" customHeight="1">
      <c r="A2" s="254"/>
      <c r="B2" s="255"/>
      <c r="C2" s="254" t="s">
        <v>199</v>
      </c>
      <c r="D2" s="256" t="s">
        <v>200</v>
      </c>
      <c r="E2" s="256" t="s">
        <v>201</v>
      </c>
      <c r="F2" s="256" t="s">
        <v>202</v>
      </c>
      <c r="G2" s="256" t="s">
        <v>203</v>
      </c>
      <c r="H2" s="256" t="s">
        <v>204</v>
      </c>
      <c r="I2" s="256" t="s">
        <v>205</v>
      </c>
      <c r="J2" s="256" t="s">
        <v>206</v>
      </c>
      <c r="K2" s="256" t="s">
        <v>207</v>
      </c>
      <c r="L2" s="256" t="s">
        <v>208</v>
      </c>
      <c r="M2" s="256" t="s">
        <v>209</v>
      </c>
      <c r="N2" s="256" t="s">
        <v>210</v>
      </c>
      <c r="O2" s="256" t="s">
        <v>211</v>
      </c>
      <c r="P2" s="256" t="s">
        <v>212</v>
      </c>
      <c r="Q2" s="256" t="s">
        <v>213</v>
      </c>
      <c r="R2" s="256" t="s">
        <v>214</v>
      </c>
      <c r="S2" s="256" t="s">
        <v>215</v>
      </c>
      <c r="T2" s="256" t="s">
        <v>216</v>
      </c>
      <c r="U2" s="256" t="s">
        <v>433</v>
      </c>
      <c r="V2" s="257" t="s">
        <v>434</v>
      </c>
      <c r="W2" s="256" t="s">
        <v>217</v>
      </c>
      <c r="X2" s="256" t="s">
        <v>218</v>
      </c>
      <c r="Y2" s="256" t="s">
        <v>219</v>
      </c>
      <c r="Z2" s="256" t="s">
        <v>220</v>
      </c>
      <c r="AA2" s="256" t="s">
        <v>221</v>
      </c>
      <c r="AB2" s="256" t="s">
        <v>222</v>
      </c>
      <c r="AC2" s="256" t="s">
        <v>223</v>
      </c>
      <c r="AD2" s="256" t="s">
        <v>435</v>
      </c>
      <c r="AE2" s="256" t="s">
        <v>224</v>
      </c>
      <c r="AF2" s="256" t="s">
        <v>225</v>
      </c>
      <c r="AG2" s="256" t="s">
        <v>226</v>
      </c>
      <c r="AH2" s="256" t="s">
        <v>227</v>
      </c>
      <c r="AI2" s="256" t="s">
        <v>228</v>
      </c>
      <c r="AJ2" s="256" t="s">
        <v>229</v>
      </c>
      <c r="AK2" s="256" t="s">
        <v>230</v>
      </c>
      <c r="AL2" s="256" t="s">
        <v>231</v>
      </c>
      <c r="AM2" s="256" t="s">
        <v>232</v>
      </c>
      <c r="AN2" s="256" t="s">
        <v>233</v>
      </c>
      <c r="AO2" s="256" t="s">
        <v>234</v>
      </c>
      <c r="AP2" s="256" t="s">
        <v>235</v>
      </c>
      <c r="AQ2" s="256" t="s">
        <v>236</v>
      </c>
      <c r="AR2" s="256" t="s">
        <v>237</v>
      </c>
      <c r="AS2" s="256" t="s">
        <v>238</v>
      </c>
      <c r="AT2" s="256" t="s">
        <v>239</v>
      </c>
      <c r="AU2" s="256" t="s">
        <v>240</v>
      </c>
      <c r="AV2" s="256" t="s">
        <v>241</v>
      </c>
      <c r="AW2" s="256" t="s">
        <v>242</v>
      </c>
      <c r="AX2" s="256" t="s">
        <v>243</v>
      </c>
      <c r="AY2" s="256" t="s">
        <v>244</v>
      </c>
      <c r="AZ2" s="256" t="s">
        <v>245</v>
      </c>
      <c r="BA2" s="256" t="s">
        <v>246</v>
      </c>
      <c r="BB2" s="256" t="s">
        <v>247</v>
      </c>
      <c r="BC2" s="256" t="s">
        <v>248</v>
      </c>
      <c r="BD2" s="256" t="s">
        <v>249</v>
      </c>
      <c r="BE2" s="256" t="s">
        <v>250</v>
      </c>
      <c r="BF2" s="256" t="s">
        <v>251</v>
      </c>
      <c r="BG2" s="256" t="s">
        <v>252</v>
      </c>
      <c r="BH2" s="256" t="s">
        <v>253</v>
      </c>
      <c r="BI2" s="256" t="s">
        <v>254</v>
      </c>
      <c r="BJ2" s="256" t="s">
        <v>255</v>
      </c>
      <c r="BK2" s="256" t="s">
        <v>256</v>
      </c>
      <c r="BL2" s="256" t="s">
        <v>257</v>
      </c>
      <c r="BM2" s="256" t="s">
        <v>258</v>
      </c>
      <c r="BN2" s="256" t="s">
        <v>259</v>
      </c>
      <c r="BO2" s="256" t="s">
        <v>260</v>
      </c>
      <c r="BP2" s="256" t="s">
        <v>261</v>
      </c>
      <c r="BQ2" s="256" t="s">
        <v>436</v>
      </c>
      <c r="BR2" s="256" t="s">
        <v>262</v>
      </c>
      <c r="BS2" s="256" t="s">
        <v>263</v>
      </c>
      <c r="BT2" s="256" t="s">
        <v>264</v>
      </c>
      <c r="BU2" s="256" t="s">
        <v>265</v>
      </c>
      <c r="BV2" s="256" t="s">
        <v>266</v>
      </c>
      <c r="BW2" s="256" t="s">
        <v>267</v>
      </c>
      <c r="BX2" s="256" t="s">
        <v>268</v>
      </c>
      <c r="BY2" s="256" t="s">
        <v>269</v>
      </c>
      <c r="BZ2" s="256" t="s">
        <v>270</v>
      </c>
      <c r="CA2" s="256" t="s">
        <v>271</v>
      </c>
      <c r="CB2" s="256" t="s">
        <v>272</v>
      </c>
      <c r="CC2" s="256" t="s">
        <v>273</v>
      </c>
      <c r="CD2" s="256" t="s">
        <v>274</v>
      </c>
      <c r="CE2" s="256" t="s">
        <v>275</v>
      </c>
      <c r="CF2" s="256" t="s">
        <v>276</v>
      </c>
      <c r="CG2" s="256" t="s">
        <v>277</v>
      </c>
      <c r="CH2" s="256" t="s">
        <v>278</v>
      </c>
      <c r="CI2" s="256" t="s">
        <v>279</v>
      </c>
      <c r="CJ2" s="256" t="s">
        <v>280</v>
      </c>
      <c r="CK2" s="256" t="s">
        <v>281</v>
      </c>
      <c r="CL2" s="256" t="s">
        <v>282</v>
      </c>
      <c r="CM2" s="256" t="s">
        <v>283</v>
      </c>
      <c r="CN2" s="256" t="s">
        <v>284</v>
      </c>
      <c r="CO2" s="256" t="s">
        <v>285</v>
      </c>
      <c r="CP2" s="256" t="s">
        <v>286</v>
      </c>
      <c r="CQ2" s="256" t="s">
        <v>287</v>
      </c>
      <c r="CR2" s="256" t="s">
        <v>288</v>
      </c>
      <c r="CS2" s="256" t="s">
        <v>289</v>
      </c>
      <c r="CT2" s="256" t="s">
        <v>290</v>
      </c>
      <c r="CU2" s="256" t="s">
        <v>291</v>
      </c>
      <c r="CV2" s="256" t="s">
        <v>292</v>
      </c>
      <c r="CW2" s="256" t="s">
        <v>293</v>
      </c>
      <c r="CX2" s="256" t="s">
        <v>294</v>
      </c>
      <c r="CY2" s="256" t="s">
        <v>295</v>
      </c>
      <c r="CZ2" s="256" t="s">
        <v>296</v>
      </c>
      <c r="DA2" s="256" t="s">
        <v>297</v>
      </c>
      <c r="DB2" s="256" t="s">
        <v>298</v>
      </c>
      <c r="DC2" s="256" t="s">
        <v>299</v>
      </c>
      <c r="DD2" s="256" t="s">
        <v>300</v>
      </c>
      <c r="DE2" s="258" t="s">
        <v>301</v>
      </c>
      <c r="DF2" s="259" t="s">
        <v>378</v>
      </c>
      <c r="DG2" s="254" t="s">
        <v>379</v>
      </c>
      <c r="DH2" s="256" t="s">
        <v>389</v>
      </c>
      <c r="DI2" s="256" t="s">
        <v>390</v>
      </c>
      <c r="DJ2" s="256" t="s">
        <v>391</v>
      </c>
      <c r="DK2" s="256" t="s">
        <v>392</v>
      </c>
      <c r="DL2" s="256" t="s">
        <v>393</v>
      </c>
      <c r="DM2" s="256" t="s">
        <v>394</v>
      </c>
      <c r="DN2" s="259" t="s">
        <v>395</v>
      </c>
      <c r="DO2" s="259" t="s">
        <v>396</v>
      </c>
      <c r="DP2" s="254" t="s">
        <v>397</v>
      </c>
      <c r="DQ2" s="286" t="s">
        <v>441</v>
      </c>
      <c r="DR2" s="258" t="s">
        <v>398</v>
      </c>
      <c r="DS2" s="259" t="s">
        <v>399</v>
      </c>
      <c r="DT2" s="259" t="s">
        <v>400</v>
      </c>
      <c r="DU2" s="254" t="s">
        <v>401</v>
      </c>
      <c r="DV2" s="256" t="s">
        <v>402</v>
      </c>
      <c r="DW2" s="259" t="s">
        <v>403</v>
      </c>
      <c r="DX2" s="259" t="s">
        <v>404</v>
      </c>
      <c r="DY2" s="259" t="s">
        <v>388</v>
      </c>
    </row>
    <row r="3" spans="1:130" ht="39.950000000000003" customHeight="1">
      <c r="A3" s="260"/>
      <c r="B3" s="261"/>
      <c r="C3" s="262" t="s">
        <v>117</v>
      </c>
      <c r="D3" s="261" t="s">
        <v>118</v>
      </c>
      <c r="E3" s="261" t="s">
        <v>119</v>
      </c>
      <c r="F3" s="261" t="s">
        <v>120</v>
      </c>
      <c r="G3" s="261" t="s">
        <v>121</v>
      </c>
      <c r="H3" s="261" t="s">
        <v>122</v>
      </c>
      <c r="I3" s="261" t="s">
        <v>419</v>
      </c>
      <c r="J3" s="261" t="s">
        <v>123</v>
      </c>
      <c r="K3" s="261" t="s">
        <v>124</v>
      </c>
      <c r="L3" s="261" t="s">
        <v>125</v>
      </c>
      <c r="M3" s="261" t="s">
        <v>126</v>
      </c>
      <c r="N3" s="261" t="s">
        <v>127</v>
      </c>
      <c r="O3" s="261" t="s">
        <v>128</v>
      </c>
      <c r="P3" s="261" t="s">
        <v>129</v>
      </c>
      <c r="Q3" s="261" t="s">
        <v>130</v>
      </c>
      <c r="R3" s="261" t="s">
        <v>131</v>
      </c>
      <c r="S3" s="261" t="s">
        <v>132</v>
      </c>
      <c r="T3" s="261" t="s">
        <v>133</v>
      </c>
      <c r="U3" s="261" t="s">
        <v>420</v>
      </c>
      <c r="V3" s="261" t="s">
        <v>421</v>
      </c>
      <c r="W3" s="261" t="s">
        <v>422</v>
      </c>
      <c r="X3" s="261" t="s">
        <v>423</v>
      </c>
      <c r="Y3" s="261" t="s">
        <v>134</v>
      </c>
      <c r="Z3" s="261" t="s">
        <v>135</v>
      </c>
      <c r="AA3" s="261" t="s">
        <v>136</v>
      </c>
      <c r="AB3" s="261" t="s">
        <v>137</v>
      </c>
      <c r="AC3" s="261" t="s">
        <v>424</v>
      </c>
      <c r="AD3" s="261" t="s">
        <v>425</v>
      </c>
      <c r="AE3" s="261" t="s">
        <v>138</v>
      </c>
      <c r="AF3" s="261" t="s">
        <v>139</v>
      </c>
      <c r="AG3" s="261" t="s">
        <v>426</v>
      </c>
      <c r="AH3" s="261" t="s">
        <v>140</v>
      </c>
      <c r="AI3" s="261" t="s">
        <v>141</v>
      </c>
      <c r="AJ3" s="261" t="s">
        <v>142</v>
      </c>
      <c r="AK3" s="261" t="s">
        <v>143</v>
      </c>
      <c r="AL3" s="261" t="s">
        <v>144</v>
      </c>
      <c r="AM3" s="261" t="s">
        <v>145</v>
      </c>
      <c r="AN3" s="261" t="s">
        <v>427</v>
      </c>
      <c r="AO3" s="261" t="s">
        <v>146</v>
      </c>
      <c r="AP3" s="261" t="s">
        <v>147</v>
      </c>
      <c r="AQ3" s="261" t="s">
        <v>148</v>
      </c>
      <c r="AR3" s="261" t="s">
        <v>428</v>
      </c>
      <c r="AS3" s="261" t="s">
        <v>149</v>
      </c>
      <c r="AT3" s="261" t="s">
        <v>94</v>
      </c>
      <c r="AU3" s="261" t="s">
        <v>95</v>
      </c>
      <c r="AV3" s="261" t="s">
        <v>96</v>
      </c>
      <c r="AW3" s="261" t="s">
        <v>150</v>
      </c>
      <c r="AX3" s="261" t="s">
        <v>151</v>
      </c>
      <c r="AY3" s="261" t="s">
        <v>152</v>
      </c>
      <c r="AZ3" s="261" t="s">
        <v>153</v>
      </c>
      <c r="BA3" s="261" t="s">
        <v>154</v>
      </c>
      <c r="BB3" s="261" t="s">
        <v>155</v>
      </c>
      <c r="BC3" s="261" t="s">
        <v>429</v>
      </c>
      <c r="BD3" s="261" t="s">
        <v>156</v>
      </c>
      <c r="BE3" s="261" t="s">
        <v>157</v>
      </c>
      <c r="BF3" s="261" t="s">
        <v>158</v>
      </c>
      <c r="BG3" s="261" t="s">
        <v>159</v>
      </c>
      <c r="BH3" s="261" t="s">
        <v>160</v>
      </c>
      <c r="BI3" s="261" t="s">
        <v>161</v>
      </c>
      <c r="BJ3" s="261" t="s">
        <v>6</v>
      </c>
      <c r="BK3" s="261" t="s">
        <v>162</v>
      </c>
      <c r="BL3" s="261" t="s">
        <v>163</v>
      </c>
      <c r="BM3" s="261" t="s">
        <v>164</v>
      </c>
      <c r="BN3" s="261" t="s">
        <v>165</v>
      </c>
      <c r="BO3" s="261" t="s">
        <v>166</v>
      </c>
      <c r="BP3" s="261" t="s">
        <v>430</v>
      </c>
      <c r="BQ3" s="261" t="s">
        <v>431</v>
      </c>
      <c r="BR3" s="261" t="s">
        <v>97</v>
      </c>
      <c r="BS3" s="261" t="s">
        <v>98</v>
      </c>
      <c r="BT3" s="261" t="s">
        <v>7</v>
      </c>
      <c r="BU3" s="261" t="s">
        <v>8</v>
      </c>
      <c r="BV3" s="261" t="s">
        <v>167</v>
      </c>
      <c r="BW3" s="261" t="s">
        <v>168</v>
      </c>
      <c r="BX3" s="261" t="s">
        <v>169</v>
      </c>
      <c r="BY3" s="261" t="s">
        <v>170</v>
      </c>
      <c r="BZ3" s="261" t="s">
        <v>171</v>
      </c>
      <c r="CA3" s="261" t="s">
        <v>172</v>
      </c>
      <c r="CB3" s="261" t="s">
        <v>173</v>
      </c>
      <c r="CC3" s="261" t="s">
        <v>174</v>
      </c>
      <c r="CD3" s="261" t="s">
        <v>175</v>
      </c>
      <c r="CE3" s="261" t="s">
        <v>176</v>
      </c>
      <c r="CF3" s="261" t="s">
        <v>177</v>
      </c>
      <c r="CG3" s="261" t="s">
        <v>178</v>
      </c>
      <c r="CH3" s="261" t="s">
        <v>179</v>
      </c>
      <c r="CI3" s="261" t="s">
        <v>180</v>
      </c>
      <c r="CJ3" s="261" t="s">
        <v>181</v>
      </c>
      <c r="CK3" s="261" t="s">
        <v>182</v>
      </c>
      <c r="CL3" s="261" t="s">
        <v>183</v>
      </c>
      <c r="CM3" s="261" t="s">
        <v>9</v>
      </c>
      <c r="CN3" s="261" t="s">
        <v>184</v>
      </c>
      <c r="CO3" s="261" t="s">
        <v>185</v>
      </c>
      <c r="CP3" s="261" t="s">
        <v>186</v>
      </c>
      <c r="CQ3" s="261" t="s">
        <v>187</v>
      </c>
      <c r="CR3" s="261" t="s">
        <v>188</v>
      </c>
      <c r="CS3" s="261" t="s">
        <v>189</v>
      </c>
      <c r="CT3" s="261" t="s">
        <v>432</v>
      </c>
      <c r="CU3" s="261" t="s">
        <v>190</v>
      </c>
      <c r="CV3" s="261" t="s">
        <v>191</v>
      </c>
      <c r="CW3" s="261" t="s">
        <v>192</v>
      </c>
      <c r="CX3" s="261" t="s">
        <v>193</v>
      </c>
      <c r="CY3" s="261" t="s">
        <v>194</v>
      </c>
      <c r="CZ3" s="261" t="s">
        <v>195</v>
      </c>
      <c r="DA3" s="261" t="s">
        <v>196</v>
      </c>
      <c r="DB3" s="261" t="s">
        <v>197</v>
      </c>
      <c r="DC3" s="261" t="s">
        <v>198</v>
      </c>
      <c r="DD3" s="261" t="s">
        <v>10</v>
      </c>
      <c r="DE3" s="263" t="s">
        <v>11</v>
      </c>
      <c r="DF3" s="264" t="s">
        <v>89</v>
      </c>
      <c r="DG3" s="262" t="s">
        <v>99</v>
      </c>
      <c r="DH3" s="261" t="s">
        <v>100</v>
      </c>
      <c r="DI3" s="261" t="s">
        <v>101</v>
      </c>
      <c r="DJ3" s="261" t="s">
        <v>405</v>
      </c>
      <c r="DK3" s="261" t="s">
        <v>442</v>
      </c>
      <c r="DL3" s="261" t="s">
        <v>443</v>
      </c>
      <c r="DM3" s="261" t="s">
        <v>102</v>
      </c>
      <c r="DN3" s="264" t="s">
        <v>444</v>
      </c>
      <c r="DO3" s="264" t="s">
        <v>445</v>
      </c>
      <c r="DP3" s="262" t="s">
        <v>103</v>
      </c>
      <c r="DQ3" s="284" t="s">
        <v>446</v>
      </c>
      <c r="DR3" s="263" t="s">
        <v>447</v>
      </c>
      <c r="DS3" s="264" t="s">
        <v>104</v>
      </c>
      <c r="DT3" s="264" t="s">
        <v>105</v>
      </c>
      <c r="DU3" s="262" t="s">
        <v>106</v>
      </c>
      <c r="DV3" s="261" t="s">
        <v>479</v>
      </c>
      <c r="DW3" s="264" t="s">
        <v>448</v>
      </c>
      <c r="DX3" s="264" t="s">
        <v>107</v>
      </c>
      <c r="DY3" s="264" t="s">
        <v>449</v>
      </c>
      <c r="DZ3" s="252"/>
    </row>
    <row r="4" spans="1:130" ht="39.950000000000003" customHeight="1">
      <c r="A4" s="254" t="s">
        <v>199</v>
      </c>
      <c r="B4" s="255" t="s">
        <v>117</v>
      </c>
      <c r="C4" s="287">
        <v>2241</v>
      </c>
      <c r="D4" s="288">
        <v>1281</v>
      </c>
      <c r="E4" s="288">
        <v>85</v>
      </c>
      <c r="F4" s="288">
        <v>33</v>
      </c>
      <c r="G4" s="288">
        <v>0</v>
      </c>
      <c r="H4" s="288">
        <v>0</v>
      </c>
      <c r="I4" s="288">
        <v>0</v>
      </c>
      <c r="J4" s="288">
        <v>20241</v>
      </c>
      <c r="K4" s="288">
        <v>7117</v>
      </c>
      <c r="L4" s="288">
        <v>1857</v>
      </c>
      <c r="M4" s="288">
        <v>0</v>
      </c>
      <c r="N4" s="288">
        <v>285</v>
      </c>
      <c r="O4" s="288">
        <v>288</v>
      </c>
      <c r="P4" s="288">
        <v>0</v>
      </c>
      <c r="Q4" s="288">
        <v>0</v>
      </c>
      <c r="R4" s="288">
        <v>250</v>
      </c>
      <c r="S4" s="288">
        <v>2</v>
      </c>
      <c r="T4" s="288">
        <v>0</v>
      </c>
      <c r="U4" s="288">
        <v>0</v>
      </c>
      <c r="V4" s="288">
        <v>0</v>
      </c>
      <c r="W4" s="288">
        <v>0</v>
      </c>
      <c r="X4" s="288">
        <v>2</v>
      </c>
      <c r="Y4" s="288">
        <v>0</v>
      </c>
      <c r="Z4" s="288">
        <v>0</v>
      </c>
      <c r="AA4" s="288">
        <v>137</v>
      </c>
      <c r="AB4" s="288">
        <v>26</v>
      </c>
      <c r="AC4" s="288">
        <v>0</v>
      </c>
      <c r="AD4" s="288">
        <v>0</v>
      </c>
      <c r="AE4" s="288">
        <v>0</v>
      </c>
      <c r="AF4" s="288">
        <v>13</v>
      </c>
      <c r="AG4" s="288">
        <v>0</v>
      </c>
      <c r="AH4" s="288">
        <v>0</v>
      </c>
      <c r="AI4" s="288">
        <v>0</v>
      </c>
      <c r="AJ4" s="288">
        <v>0</v>
      </c>
      <c r="AK4" s="288">
        <v>4</v>
      </c>
      <c r="AL4" s="288">
        <v>0</v>
      </c>
      <c r="AM4" s="288">
        <v>0</v>
      </c>
      <c r="AN4" s="288">
        <v>0</v>
      </c>
      <c r="AO4" s="288">
        <v>0</v>
      </c>
      <c r="AP4" s="288">
        <v>0</v>
      </c>
      <c r="AQ4" s="288">
        <v>0</v>
      </c>
      <c r="AR4" s="288">
        <v>0</v>
      </c>
      <c r="AS4" s="288">
        <v>0</v>
      </c>
      <c r="AT4" s="288">
        <v>0</v>
      </c>
      <c r="AU4" s="288">
        <v>0</v>
      </c>
      <c r="AV4" s="288">
        <v>0</v>
      </c>
      <c r="AW4" s="288">
        <v>0</v>
      </c>
      <c r="AX4" s="288">
        <v>0</v>
      </c>
      <c r="AY4" s="288">
        <v>0</v>
      </c>
      <c r="AZ4" s="288">
        <v>0</v>
      </c>
      <c r="BA4" s="288">
        <v>0</v>
      </c>
      <c r="BB4" s="288">
        <v>0</v>
      </c>
      <c r="BC4" s="288">
        <v>0</v>
      </c>
      <c r="BD4" s="288">
        <v>0</v>
      </c>
      <c r="BE4" s="288">
        <v>0</v>
      </c>
      <c r="BF4" s="288">
        <v>0</v>
      </c>
      <c r="BG4" s="288">
        <v>0</v>
      </c>
      <c r="BH4" s="288">
        <v>0</v>
      </c>
      <c r="BI4" s="288">
        <v>0</v>
      </c>
      <c r="BJ4" s="288">
        <v>60</v>
      </c>
      <c r="BK4" s="288">
        <v>0</v>
      </c>
      <c r="BL4" s="288">
        <v>95</v>
      </c>
      <c r="BM4" s="288">
        <v>0</v>
      </c>
      <c r="BN4" s="288">
        <v>290</v>
      </c>
      <c r="BO4" s="288">
        <v>139</v>
      </c>
      <c r="BP4" s="288">
        <v>0</v>
      </c>
      <c r="BQ4" s="288">
        <v>0</v>
      </c>
      <c r="BR4" s="288">
        <v>0</v>
      </c>
      <c r="BS4" s="288">
        <v>0</v>
      </c>
      <c r="BT4" s="288">
        <v>114</v>
      </c>
      <c r="BU4" s="288">
        <v>0</v>
      </c>
      <c r="BV4" s="288">
        <v>0</v>
      </c>
      <c r="BW4" s="288">
        <v>0</v>
      </c>
      <c r="BX4" s="288">
        <v>0</v>
      </c>
      <c r="BY4" s="288">
        <v>0</v>
      </c>
      <c r="BZ4" s="288">
        <v>0</v>
      </c>
      <c r="CA4" s="288">
        <v>0</v>
      </c>
      <c r="CB4" s="288">
        <v>0</v>
      </c>
      <c r="CC4" s="288">
        <v>0</v>
      </c>
      <c r="CD4" s="288">
        <v>0</v>
      </c>
      <c r="CE4" s="288">
        <v>0</v>
      </c>
      <c r="CF4" s="288">
        <v>124</v>
      </c>
      <c r="CG4" s="288">
        <v>0</v>
      </c>
      <c r="CH4" s="288">
        <v>0</v>
      </c>
      <c r="CI4" s="288">
        <v>0</v>
      </c>
      <c r="CJ4" s="288">
        <v>0</v>
      </c>
      <c r="CK4" s="288">
        <v>0</v>
      </c>
      <c r="CL4" s="288">
        <v>0</v>
      </c>
      <c r="CM4" s="288">
        <v>4</v>
      </c>
      <c r="CN4" s="288">
        <v>1010</v>
      </c>
      <c r="CO4" s="288">
        <v>0</v>
      </c>
      <c r="CP4" s="288">
        <v>693</v>
      </c>
      <c r="CQ4" s="288">
        <v>0</v>
      </c>
      <c r="CR4" s="288">
        <v>334</v>
      </c>
      <c r="CS4" s="288">
        <v>2354</v>
      </c>
      <c r="CT4" s="288">
        <v>159</v>
      </c>
      <c r="CU4" s="288">
        <v>0</v>
      </c>
      <c r="CV4" s="288">
        <v>0</v>
      </c>
      <c r="CW4" s="288">
        <v>0</v>
      </c>
      <c r="CX4" s="288">
        <v>0</v>
      </c>
      <c r="CY4" s="288">
        <v>643</v>
      </c>
      <c r="CZ4" s="288">
        <v>4259</v>
      </c>
      <c r="DA4" s="288">
        <v>4</v>
      </c>
      <c r="DB4" s="288">
        <v>60</v>
      </c>
      <c r="DC4" s="288">
        <v>690</v>
      </c>
      <c r="DD4" s="288">
        <v>0</v>
      </c>
      <c r="DE4" s="289">
        <v>0</v>
      </c>
      <c r="DF4" s="290">
        <v>44894</v>
      </c>
      <c r="DG4" s="287">
        <v>466</v>
      </c>
      <c r="DH4" s="288">
        <v>28736</v>
      </c>
      <c r="DI4" s="288">
        <v>0</v>
      </c>
      <c r="DJ4" s="288">
        <v>0</v>
      </c>
      <c r="DK4" s="288">
        <v>0</v>
      </c>
      <c r="DL4" s="288">
        <v>161</v>
      </c>
      <c r="DM4" s="288">
        <v>-186</v>
      </c>
      <c r="DN4" s="290">
        <v>29177</v>
      </c>
      <c r="DO4" s="290">
        <v>74071</v>
      </c>
      <c r="DP4" s="287">
        <v>600</v>
      </c>
      <c r="DQ4" s="291">
        <v>42162</v>
      </c>
      <c r="DR4" s="289">
        <v>42762</v>
      </c>
      <c r="DS4" s="290">
        <v>71939</v>
      </c>
      <c r="DT4" s="290">
        <v>116833</v>
      </c>
      <c r="DU4" s="287">
        <v>-8351</v>
      </c>
      <c r="DV4" s="288">
        <v>-18417</v>
      </c>
      <c r="DW4" s="290">
        <v>-26768</v>
      </c>
      <c r="DX4" s="290">
        <v>45171</v>
      </c>
      <c r="DY4" s="290">
        <v>90065</v>
      </c>
    </row>
    <row r="5" spans="1:130" ht="39.950000000000003" customHeight="1">
      <c r="A5" s="272" t="s">
        <v>200</v>
      </c>
      <c r="B5" s="265" t="s">
        <v>118</v>
      </c>
      <c r="C5" s="287">
        <v>316</v>
      </c>
      <c r="D5" s="288">
        <v>2013</v>
      </c>
      <c r="E5" s="288">
        <v>309</v>
      </c>
      <c r="F5" s="288">
        <v>0</v>
      </c>
      <c r="G5" s="288">
        <v>0</v>
      </c>
      <c r="H5" s="288">
        <v>0</v>
      </c>
      <c r="I5" s="288">
        <v>0</v>
      </c>
      <c r="J5" s="288">
        <v>20794</v>
      </c>
      <c r="K5" s="288">
        <v>0</v>
      </c>
      <c r="L5" s="288">
        <v>20</v>
      </c>
      <c r="M5" s="288">
        <v>0</v>
      </c>
      <c r="N5" s="288">
        <v>29</v>
      </c>
      <c r="O5" s="288">
        <v>10</v>
      </c>
      <c r="P5" s="288">
        <v>0</v>
      </c>
      <c r="Q5" s="288">
        <v>0</v>
      </c>
      <c r="R5" s="288">
        <v>0</v>
      </c>
      <c r="S5" s="288">
        <v>0</v>
      </c>
      <c r="T5" s="288">
        <v>0</v>
      </c>
      <c r="U5" s="288">
        <v>5</v>
      </c>
      <c r="V5" s="288">
        <v>0</v>
      </c>
      <c r="W5" s="288">
        <v>0</v>
      </c>
      <c r="X5" s="288">
        <v>0</v>
      </c>
      <c r="Y5" s="288">
        <v>0</v>
      </c>
      <c r="Z5" s="288">
        <v>0</v>
      </c>
      <c r="AA5" s="288">
        <v>0</v>
      </c>
      <c r="AB5" s="288">
        <v>0</v>
      </c>
      <c r="AC5" s="288">
        <v>0</v>
      </c>
      <c r="AD5" s="288">
        <v>0</v>
      </c>
      <c r="AE5" s="288">
        <v>0</v>
      </c>
      <c r="AF5" s="288">
        <v>0</v>
      </c>
      <c r="AG5" s="288">
        <v>0</v>
      </c>
      <c r="AH5" s="288">
        <v>0</v>
      </c>
      <c r="AI5" s="288">
        <v>0</v>
      </c>
      <c r="AJ5" s="288">
        <v>0</v>
      </c>
      <c r="AK5" s="288">
        <v>0</v>
      </c>
      <c r="AL5" s="288">
        <v>0</v>
      </c>
      <c r="AM5" s="288">
        <v>0</v>
      </c>
      <c r="AN5" s="288">
        <v>0</v>
      </c>
      <c r="AO5" s="288">
        <v>0</v>
      </c>
      <c r="AP5" s="288">
        <v>0</v>
      </c>
      <c r="AQ5" s="288">
        <v>0</v>
      </c>
      <c r="AR5" s="288">
        <v>0</v>
      </c>
      <c r="AS5" s="288">
        <v>0</v>
      </c>
      <c r="AT5" s="288">
        <v>0</v>
      </c>
      <c r="AU5" s="288">
        <v>0</v>
      </c>
      <c r="AV5" s="288">
        <v>0</v>
      </c>
      <c r="AW5" s="288">
        <v>0</v>
      </c>
      <c r="AX5" s="288">
        <v>0</v>
      </c>
      <c r="AY5" s="288">
        <v>0</v>
      </c>
      <c r="AZ5" s="288">
        <v>0</v>
      </c>
      <c r="BA5" s="288">
        <v>0</v>
      </c>
      <c r="BB5" s="288">
        <v>0</v>
      </c>
      <c r="BC5" s="288">
        <v>0</v>
      </c>
      <c r="BD5" s="288">
        <v>0</v>
      </c>
      <c r="BE5" s="288">
        <v>0</v>
      </c>
      <c r="BF5" s="288">
        <v>0</v>
      </c>
      <c r="BG5" s="288">
        <v>0</v>
      </c>
      <c r="BH5" s="288">
        <v>0</v>
      </c>
      <c r="BI5" s="288">
        <v>0</v>
      </c>
      <c r="BJ5" s="288">
        <v>0</v>
      </c>
      <c r="BK5" s="288">
        <v>0</v>
      </c>
      <c r="BL5" s="288">
        <v>0</v>
      </c>
      <c r="BM5" s="288">
        <v>0</v>
      </c>
      <c r="BN5" s="288">
        <v>0</v>
      </c>
      <c r="BO5" s="288">
        <v>0</v>
      </c>
      <c r="BP5" s="288">
        <v>0</v>
      </c>
      <c r="BQ5" s="288">
        <v>0</v>
      </c>
      <c r="BR5" s="288">
        <v>0</v>
      </c>
      <c r="BS5" s="288">
        <v>0</v>
      </c>
      <c r="BT5" s="288">
        <v>0</v>
      </c>
      <c r="BU5" s="288">
        <v>0</v>
      </c>
      <c r="BV5" s="288">
        <v>0</v>
      </c>
      <c r="BW5" s="288">
        <v>0</v>
      </c>
      <c r="BX5" s="288">
        <v>0</v>
      </c>
      <c r="BY5" s="288">
        <v>0</v>
      </c>
      <c r="BZ5" s="288">
        <v>0</v>
      </c>
      <c r="CA5" s="288">
        <v>0</v>
      </c>
      <c r="CB5" s="288">
        <v>0</v>
      </c>
      <c r="CC5" s="288">
        <v>0</v>
      </c>
      <c r="CD5" s="288">
        <v>0</v>
      </c>
      <c r="CE5" s="288">
        <v>0</v>
      </c>
      <c r="CF5" s="288">
        <v>10</v>
      </c>
      <c r="CG5" s="288">
        <v>0</v>
      </c>
      <c r="CH5" s="288">
        <v>0</v>
      </c>
      <c r="CI5" s="288">
        <v>0</v>
      </c>
      <c r="CJ5" s="288">
        <v>0</v>
      </c>
      <c r="CK5" s="288">
        <v>0</v>
      </c>
      <c r="CL5" s="288">
        <v>0</v>
      </c>
      <c r="CM5" s="288">
        <v>0</v>
      </c>
      <c r="CN5" s="288">
        <v>76</v>
      </c>
      <c r="CO5" s="288">
        <v>192</v>
      </c>
      <c r="CP5" s="288">
        <v>92</v>
      </c>
      <c r="CQ5" s="288">
        <v>0</v>
      </c>
      <c r="CR5" s="288">
        <v>31</v>
      </c>
      <c r="CS5" s="288">
        <v>140</v>
      </c>
      <c r="CT5" s="288">
        <v>0</v>
      </c>
      <c r="CU5" s="288">
        <v>0</v>
      </c>
      <c r="CV5" s="288">
        <v>0</v>
      </c>
      <c r="CW5" s="288">
        <v>0</v>
      </c>
      <c r="CX5" s="288">
        <v>0</v>
      </c>
      <c r="CY5" s="288">
        <v>76</v>
      </c>
      <c r="CZ5" s="288">
        <v>1094</v>
      </c>
      <c r="DA5" s="288">
        <v>0</v>
      </c>
      <c r="DB5" s="288">
        <v>0</v>
      </c>
      <c r="DC5" s="288">
        <v>22</v>
      </c>
      <c r="DD5" s="288">
        <v>0</v>
      </c>
      <c r="DE5" s="289">
        <v>0</v>
      </c>
      <c r="DF5" s="290">
        <v>25229</v>
      </c>
      <c r="DG5" s="287">
        <v>0</v>
      </c>
      <c r="DH5" s="288">
        <v>2625</v>
      </c>
      <c r="DI5" s="288">
        <v>0</v>
      </c>
      <c r="DJ5" s="288">
        <v>0</v>
      </c>
      <c r="DK5" s="288">
        <v>0</v>
      </c>
      <c r="DL5" s="288">
        <v>870</v>
      </c>
      <c r="DM5" s="288">
        <v>-85</v>
      </c>
      <c r="DN5" s="290">
        <v>3410</v>
      </c>
      <c r="DO5" s="290">
        <v>28639</v>
      </c>
      <c r="DP5" s="287">
        <v>7</v>
      </c>
      <c r="DQ5" s="289">
        <v>16604</v>
      </c>
      <c r="DR5" s="289">
        <v>16611</v>
      </c>
      <c r="DS5" s="290">
        <v>20021</v>
      </c>
      <c r="DT5" s="290">
        <v>45250</v>
      </c>
      <c r="DU5" s="287">
        <v>-31</v>
      </c>
      <c r="DV5" s="288">
        <v>-14692</v>
      </c>
      <c r="DW5" s="290">
        <v>-14723</v>
      </c>
      <c r="DX5" s="290">
        <v>5298</v>
      </c>
      <c r="DY5" s="290">
        <v>30527</v>
      </c>
    </row>
    <row r="6" spans="1:130" ht="39.950000000000003" customHeight="1">
      <c r="A6" s="272" t="s">
        <v>201</v>
      </c>
      <c r="B6" s="265" t="s">
        <v>119</v>
      </c>
      <c r="C6" s="287">
        <v>4893</v>
      </c>
      <c r="D6" s="288">
        <v>850</v>
      </c>
      <c r="E6" s="288">
        <v>0</v>
      </c>
      <c r="F6" s="288">
        <v>0</v>
      </c>
      <c r="G6" s="288">
        <v>0</v>
      </c>
      <c r="H6" s="288">
        <v>0</v>
      </c>
      <c r="I6" s="288">
        <v>0</v>
      </c>
      <c r="J6" s="288">
        <v>0</v>
      </c>
      <c r="K6" s="288">
        <v>0</v>
      </c>
      <c r="L6" s="288">
        <v>0</v>
      </c>
      <c r="M6" s="288">
        <v>0</v>
      </c>
      <c r="N6" s="288">
        <v>0</v>
      </c>
      <c r="O6" s="288">
        <v>0</v>
      </c>
      <c r="P6" s="288">
        <v>0</v>
      </c>
      <c r="Q6" s="288">
        <v>0</v>
      </c>
      <c r="R6" s="288">
        <v>0</v>
      </c>
      <c r="S6" s="288">
        <v>0</v>
      </c>
      <c r="T6" s="288">
        <v>0</v>
      </c>
      <c r="U6" s="288">
        <v>0</v>
      </c>
      <c r="V6" s="288">
        <v>0</v>
      </c>
      <c r="W6" s="288">
        <v>0</v>
      </c>
      <c r="X6" s="288">
        <v>0</v>
      </c>
      <c r="Y6" s="288">
        <v>0</v>
      </c>
      <c r="Z6" s="288">
        <v>0</v>
      </c>
      <c r="AA6" s="288">
        <v>0</v>
      </c>
      <c r="AB6" s="288">
        <v>0</v>
      </c>
      <c r="AC6" s="288">
        <v>0</v>
      </c>
      <c r="AD6" s="288">
        <v>0</v>
      </c>
      <c r="AE6" s="288">
        <v>0</v>
      </c>
      <c r="AF6" s="288">
        <v>0</v>
      </c>
      <c r="AG6" s="288">
        <v>0</v>
      </c>
      <c r="AH6" s="288">
        <v>0</v>
      </c>
      <c r="AI6" s="288">
        <v>0</v>
      </c>
      <c r="AJ6" s="288">
        <v>0</v>
      </c>
      <c r="AK6" s="288">
        <v>0</v>
      </c>
      <c r="AL6" s="288">
        <v>0</v>
      </c>
      <c r="AM6" s="288">
        <v>0</v>
      </c>
      <c r="AN6" s="288">
        <v>0</v>
      </c>
      <c r="AO6" s="288">
        <v>0</v>
      </c>
      <c r="AP6" s="288">
        <v>0</v>
      </c>
      <c r="AQ6" s="288">
        <v>0</v>
      </c>
      <c r="AR6" s="288">
        <v>0</v>
      </c>
      <c r="AS6" s="288">
        <v>0</v>
      </c>
      <c r="AT6" s="288">
        <v>0</v>
      </c>
      <c r="AU6" s="288">
        <v>0</v>
      </c>
      <c r="AV6" s="288">
        <v>0</v>
      </c>
      <c r="AW6" s="288">
        <v>0</v>
      </c>
      <c r="AX6" s="288">
        <v>0</v>
      </c>
      <c r="AY6" s="288">
        <v>0</v>
      </c>
      <c r="AZ6" s="288">
        <v>0</v>
      </c>
      <c r="BA6" s="288">
        <v>0</v>
      </c>
      <c r="BB6" s="288">
        <v>0</v>
      </c>
      <c r="BC6" s="288">
        <v>0</v>
      </c>
      <c r="BD6" s="288">
        <v>0</v>
      </c>
      <c r="BE6" s="288">
        <v>0</v>
      </c>
      <c r="BF6" s="288">
        <v>0</v>
      </c>
      <c r="BG6" s="288">
        <v>0</v>
      </c>
      <c r="BH6" s="288">
        <v>0</v>
      </c>
      <c r="BI6" s="288">
        <v>0</v>
      </c>
      <c r="BJ6" s="288">
        <v>0</v>
      </c>
      <c r="BK6" s="288">
        <v>0</v>
      </c>
      <c r="BL6" s="288">
        <v>0</v>
      </c>
      <c r="BM6" s="288">
        <v>0</v>
      </c>
      <c r="BN6" s="288">
        <v>0</v>
      </c>
      <c r="BO6" s="288">
        <v>0</v>
      </c>
      <c r="BP6" s="288">
        <v>0</v>
      </c>
      <c r="BQ6" s="288">
        <v>0</v>
      </c>
      <c r="BR6" s="288">
        <v>0</v>
      </c>
      <c r="BS6" s="288">
        <v>0</v>
      </c>
      <c r="BT6" s="288">
        <v>0</v>
      </c>
      <c r="BU6" s="288">
        <v>0</v>
      </c>
      <c r="BV6" s="288">
        <v>0</v>
      </c>
      <c r="BW6" s="288">
        <v>0</v>
      </c>
      <c r="BX6" s="288">
        <v>0</v>
      </c>
      <c r="BY6" s="288">
        <v>0</v>
      </c>
      <c r="BZ6" s="288">
        <v>0</v>
      </c>
      <c r="CA6" s="288">
        <v>0</v>
      </c>
      <c r="CB6" s="288">
        <v>0</v>
      </c>
      <c r="CC6" s="288">
        <v>0</v>
      </c>
      <c r="CD6" s="288">
        <v>0</v>
      </c>
      <c r="CE6" s="288">
        <v>0</v>
      </c>
      <c r="CF6" s="288">
        <v>0</v>
      </c>
      <c r="CG6" s="288">
        <v>0</v>
      </c>
      <c r="CH6" s="288">
        <v>0</v>
      </c>
      <c r="CI6" s="288">
        <v>0</v>
      </c>
      <c r="CJ6" s="288">
        <v>0</v>
      </c>
      <c r="CK6" s="288">
        <v>0</v>
      </c>
      <c r="CL6" s="288">
        <v>0</v>
      </c>
      <c r="CM6" s="288">
        <v>0</v>
      </c>
      <c r="CN6" s="288">
        <v>127</v>
      </c>
      <c r="CO6" s="288">
        <v>0</v>
      </c>
      <c r="CP6" s="288">
        <v>0</v>
      </c>
      <c r="CQ6" s="288">
        <v>0</v>
      </c>
      <c r="CR6" s="288">
        <v>0</v>
      </c>
      <c r="CS6" s="288">
        <v>0</v>
      </c>
      <c r="CT6" s="288">
        <v>0</v>
      </c>
      <c r="CU6" s="288">
        <v>0</v>
      </c>
      <c r="CV6" s="288">
        <v>0</v>
      </c>
      <c r="CW6" s="288">
        <v>0</v>
      </c>
      <c r="CX6" s="288">
        <v>0</v>
      </c>
      <c r="CY6" s="288">
        <v>0</v>
      </c>
      <c r="CZ6" s="288">
        <v>0</v>
      </c>
      <c r="DA6" s="288">
        <v>0</v>
      </c>
      <c r="DB6" s="288">
        <v>38</v>
      </c>
      <c r="DC6" s="288">
        <v>0</v>
      </c>
      <c r="DD6" s="288">
        <v>0</v>
      </c>
      <c r="DE6" s="289">
        <v>0</v>
      </c>
      <c r="DF6" s="290">
        <v>5908</v>
      </c>
      <c r="DG6" s="287">
        <v>0</v>
      </c>
      <c r="DH6" s="288">
        <v>4456</v>
      </c>
      <c r="DI6" s="288">
        <v>0</v>
      </c>
      <c r="DJ6" s="288">
        <v>0</v>
      </c>
      <c r="DK6" s="288">
        <v>0</v>
      </c>
      <c r="DL6" s="288">
        <v>0</v>
      </c>
      <c r="DM6" s="288">
        <v>0</v>
      </c>
      <c r="DN6" s="290">
        <v>4456</v>
      </c>
      <c r="DO6" s="290">
        <v>10364</v>
      </c>
      <c r="DP6" s="287">
        <v>0</v>
      </c>
      <c r="DQ6" s="289">
        <v>4984</v>
      </c>
      <c r="DR6" s="289">
        <v>4984</v>
      </c>
      <c r="DS6" s="290">
        <v>9440</v>
      </c>
      <c r="DT6" s="290">
        <v>15348</v>
      </c>
      <c r="DU6" s="287">
        <v>0</v>
      </c>
      <c r="DV6" s="288">
        <v>0</v>
      </c>
      <c r="DW6" s="290">
        <v>0</v>
      </c>
      <c r="DX6" s="290">
        <v>9440</v>
      </c>
      <c r="DY6" s="290">
        <v>15348</v>
      </c>
    </row>
    <row r="7" spans="1:130" ht="39.950000000000003" customHeight="1">
      <c r="A7" s="272" t="s">
        <v>202</v>
      </c>
      <c r="B7" s="265" t="s">
        <v>120</v>
      </c>
      <c r="C7" s="287">
        <v>13</v>
      </c>
      <c r="D7" s="288">
        <v>0</v>
      </c>
      <c r="E7" s="288">
        <v>0</v>
      </c>
      <c r="F7" s="288">
        <v>2602</v>
      </c>
      <c r="G7" s="288">
        <v>29</v>
      </c>
      <c r="H7" s="288">
        <v>0</v>
      </c>
      <c r="I7" s="288">
        <v>0</v>
      </c>
      <c r="J7" s="288">
        <v>217</v>
      </c>
      <c r="K7" s="288">
        <v>0</v>
      </c>
      <c r="L7" s="288">
        <v>2</v>
      </c>
      <c r="M7" s="288">
        <v>0</v>
      </c>
      <c r="N7" s="288">
        <v>0</v>
      </c>
      <c r="O7" s="288">
        <v>0</v>
      </c>
      <c r="P7" s="288">
        <v>13172</v>
      </c>
      <c r="Q7" s="288">
        <v>0</v>
      </c>
      <c r="R7" s="288">
        <v>229</v>
      </c>
      <c r="S7" s="288">
        <v>0</v>
      </c>
      <c r="T7" s="288">
        <v>0</v>
      </c>
      <c r="U7" s="288">
        <v>0</v>
      </c>
      <c r="V7" s="288">
        <v>68</v>
      </c>
      <c r="W7" s="288">
        <v>0</v>
      </c>
      <c r="X7" s="288">
        <v>0</v>
      </c>
      <c r="Y7" s="288">
        <v>0</v>
      </c>
      <c r="Z7" s="288">
        <v>0</v>
      </c>
      <c r="AA7" s="288">
        <v>0</v>
      </c>
      <c r="AB7" s="288">
        <v>43</v>
      </c>
      <c r="AC7" s="288">
        <v>0</v>
      </c>
      <c r="AD7" s="288">
        <v>0</v>
      </c>
      <c r="AE7" s="288">
        <v>0</v>
      </c>
      <c r="AF7" s="288">
        <v>0</v>
      </c>
      <c r="AG7" s="288">
        <v>0</v>
      </c>
      <c r="AH7" s="288">
        <v>0</v>
      </c>
      <c r="AI7" s="288">
        <v>0</v>
      </c>
      <c r="AJ7" s="288">
        <v>0</v>
      </c>
      <c r="AK7" s="288">
        <v>0</v>
      </c>
      <c r="AL7" s="288">
        <v>0</v>
      </c>
      <c r="AM7" s="288">
        <v>0</v>
      </c>
      <c r="AN7" s="288">
        <v>0</v>
      </c>
      <c r="AO7" s="288">
        <v>0</v>
      </c>
      <c r="AP7" s="288">
        <v>0</v>
      </c>
      <c r="AQ7" s="288">
        <v>0</v>
      </c>
      <c r="AR7" s="288">
        <v>0</v>
      </c>
      <c r="AS7" s="288">
        <v>0</v>
      </c>
      <c r="AT7" s="288">
        <v>0</v>
      </c>
      <c r="AU7" s="288">
        <v>0</v>
      </c>
      <c r="AV7" s="288">
        <v>0</v>
      </c>
      <c r="AW7" s="288">
        <v>0</v>
      </c>
      <c r="AX7" s="288">
        <v>0</v>
      </c>
      <c r="AY7" s="288">
        <v>0</v>
      </c>
      <c r="AZ7" s="288">
        <v>0</v>
      </c>
      <c r="BA7" s="288">
        <v>0</v>
      </c>
      <c r="BB7" s="288">
        <v>0</v>
      </c>
      <c r="BC7" s="288">
        <v>0</v>
      </c>
      <c r="BD7" s="288">
        <v>0</v>
      </c>
      <c r="BE7" s="288">
        <v>0</v>
      </c>
      <c r="BF7" s="288">
        <v>0</v>
      </c>
      <c r="BG7" s="288">
        <v>0</v>
      </c>
      <c r="BH7" s="288">
        <v>2</v>
      </c>
      <c r="BI7" s="288">
        <v>0</v>
      </c>
      <c r="BJ7" s="288">
        <v>3</v>
      </c>
      <c r="BK7" s="288">
        <v>0</v>
      </c>
      <c r="BL7" s="288">
        <v>5</v>
      </c>
      <c r="BM7" s="288">
        <v>1</v>
      </c>
      <c r="BN7" s="288">
        <v>15</v>
      </c>
      <c r="BO7" s="288">
        <v>6</v>
      </c>
      <c r="BP7" s="288">
        <v>0</v>
      </c>
      <c r="BQ7" s="288">
        <v>0</v>
      </c>
      <c r="BR7" s="288">
        <v>0</v>
      </c>
      <c r="BS7" s="288">
        <v>0</v>
      </c>
      <c r="BT7" s="288">
        <v>0</v>
      </c>
      <c r="BU7" s="288">
        <v>0</v>
      </c>
      <c r="BV7" s="288">
        <v>0</v>
      </c>
      <c r="BW7" s="288">
        <v>0</v>
      </c>
      <c r="BX7" s="288">
        <v>0</v>
      </c>
      <c r="BY7" s="288">
        <v>0</v>
      </c>
      <c r="BZ7" s="288">
        <v>0</v>
      </c>
      <c r="CA7" s="288">
        <v>0</v>
      </c>
      <c r="CB7" s="288">
        <v>0</v>
      </c>
      <c r="CC7" s="288">
        <v>0</v>
      </c>
      <c r="CD7" s="288">
        <v>0</v>
      </c>
      <c r="CE7" s="288">
        <v>0</v>
      </c>
      <c r="CF7" s="288">
        <v>0</v>
      </c>
      <c r="CG7" s="288">
        <v>0</v>
      </c>
      <c r="CH7" s="288">
        <v>0</v>
      </c>
      <c r="CI7" s="288">
        <v>0</v>
      </c>
      <c r="CJ7" s="288">
        <v>0</v>
      </c>
      <c r="CK7" s="288">
        <v>0</v>
      </c>
      <c r="CL7" s="288">
        <v>0</v>
      </c>
      <c r="CM7" s="288">
        <v>0</v>
      </c>
      <c r="CN7" s="288">
        <v>35</v>
      </c>
      <c r="CO7" s="288">
        <v>0</v>
      </c>
      <c r="CP7" s="288">
        <v>8</v>
      </c>
      <c r="CQ7" s="288">
        <v>0</v>
      </c>
      <c r="CR7" s="288">
        <v>9</v>
      </c>
      <c r="CS7" s="288">
        <v>63</v>
      </c>
      <c r="CT7" s="288">
        <v>0</v>
      </c>
      <c r="CU7" s="288">
        <v>0</v>
      </c>
      <c r="CV7" s="288">
        <v>0</v>
      </c>
      <c r="CW7" s="288">
        <v>0</v>
      </c>
      <c r="CX7" s="288">
        <v>0</v>
      </c>
      <c r="CY7" s="288">
        <v>36</v>
      </c>
      <c r="CZ7" s="288">
        <v>363</v>
      </c>
      <c r="DA7" s="288">
        <v>0</v>
      </c>
      <c r="DB7" s="288">
        <v>0</v>
      </c>
      <c r="DC7" s="288">
        <v>9</v>
      </c>
      <c r="DD7" s="288">
        <v>0</v>
      </c>
      <c r="DE7" s="289">
        <v>0</v>
      </c>
      <c r="DF7" s="290">
        <v>16930</v>
      </c>
      <c r="DG7" s="287">
        <v>29</v>
      </c>
      <c r="DH7" s="288">
        <v>1779</v>
      </c>
      <c r="DI7" s="288">
        <v>0</v>
      </c>
      <c r="DJ7" s="288">
        <v>0</v>
      </c>
      <c r="DK7" s="288">
        <v>0</v>
      </c>
      <c r="DL7" s="288">
        <v>0</v>
      </c>
      <c r="DM7" s="288">
        <v>4279</v>
      </c>
      <c r="DN7" s="290">
        <v>6087</v>
      </c>
      <c r="DO7" s="290">
        <v>23017</v>
      </c>
      <c r="DP7" s="287">
        <v>12</v>
      </c>
      <c r="DQ7" s="289">
        <v>327</v>
      </c>
      <c r="DR7" s="289">
        <v>339</v>
      </c>
      <c r="DS7" s="290">
        <v>6426</v>
      </c>
      <c r="DT7" s="290">
        <v>23356</v>
      </c>
      <c r="DU7" s="287">
        <v>-3392</v>
      </c>
      <c r="DV7" s="288">
        <v>-4890</v>
      </c>
      <c r="DW7" s="290">
        <v>-8282</v>
      </c>
      <c r="DX7" s="290">
        <v>-1856</v>
      </c>
      <c r="DY7" s="290">
        <v>15074</v>
      </c>
    </row>
    <row r="8" spans="1:130" ht="39.950000000000003" customHeight="1">
      <c r="A8" s="272" t="s">
        <v>203</v>
      </c>
      <c r="B8" s="265" t="s">
        <v>121</v>
      </c>
      <c r="C8" s="287">
        <v>0</v>
      </c>
      <c r="D8" s="288">
        <v>0</v>
      </c>
      <c r="E8" s="288">
        <v>0</v>
      </c>
      <c r="F8" s="288">
        <v>0</v>
      </c>
      <c r="G8" s="288">
        <v>5335</v>
      </c>
      <c r="H8" s="288">
        <v>0</v>
      </c>
      <c r="I8" s="288">
        <v>0</v>
      </c>
      <c r="J8" s="288">
        <v>17908</v>
      </c>
      <c r="K8" s="288">
        <v>0</v>
      </c>
      <c r="L8" s="288">
        <v>17</v>
      </c>
      <c r="M8" s="288">
        <v>0</v>
      </c>
      <c r="N8" s="288">
        <v>0</v>
      </c>
      <c r="O8" s="288">
        <v>0</v>
      </c>
      <c r="P8" s="288">
        <v>0</v>
      </c>
      <c r="Q8" s="288">
        <v>0</v>
      </c>
      <c r="R8" s="288">
        <v>0</v>
      </c>
      <c r="S8" s="288">
        <v>0</v>
      </c>
      <c r="T8" s="288">
        <v>0</v>
      </c>
      <c r="U8" s="288">
        <v>2</v>
      </c>
      <c r="V8" s="288">
        <v>0</v>
      </c>
      <c r="W8" s="288">
        <v>0</v>
      </c>
      <c r="X8" s="288">
        <v>0</v>
      </c>
      <c r="Y8" s="288">
        <v>0</v>
      </c>
      <c r="Z8" s="288">
        <v>0</v>
      </c>
      <c r="AA8" s="288">
        <v>4</v>
      </c>
      <c r="AB8" s="288">
        <v>0</v>
      </c>
      <c r="AC8" s="288">
        <v>0</v>
      </c>
      <c r="AD8" s="288">
        <v>0</v>
      </c>
      <c r="AE8" s="288">
        <v>0</v>
      </c>
      <c r="AF8" s="288">
        <v>0</v>
      </c>
      <c r="AG8" s="288">
        <v>0</v>
      </c>
      <c r="AH8" s="288">
        <v>0</v>
      </c>
      <c r="AI8" s="288">
        <v>0</v>
      </c>
      <c r="AJ8" s="288">
        <v>0</v>
      </c>
      <c r="AK8" s="288">
        <v>0</v>
      </c>
      <c r="AL8" s="288">
        <v>0</v>
      </c>
      <c r="AM8" s="288">
        <v>0</v>
      </c>
      <c r="AN8" s="288">
        <v>0</v>
      </c>
      <c r="AO8" s="288">
        <v>0</v>
      </c>
      <c r="AP8" s="288">
        <v>0</v>
      </c>
      <c r="AQ8" s="288">
        <v>0</v>
      </c>
      <c r="AR8" s="288">
        <v>0</v>
      </c>
      <c r="AS8" s="288">
        <v>0</v>
      </c>
      <c r="AT8" s="288">
        <v>0</v>
      </c>
      <c r="AU8" s="288">
        <v>0</v>
      </c>
      <c r="AV8" s="288">
        <v>0</v>
      </c>
      <c r="AW8" s="288">
        <v>0</v>
      </c>
      <c r="AX8" s="288">
        <v>0</v>
      </c>
      <c r="AY8" s="288">
        <v>0</v>
      </c>
      <c r="AZ8" s="288">
        <v>0</v>
      </c>
      <c r="BA8" s="288">
        <v>0</v>
      </c>
      <c r="BB8" s="288">
        <v>0</v>
      </c>
      <c r="BC8" s="288">
        <v>0</v>
      </c>
      <c r="BD8" s="288">
        <v>0</v>
      </c>
      <c r="BE8" s="288">
        <v>0</v>
      </c>
      <c r="BF8" s="288">
        <v>0</v>
      </c>
      <c r="BG8" s="288">
        <v>0</v>
      </c>
      <c r="BH8" s="288">
        <v>0</v>
      </c>
      <c r="BI8" s="288">
        <v>0</v>
      </c>
      <c r="BJ8" s="288">
        <v>14</v>
      </c>
      <c r="BK8" s="288">
        <v>0</v>
      </c>
      <c r="BL8" s="288">
        <v>0</v>
      </c>
      <c r="BM8" s="288">
        <v>0</v>
      </c>
      <c r="BN8" s="288">
        <v>0</v>
      </c>
      <c r="BO8" s="288">
        <v>0</v>
      </c>
      <c r="BP8" s="288">
        <v>0</v>
      </c>
      <c r="BQ8" s="288">
        <v>0</v>
      </c>
      <c r="BR8" s="288">
        <v>0</v>
      </c>
      <c r="BS8" s="288">
        <v>0</v>
      </c>
      <c r="BT8" s="288">
        <v>0</v>
      </c>
      <c r="BU8" s="288">
        <v>0</v>
      </c>
      <c r="BV8" s="288">
        <v>0</v>
      </c>
      <c r="BW8" s="288">
        <v>0</v>
      </c>
      <c r="BX8" s="288">
        <v>0</v>
      </c>
      <c r="BY8" s="288">
        <v>0</v>
      </c>
      <c r="BZ8" s="288">
        <v>0</v>
      </c>
      <c r="CA8" s="288">
        <v>0</v>
      </c>
      <c r="CB8" s="288">
        <v>0</v>
      </c>
      <c r="CC8" s="288">
        <v>0</v>
      </c>
      <c r="CD8" s="288">
        <v>0</v>
      </c>
      <c r="CE8" s="288">
        <v>0</v>
      </c>
      <c r="CF8" s="288">
        <v>10</v>
      </c>
      <c r="CG8" s="288">
        <v>0</v>
      </c>
      <c r="CH8" s="288">
        <v>0</v>
      </c>
      <c r="CI8" s="288">
        <v>0</v>
      </c>
      <c r="CJ8" s="288">
        <v>0</v>
      </c>
      <c r="CK8" s="288">
        <v>0</v>
      </c>
      <c r="CL8" s="288">
        <v>0</v>
      </c>
      <c r="CM8" s="288">
        <v>0</v>
      </c>
      <c r="CN8" s="288">
        <v>28</v>
      </c>
      <c r="CO8" s="288">
        <v>0</v>
      </c>
      <c r="CP8" s="288">
        <v>166</v>
      </c>
      <c r="CQ8" s="288">
        <v>0</v>
      </c>
      <c r="CR8" s="288">
        <v>67</v>
      </c>
      <c r="CS8" s="288">
        <v>269</v>
      </c>
      <c r="CT8" s="288">
        <v>0</v>
      </c>
      <c r="CU8" s="288">
        <v>0</v>
      </c>
      <c r="CV8" s="288">
        <v>0</v>
      </c>
      <c r="CW8" s="288">
        <v>0</v>
      </c>
      <c r="CX8" s="288">
        <v>0</v>
      </c>
      <c r="CY8" s="288">
        <v>163</v>
      </c>
      <c r="CZ8" s="288">
        <v>1278</v>
      </c>
      <c r="DA8" s="288">
        <v>0</v>
      </c>
      <c r="DB8" s="288">
        <v>1</v>
      </c>
      <c r="DC8" s="288">
        <v>45</v>
      </c>
      <c r="DD8" s="288">
        <v>0</v>
      </c>
      <c r="DE8" s="289">
        <v>0</v>
      </c>
      <c r="DF8" s="290">
        <v>25307</v>
      </c>
      <c r="DG8" s="287">
        <v>135</v>
      </c>
      <c r="DH8" s="288">
        <v>4062</v>
      </c>
      <c r="DI8" s="288">
        <v>0</v>
      </c>
      <c r="DJ8" s="288">
        <v>0</v>
      </c>
      <c r="DK8" s="288">
        <v>0</v>
      </c>
      <c r="DL8" s="288">
        <v>0</v>
      </c>
      <c r="DM8" s="288">
        <v>764</v>
      </c>
      <c r="DN8" s="290">
        <v>4961</v>
      </c>
      <c r="DO8" s="290">
        <v>30268</v>
      </c>
      <c r="DP8" s="287">
        <v>3804</v>
      </c>
      <c r="DQ8" s="289">
        <v>66224</v>
      </c>
      <c r="DR8" s="289">
        <v>70028</v>
      </c>
      <c r="DS8" s="290">
        <v>74989</v>
      </c>
      <c r="DT8" s="290">
        <v>100296</v>
      </c>
      <c r="DU8" s="287">
        <v>-3035</v>
      </c>
      <c r="DV8" s="288">
        <v>-12338</v>
      </c>
      <c r="DW8" s="290">
        <v>-15373</v>
      </c>
      <c r="DX8" s="290">
        <v>59616</v>
      </c>
      <c r="DY8" s="290">
        <v>84923</v>
      </c>
    </row>
    <row r="9" spans="1:130" ht="39.950000000000003" customHeight="1">
      <c r="A9" s="272" t="s">
        <v>204</v>
      </c>
      <c r="B9" s="265" t="s">
        <v>122</v>
      </c>
      <c r="C9" s="287">
        <v>0</v>
      </c>
      <c r="D9" s="288">
        <v>0</v>
      </c>
      <c r="E9" s="288">
        <v>0</v>
      </c>
      <c r="F9" s="288">
        <v>0</v>
      </c>
      <c r="G9" s="288">
        <v>0</v>
      </c>
      <c r="H9" s="288">
        <v>0</v>
      </c>
      <c r="I9" s="288">
        <v>0</v>
      </c>
      <c r="J9" s="288">
        <v>61</v>
      </c>
      <c r="K9" s="288">
        <v>0</v>
      </c>
      <c r="L9" s="288">
        <v>0</v>
      </c>
      <c r="M9" s="288">
        <v>0</v>
      </c>
      <c r="N9" s="288">
        <v>0</v>
      </c>
      <c r="O9" s="288">
        <v>0</v>
      </c>
      <c r="P9" s="288">
        <v>0</v>
      </c>
      <c r="Q9" s="288">
        <v>0</v>
      </c>
      <c r="R9" s="288">
        <v>5557</v>
      </c>
      <c r="S9" s="288">
        <v>25</v>
      </c>
      <c r="T9" s="288">
        <v>0</v>
      </c>
      <c r="U9" s="288">
        <v>719</v>
      </c>
      <c r="V9" s="288">
        <v>364</v>
      </c>
      <c r="W9" s="288">
        <v>33</v>
      </c>
      <c r="X9" s="288">
        <v>838</v>
      </c>
      <c r="Y9" s="288">
        <v>136</v>
      </c>
      <c r="Z9" s="288">
        <v>802</v>
      </c>
      <c r="AA9" s="288">
        <v>1</v>
      </c>
      <c r="AB9" s="288">
        <v>7</v>
      </c>
      <c r="AC9" s="288">
        <v>261606</v>
      </c>
      <c r="AD9" s="288">
        <v>0</v>
      </c>
      <c r="AE9" s="288">
        <v>0</v>
      </c>
      <c r="AF9" s="288">
        <v>0</v>
      </c>
      <c r="AG9" s="288">
        <v>0</v>
      </c>
      <c r="AH9" s="288">
        <v>1</v>
      </c>
      <c r="AI9" s="288">
        <v>8</v>
      </c>
      <c r="AJ9" s="288">
        <v>16</v>
      </c>
      <c r="AK9" s="288">
        <v>353</v>
      </c>
      <c r="AL9" s="288">
        <v>0</v>
      </c>
      <c r="AM9" s="288">
        <v>4</v>
      </c>
      <c r="AN9" s="288">
        <v>1</v>
      </c>
      <c r="AO9" s="288">
        <v>1</v>
      </c>
      <c r="AP9" s="288">
        <v>257</v>
      </c>
      <c r="AQ9" s="288">
        <v>25</v>
      </c>
      <c r="AR9" s="288">
        <v>3</v>
      </c>
      <c r="AS9" s="288">
        <v>8</v>
      </c>
      <c r="AT9" s="288">
        <v>1</v>
      </c>
      <c r="AU9" s="288">
        <v>24</v>
      </c>
      <c r="AV9" s="288">
        <v>0</v>
      </c>
      <c r="AW9" s="288">
        <v>0</v>
      </c>
      <c r="AX9" s="288">
        <v>3</v>
      </c>
      <c r="AY9" s="288">
        <v>3</v>
      </c>
      <c r="AZ9" s="288">
        <v>0</v>
      </c>
      <c r="BA9" s="288">
        <v>0</v>
      </c>
      <c r="BB9" s="288">
        <v>4</v>
      </c>
      <c r="BC9" s="288">
        <v>0</v>
      </c>
      <c r="BD9" s="288">
        <v>0</v>
      </c>
      <c r="BE9" s="288">
        <v>0</v>
      </c>
      <c r="BF9" s="288">
        <v>0</v>
      </c>
      <c r="BG9" s="288">
        <v>1</v>
      </c>
      <c r="BH9" s="288">
        <v>0</v>
      </c>
      <c r="BI9" s="288">
        <v>0</v>
      </c>
      <c r="BJ9" s="288">
        <v>0</v>
      </c>
      <c r="BK9" s="288">
        <v>0</v>
      </c>
      <c r="BL9" s="288">
        <v>0</v>
      </c>
      <c r="BM9" s="288">
        <v>0</v>
      </c>
      <c r="BN9" s="288">
        <v>0</v>
      </c>
      <c r="BO9" s="288">
        <v>0</v>
      </c>
      <c r="BP9" s="288">
        <v>65338</v>
      </c>
      <c r="BQ9" s="288">
        <v>3238</v>
      </c>
      <c r="BR9" s="288">
        <v>0</v>
      </c>
      <c r="BS9" s="288">
        <v>0</v>
      </c>
      <c r="BT9" s="288">
        <v>0</v>
      </c>
      <c r="BU9" s="288">
        <v>0</v>
      </c>
      <c r="BV9" s="288">
        <v>0</v>
      </c>
      <c r="BW9" s="288">
        <v>0</v>
      </c>
      <c r="BX9" s="288">
        <v>0</v>
      </c>
      <c r="BY9" s="288">
        <v>0</v>
      </c>
      <c r="BZ9" s="288">
        <v>0</v>
      </c>
      <c r="CA9" s="288">
        <v>0</v>
      </c>
      <c r="CB9" s="288">
        <v>0</v>
      </c>
      <c r="CC9" s="288">
        <v>0</v>
      </c>
      <c r="CD9" s="288">
        <v>1</v>
      </c>
      <c r="CE9" s="288">
        <v>0</v>
      </c>
      <c r="CF9" s="288">
        <v>0</v>
      </c>
      <c r="CG9" s="288">
        <v>0</v>
      </c>
      <c r="CH9" s="288">
        <v>0</v>
      </c>
      <c r="CI9" s="288">
        <v>0</v>
      </c>
      <c r="CJ9" s="288">
        <v>0</v>
      </c>
      <c r="CK9" s="288">
        <v>0</v>
      </c>
      <c r="CL9" s="288">
        <v>0</v>
      </c>
      <c r="CM9" s="288">
        <v>0</v>
      </c>
      <c r="CN9" s="288">
        <v>0</v>
      </c>
      <c r="CO9" s="288">
        <v>12</v>
      </c>
      <c r="CP9" s="288">
        <v>0</v>
      </c>
      <c r="CQ9" s="288">
        <v>0</v>
      </c>
      <c r="CR9" s="288">
        <v>0</v>
      </c>
      <c r="CS9" s="288">
        <v>0</v>
      </c>
      <c r="CT9" s="288">
        <v>0</v>
      </c>
      <c r="CU9" s="288">
        <v>0</v>
      </c>
      <c r="CV9" s="288">
        <v>0</v>
      </c>
      <c r="CW9" s="288">
        <v>0</v>
      </c>
      <c r="CX9" s="288">
        <v>0</v>
      </c>
      <c r="CY9" s="288">
        <v>0</v>
      </c>
      <c r="CZ9" s="288">
        <v>0</v>
      </c>
      <c r="DA9" s="288">
        <v>0</v>
      </c>
      <c r="DB9" s="288">
        <v>0</v>
      </c>
      <c r="DC9" s="288">
        <v>0</v>
      </c>
      <c r="DD9" s="288">
        <v>0</v>
      </c>
      <c r="DE9" s="289">
        <v>0</v>
      </c>
      <c r="DF9" s="290">
        <v>339451</v>
      </c>
      <c r="DG9" s="287">
        <v>0</v>
      </c>
      <c r="DH9" s="288">
        <v>0</v>
      </c>
      <c r="DI9" s="288">
        <v>0</v>
      </c>
      <c r="DJ9" s="288">
        <v>0</v>
      </c>
      <c r="DK9" s="288">
        <v>0</v>
      </c>
      <c r="DL9" s="288">
        <v>0</v>
      </c>
      <c r="DM9" s="288">
        <v>-374</v>
      </c>
      <c r="DN9" s="290">
        <v>-374</v>
      </c>
      <c r="DO9" s="290">
        <v>339077</v>
      </c>
      <c r="DP9" s="287">
        <v>0</v>
      </c>
      <c r="DQ9" s="289">
        <v>0</v>
      </c>
      <c r="DR9" s="289">
        <v>0</v>
      </c>
      <c r="DS9" s="290">
        <v>-374</v>
      </c>
      <c r="DT9" s="290">
        <v>339077</v>
      </c>
      <c r="DU9" s="287">
        <v>-218473</v>
      </c>
      <c r="DV9" s="288">
        <v>-120604</v>
      </c>
      <c r="DW9" s="290">
        <v>-339077</v>
      </c>
      <c r="DX9" s="290">
        <v>-339451</v>
      </c>
      <c r="DY9" s="290">
        <v>0</v>
      </c>
    </row>
    <row r="10" spans="1:130" ht="39.950000000000003" customHeight="1">
      <c r="A10" s="272" t="s">
        <v>205</v>
      </c>
      <c r="B10" s="265" t="s">
        <v>419</v>
      </c>
      <c r="C10" s="287">
        <v>0</v>
      </c>
      <c r="D10" s="288">
        <v>0</v>
      </c>
      <c r="E10" s="288">
        <v>0</v>
      </c>
      <c r="F10" s="288">
        <v>3</v>
      </c>
      <c r="G10" s="288">
        <v>0</v>
      </c>
      <c r="H10" s="288">
        <v>0</v>
      </c>
      <c r="I10" s="288">
        <v>2</v>
      </c>
      <c r="J10" s="288">
        <v>0</v>
      </c>
      <c r="K10" s="288">
        <v>0</v>
      </c>
      <c r="L10" s="288">
        <v>0</v>
      </c>
      <c r="M10" s="288">
        <v>0</v>
      </c>
      <c r="N10" s="288">
        <v>0</v>
      </c>
      <c r="O10" s="288">
        <v>0</v>
      </c>
      <c r="P10" s="288">
        <v>0</v>
      </c>
      <c r="Q10" s="288">
        <v>0</v>
      </c>
      <c r="R10" s="288">
        <v>1070</v>
      </c>
      <c r="S10" s="288">
        <v>1</v>
      </c>
      <c r="T10" s="288">
        <v>0</v>
      </c>
      <c r="U10" s="288">
        <v>34</v>
      </c>
      <c r="V10" s="288">
        <v>1586</v>
      </c>
      <c r="W10" s="288">
        <v>0</v>
      </c>
      <c r="X10" s="288">
        <v>2</v>
      </c>
      <c r="Y10" s="288">
        <v>18</v>
      </c>
      <c r="Z10" s="288">
        <v>0</v>
      </c>
      <c r="AA10" s="288">
        <v>3</v>
      </c>
      <c r="AB10" s="288">
        <v>1</v>
      </c>
      <c r="AC10" s="288">
        <v>-533</v>
      </c>
      <c r="AD10" s="288">
        <v>417</v>
      </c>
      <c r="AE10" s="288">
        <v>0</v>
      </c>
      <c r="AF10" s="288">
        <v>1</v>
      </c>
      <c r="AG10" s="288">
        <v>0</v>
      </c>
      <c r="AH10" s="288">
        <v>7</v>
      </c>
      <c r="AI10" s="288">
        <v>1806</v>
      </c>
      <c r="AJ10" s="288">
        <v>50</v>
      </c>
      <c r="AK10" s="288">
        <v>361</v>
      </c>
      <c r="AL10" s="288">
        <v>0</v>
      </c>
      <c r="AM10" s="288">
        <v>0</v>
      </c>
      <c r="AN10" s="288">
        <v>3</v>
      </c>
      <c r="AO10" s="288">
        <v>0</v>
      </c>
      <c r="AP10" s="288">
        <v>270503</v>
      </c>
      <c r="AQ10" s="288">
        <v>17268</v>
      </c>
      <c r="AR10" s="288">
        <v>3</v>
      </c>
      <c r="AS10" s="288">
        <v>0</v>
      </c>
      <c r="AT10" s="288">
        <v>1</v>
      </c>
      <c r="AU10" s="288">
        <v>2</v>
      </c>
      <c r="AV10" s="288">
        <v>1</v>
      </c>
      <c r="AW10" s="288">
        <v>6</v>
      </c>
      <c r="AX10" s="288">
        <v>0</v>
      </c>
      <c r="AY10" s="288">
        <v>0</v>
      </c>
      <c r="AZ10" s="288">
        <v>0</v>
      </c>
      <c r="BA10" s="288">
        <v>0</v>
      </c>
      <c r="BB10" s="288">
        <v>0</v>
      </c>
      <c r="BC10" s="288">
        <v>0</v>
      </c>
      <c r="BD10" s="288">
        <v>0</v>
      </c>
      <c r="BE10" s="288">
        <v>0</v>
      </c>
      <c r="BF10" s="288">
        <v>0</v>
      </c>
      <c r="BG10" s="288">
        <v>0</v>
      </c>
      <c r="BH10" s="288">
        <v>0</v>
      </c>
      <c r="BI10" s="288">
        <v>0</v>
      </c>
      <c r="BJ10" s="288">
        <v>10</v>
      </c>
      <c r="BK10" s="288">
        <v>0</v>
      </c>
      <c r="BL10" s="288">
        <v>293</v>
      </c>
      <c r="BM10" s="288">
        <v>1208</v>
      </c>
      <c r="BN10" s="288">
        <v>2438</v>
      </c>
      <c r="BO10" s="288">
        <v>129</v>
      </c>
      <c r="BP10" s="288">
        <v>-3</v>
      </c>
      <c r="BQ10" s="288">
        <v>0</v>
      </c>
      <c r="BR10" s="288">
        <v>0</v>
      </c>
      <c r="BS10" s="288">
        <v>0</v>
      </c>
      <c r="BT10" s="288">
        <v>0</v>
      </c>
      <c r="BU10" s="288">
        <v>0</v>
      </c>
      <c r="BV10" s="288">
        <v>0</v>
      </c>
      <c r="BW10" s="288">
        <v>0</v>
      </c>
      <c r="BX10" s="288">
        <v>0</v>
      </c>
      <c r="BY10" s="288">
        <v>0</v>
      </c>
      <c r="BZ10" s="288">
        <v>0</v>
      </c>
      <c r="CA10" s="288">
        <v>0</v>
      </c>
      <c r="CB10" s="288">
        <v>0</v>
      </c>
      <c r="CC10" s="288">
        <v>0</v>
      </c>
      <c r="CD10" s="288">
        <v>0</v>
      </c>
      <c r="CE10" s="288">
        <v>0</v>
      </c>
      <c r="CF10" s="288">
        <v>0</v>
      </c>
      <c r="CG10" s="288">
        <v>0</v>
      </c>
      <c r="CH10" s="288">
        <v>0</v>
      </c>
      <c r="CI10" s="288">
        <v>0</v>
      </c>
      <c r="CJ10" s="288">
        <v>0</v>
      </c>
      <c r="CK10" s="288">
        <v>0</v>
      </c>
      <c r="CL10" s="288">
        <v>0</v>
      </c>
      <c r="CM10" s="288">
        <v>1</v>
      </c>
      <c r="CN10" s="288">
        <v>0</v>
      </c>
      <c r="CO10" s="288">
        <v>0</v>
      </c>
      <c r="CP10" s="288">
        <v>0</v>
      </c>
      <c r="CQ10" s="288">
        <v>0</v>
      </c>
      <c r="CR10" s="288">
        <v>0</v>
      </c>
      <c r="CS10" s="288">
        <v>0</v>
      </c>
      <c r="CT10" s="288">
        <v>0</v>
      </c>
      <c r="CU10" s="288">
        <v>0</v>
      </c>
      <c r="CV10" s="288">
        <v>0</v>
      </c>
      <c r="CW10" s="288">
        <v>0</v>
      </c>
      <c r="CX10" s="288">
        <v>0</v>
      </c>
      <c r="CY10" s="288">
        <v>-2</v>
      </c>
      <c r="CZ10" s="288">
        <v>-6</v>
      </c>
      <c r="DA10" s="288">
        <v>0</v>
      </c>
      <c r="DB10" s="288">
        <v>2</v>
      </c>
      <c r="DC10" s="288">
        <v>1</v>
      </c>
      <c r="DD10" s="288">
        <v>0</v>
      </c>
      <c r="DE10" s="289">
        <v>2</v>
      </c>
      <c r="DF10" s="290">
        <v>296689</v>
      </c>
      <c r="DG10" s="287">
        <v>-50</v>
      </c>
      <c r="DH10" s="288">
        <v>-31</v>
      </c>
      <c r="DI10" s="288">
        <v>0</v>
      </c>
      <c r="DJ10" s="288">
        <v>0</v>
      </c>
      <c r="DK10" s="288">
        <v>0</v>
      </c>
      <c r="DL10" s="288">
        <v>0</v>
      </c>
      <c r="DM10" s="288">
        <v>-84</v>
      </c>
      <c r="DN10" s="290">
        <v>-165</v>
      </c>
      <c r="DO10" s="290">
        <v>296524</v>
      </c>
      <c r="DP10" s="287">
        <v>118</v>
      </c>
      <c r="DQ10" s="289">
        <v>164</v>
      </c>
      <c r="DR10" s="289">
        <v>282</v>
      </c>
      <c r="DS10" s="290">
        <v>117</v>
      </c>
      <c r="DT10" s="290">
        <v>296806</v>
      </c>
      <c r="DU10" s="287">
        <v>-270555</v>
      </c>
      <c r="DV10" s="288">
        <v>-20985</v>
      </c>
      <c r="DW10" s="290">
        <v>-291540</v>
      </c>
      <c r="DX10" s="290">
        <v>-291423</v>
      </c>
      <c r="DY10" s="290">
        <v>5266</v>
      </c>
    </row>
    <row r="11" spans="1:130" ht="39.950000000000003" customHeight="1">
      <c r="A11" s="272" t="s">
        <v>206</v>
      </c>
      <c r="B11" s="265" t="s">
        <v>123</v>
      </c>
      <c r="C11" s="287">
        <v>0</v>
      </c>
      <c r="D11" s="288">
        <v>247</v>
      </c>
      <c r="E11" s="288">
        <v>0</v>
      </c>
      <c r="F11" s="288">
        <v>117</v>
      </c>
      <c r="G11" s="288">
        <v>5519</v>
      </c>
      <c r="H11" s="288">
        <v>0</v>
      </c>
      <c r="I11" s="288">
        <v>0</v>
      </c>
      <c r="J11" s="288">
        <v>62419</v>
      </c>
      <c r="K11" s="288">
        <v>2025</v>
      </c>
      <c r="L11" s="288">
        <v>2422</v>
      </c>
      <c r="M11" s="288">
        <v>0</v>
      </c>
      <c r="N11" s="288">
        <v>7</v>
      </c>
      <c r="O11" s="288">
        <v>129</v>
      </c>
      <c r="P11" s="288">
        <v>1</v>
      </c>
      <c r="Q11" s="288">
        <v>0</v>
      </c>
      <c r="R11" s="288">
        <v>2768</v>
      </c>
      <c r="S11" s="288">
        <v>1</v>
      </c>
      <c r="T11" s="288">
        <v>0</v>
      </c>
      <c r="U11" s="288">
        <v>1</v>
      </c>
      <c r="V11" s="288">
        <v>18</v>
      </c>
      <c r="W11" s="288">
        <v>0</v>
      </c>
      <c r="X11" s="288">
        <v>46</v>
      </c>
      <c r="Y11" s="288">
        <v>0</v>
      </c>
      <c r="Z11" s="288">
        <v>0</v>
      </c>
      <c r="AA11" s="288">
        <v>400</v>
      </c>
      <c r="AB11" s="288">
        <v>175</v>
      </c>
      <c r="AC11" s="288">
        <v>2</v>
      </c>
      <c r="AD11" s="288">
        <v>0</v>
      </c>
      <c r="AE11" s="288">
        <v>16</v>
      </c>
      <c r="AF11" s="288">
        <v>0</v>
      </c>
      <c r="AG11" s="288">
        <v>0</v>
      </c>
      <c r="AH11" s="288">
        <v>0</v>
      </c>
      <c r="AI11" s="288">
        <v>0</v>
      </c>
      <c r="AJ11" s="288">
        <v>1</v>
      </c>
      <c r="AK11" s="288">
        <v>13</v>
      </c>
      <c r="AL11" s="288">
        <v>0</v>
      </c>
      <c r="AM11" s="288">
        <v>0</v>
      </c>
      <c r="AN11" s="288">
        <v>0</v>
      </c>
      <c r="AO11" s="288">
        <v>0</v>
      </c>
      <c r="AP11" s="288">
        <v>0</v>
      </c>
      <c r="AQ11" s="288">
        <v>0</v>
      </c>
      <c r="AR11" s="288">
        <v>0</v>
      </c>
      <c r="AS11" s="288">
        <v>0</v>
      </c>
      <c r="AT11" s="288">
        <v>0</v>
      </c>
      <c r="AU11" s="288">
        <v>0</v>
      </c>
      <c r="AV11" s="288">
        <v>0</v>
      </c>
      <c r="AW11" s="288">
        <v>0</v>
      </c>
      <c r="AX11" s="288">
        <v>0</v>
      </c>
      <c r="AY11" s="288">
        <v>0</v>
      </c>
      <c r="AZ11" s="288">
        <v>0</v>
      </c>
      <c r="BA11" s="288">
        <v>0</v>
      </c>
      <c r="BB11" s="288">
        <v>0</v>
      </c>
      <c r="BC11" s="288">
        <v>0</v>
      </c>
      <c r="BD11" s="288">
        <v>0</v>
      </c>
      <c r="BE11" s="288">
        <v>0</v>
      </c>
      <c r="BF11" s="288">
        <v>0</v>
      </c>
      <c r="BG11" s="288">
        <v>0</v>
      </c>
      <c r="BH11" s="288">
        <v>0</v>
      </c>
      <c r="BI11" s="288">
        <v>0</v>
      </c>
      <c r="BJ11" s="288">
        <v>27</v>
      </c>
      <c r="BK11" s="288">
        <v>0</v>
      </c>
      <c r="BL11" s="288">
        <v>0</v>
      </c>
      <c r="BM11" s="288">
        <v>0</v>
      </c>
      <c r="BN11" s="288">
        <v>0</v>
      </c>
      <c r="BO11" s="288">
        <v>0</v>
      </c>
      <c r="BP11" s="288">
        <v>0</v>
      </c>
      <c r="BQ11" s="288">
        <v>0</v>
      </c>
      <c r="BR11" s="288">
        <v>0</v>
      </c>
      <c r="BS11" s="288">
        <v>0</v>
      </c>
      <c r="BT11" s="288">
        <v>0</v>
      </c>
      <c r="BU11" s="288">
        <v>0</v>
      </c>
      <c r="BV11" s="288">
        <v>0</v>
      </c>
      <c r="BW11" s="288">
        <v>0</v>
      </c>
      <c r="BX11" s="288">
        <v>0</v>
      </c>
      <c r="BY11" s="288">
        <v>0</v>
      </c>
      <c r="BZ11" s="288">
        <v>0</v>
      </c>
      <c r="CA11" s="288">
        <v>0</v>
      </c>
      <c r="CB11" s="288">
        <v>0</v>
      </c>
      <c r="CC11" s="288">
        <v>0</v>
      </c>
      <c r="CD11" s="288">
        <v>0</v>
      </c>
      <c r="CE11" s="288">
        <v>0</v>
      </c>
      <c r="CF11" s="288">
        <v>167</v>
      </c>
      <c r="CG11" s="288">
        <v>0</v>
      </c>
      <c r="CH11" s="288">
        <v>0</v>
      </c>
      <c r="CI11" s="288">
        <v>0</v>
      </c>
      <c r="CJ11" s="288">
        <v>0</v>
      </c>
      <c r="CK11" s="288">
        <v>0</v>
      </c>
      <c r="CL11" s="288">
        <v>0</v>
      </c>
      <c r="CM11" s="288">
        <v>24</v>
      </c>
      <c r="CN11" s="288">
        <v>2381</v>
      </c>
      <c r="CO11" s="288">
        <v>0</v>
      </c>
      <c r="CP11" s="288">
        <v>2547</v>
      </c>
      <c r="CQ11" s="288">
        <v>0</v>
      </c>
      <c r="CR11" s="288">
        <v>897</v>
      </c>
      <c r="CS11" s="288">
        <v>7125</v>
      </c>
      <c r="CT11" s="288">
        <v>73</v>
      </c>
      <c r="CU11" s="288">
        <v>0</v>
      </c>
      <c r="CV11" s="288">
        <v>0</v>
      </c>
      <c r="CW11" s="288">
        <v>0</v>
      </c>
      <c r="CX11" s="288">
        <v>0</v>
      </c>
      <c r="CY11" s="288">
        <v>2177</v>
      </c>
      <c r="CZ11" s="288">
        <v>31165</v>
      </c>
      <c r="DA11" s="288">
        <v>0</v>
      </c>
      <c r="DB11" s="288">
        <v>0</v>
      </c>
      <c r="DC11" s="288">
        <v>557</v>
      </c>
      <c r="DD11" s="288">
        <v>0</v>
      </c>
      <c r="DE11" s="289">
        <v>0</v>
      </c>
      <c r="DF11" s="290">
        <v>123467</v>
      </c>
      <c r="DG11" s="287">
        <v>3879</v>
      </c>
      <c r="DH11" s="288">
        <v>215285</v>
      </c>
      <c r="DI11" s="288">
        <v>0</v>
      </c>
      <c r="DJ11" s="288">
        <v>0</v>
      </c>
      <c r="DK11" s="288">
        <v>0</v>
      </c>
      <c r="DL11" s="288">
        <v>0</v>
      </c>
      <c r="DM11" s="288">
        <v>-61</v>
      </c>
      <c r="DN11" s="290">
        <v>219103</v>
      </c>
      <c r="DO11" s="290">
        <v>342570</v>
      </c>
      <c r="DP11" s="287">
        <v>2317</v>
      </c>
      <c r="DQ11" s="289">
        <v>188798</v>
      </c>
      <c r="DR11" s="289">
        <v>191115</v>
      </c>
      <c r="DS11" s="290">
        <v>410218</v>
      </c>
      <c r="DT11" s="290">
        <v>533685</v>
      </c>
      <c r="DU11" s="287">
        <v>-42477</v>
      </c>
      <c r="DV11" s="288">
        <v>-196613</v>
      </c>
      <c r="DW11" s="290">
        <v>-239090</v>
      </c>
      <c r="DX11" s="290">
        <v>171128</v>
      </c>
      <c r="DY11" s="290">
        <v>294595</v>
      </c>
    </row>
    <row r="12" spans="1:130" ht="39.950000000000003" customHeight="1">
      <c r="A12" s="272" t="s">
        <v>207</v>
      </c>
      <c r="B12" s="265" t="s">
        <v>124</v>
      </c>
      <c r="C12" s="287">
        <v>0</v>
      </c>
      <c r="D12" s="288">
        <v>8</v>
      </c>
      <c r="E12" s="288">
        <v>0</v>
      </c>
      <c r="F12" s="288">
        <v>0</v>
      </c>
      <c r="G12" s="288">
        <v>801</v>
      </c>
      <c r="H12" s="288">
        <v>0</v>
      </c>
      <c r="I12" s="288">
        <v>0</v>
      </c>
      <c r="J12" s="288">
        <v>337</v>
      </c>
      <c r="K12" s="288">
        <v>921</v>
      </c>
      <c r="L12" s="288">
        <v>0</v>
      </c>
      <c r="M12" s="288">
        <v>0</v>
      </c>
      <c r="N12" s="288">
        <v>0</v>
      </c>
      <c r="O12" s="288">
        <v>0</v>
      </c>
      <c r="P12" s="288">
        <v>0</v>
      </c>
      <c r="Q12" s="288">
        <v>0</v>
      </c>
      <c r="R12" s="288">
        <v>0</v>
      </c>
      <c r="S12" s="288">
        <v>0</v>
      </c>
      <c r="T12" s="288">
        <v>0</v>
      </c>
      <c r="U12" s="288">
        <v>0</v>
      </c>
      <c r="V12" s="288">
        <v>0</v>
      </c>
      <c r="W12" s="288">
        <v>0</v>
      </c>
      <c r="X12" s="288">
        <v>0</v>
      </c>
      <c r="Y12" s="288">
        <v>0</v>
      </c>
      <c r="Z12" s="288">
        <v>0</v>
      </c>
      <c r="AA12" s="288">
        <v>5</v>
      </c>
      <c r="AB12" s="288">
        <v>0</v>
      </c>
      <c r="AC12" s="288">
        <v>0</v>
      </c>
      <c r="AD12" s="288">
        <v>0</v>
      </c>
      <c r="AE12" s="288">
        <v>0</v>
      </c>
      <c r="AF12" s="288">
        <v>0</v>
      </c>
      <c r="AG12" s="288">
        <v>0</v>
      </c>
      <c r="AH12" s="288">
        <v>0</v>
      </c>
      <c r="AI12" s="288">
        <v>0</v>
      </c>
      <c r="AJ12" s="288">
        <v>0</v>
      </c>
      <c r="AK12" s="288">
        <v>0</v>
      </c>
      <c r="AL12" s="288">
        <v>0</v>
      </c>
      <c r="AM12" s="288">
        <v>0</v>
      </c>
      <c r="AN12" s="288">
        <v>0</v>
      </c>
      <c r="AO12" s="288">
        <v>0</v>
      </c>
      <c r="AP12" s="288">
        <v>0</v>
      </c>
      <c r="AQ12" s="288">
        <v>0</v>
      </c>
      <c r="AR12" s="288">
        <v>0</v>
      </c>
      <c r="AS12" s="288">
        <v>0</v>
      </c>
      <c r="AT12" s="288">
        <v>0</v>
      </c>
      <c r="AU12" s="288">
        <v>0</v>
      </c>
      <c r="AV12" s="288">
        <v>0</v>
      </c>
      <c r="AW12" s="288">
        <v>0</v>
      </c>
      <c r="AX12" s="288">
        <v>0</v>
      </c>
      <c r="AY12" s="288">
        <v>0</v>
      </c>
      <c r="AZ12" s="288">
        <v>0</v>
      </c>
      <c r="BA12" s="288">
        <v>0</v>
      </c>
      <c r="BB12" s="288">
        <v>0</v>
      </c>
      <c r="BC12" s="288">
        <v>0</v>
      </c>
      <c r="BD12" s="288">
        <v>0</v>
      </c>
      <c r="BE12" s="288">
        <v>0</v>
      </c>
      <c r="BF12" s="288">
        <v>0</v>
      </c>
      <c r="BG12" s="288">
        <v>0</v>
      </c>
      <c r="BH12" s="288">
        <v>0</v>
      </c>
      <c r="BI12" s="288">
        <v>0</v>
      </c>
      <c r="BJ12" s="288">
        <v>0</v>
      </c>
      <c r="BK12" s="288">
        <v>0</v>
      </c>
      <c r="BL12" s="288">
        <v>0</v>
      </c>
      <c r="BM12" s="288">
        <v>0</v>
      </c>
      <c r="BN12" s="288">
        <v>0</v>
      </c>
      <c r="BO12" s="288">
        <v>0</v>
      </c>
      <c r="BP12" s="288">
        <v>0</v>
      </c>
      <c r="BQ12" s="288">
        <v>0</v>
      </c>
      <c r="BR12" s="288">
        <v>0</v>
      </c>
      <c r="BS12" s="288">
        <v>0</v>
      </c>
      <c r="BT12" s="288">
        <v>78</v>
      </c>
      <c r="BU12" s="288">
        <v>0</v>
      </c>
      <c r="BV12" s="288">
        <v>0</v>
      </c>
      <c r="BW12" s="288">
        <v>0</v>
      </c>
      <c r="BX12" s="288">
        <v>0</v>
      </c>
      <c r="BY12" s="288">
        <v>0</v>
      </c>
      <c r="BZ12" s="288">
        <v>0</v>
      </c>
      <c r="CA12" s="288">
        <v>0</v>
      </c>
      <c r="CB12" s="288">
        <v>0</v>
      </c>
      <c r="CC12" s="288">
        <v>0</v>
      </c>
      <c r="CD12" s="288">
        <v>0</v>
      </c>
      <c r="CE12" s="288">
        <v>0</v>
      </c>
      <c r="CF12" s="288">
        <v>198</v>
      </c>
      <c r="CG12" s="288">
        <v>0</v>
      </c>
      <c r="CH12" s="288">
        <v>0</v>
      </c>
      <c r="CI12" s="288">
        <v>0</v>
      </c>
      <c r="CJ12" s="288">
        <v>0</v>
      </c>
      <c r="CK12" s="288">
        <v>0</v>
      </c>
      <c r="CL12" s="288">
        <v>0</v>
      </c>
      <c r="CM12" s="288">
        <v>1</v>
      </c>
      <c r="CN12" s="288">
        <v>42</v>
      </c>
      <c r="CO12" s="288">
        <v>0</v>
      </c>
      <c r="CP12" s="288">
        <v>301</v>
      </c>
      <c r="CQ12" s="288">
        <v>0</v>
      </c>
      <c r="CR12" s="288">
        <v>140</v>
      </c>
      <c r="CS12" s="288">
        <v>1130</v>
      </c>
      <c r="CT12" s="288">
        <v>0</v>
      </c>
      <c r="CU12" s="288">
        <v>0</v>
      </c>
      <c r="CV12" s="288">
        <v>0</v>
      </c>
      <c r="CW12" s="288">
        <v>0</v>
      </c>
      <c r="CX12" s="288">
        <v>3</v>
      </c>
      <c r="CY12" s="288">
        <v>1138</v>
      </c>
      <c r="CZ12" s="288">
        <v>16000</v>
      </c>
      <c r="DA12" s="288">
        <v>0</v>
      </c>
      <c r="DB12" s="288">
        <v>0</v>
      </c>
      <c r="DC12" s="288">
        <v>228</v>
      </c>
      <c r="DD12" s="288">
        <v>0</v>
      </c>
      <c r="DE12" s="289">
        <v>11</v>
      </c>
      <c r="DF12" s="290">
        <v>21342</v>
      </c>
      <c r="DG12" s="287">
        <v>2615</v>
      </c>
      <c r="DH12" s="288">
        <v>42509</v>
      </c>
      <c r="DI12" s="288">
        <v>0</v>
      </c>
      <c r="DJ12" s="288">
        <v>0</v>
      </c>
      <c r="DK12" s="288">
        <v>0</v>
      </c>
      <c r="DL12" s="288">
        <v>0</v>
      </c>
      <c r="DM12" s="288">
        <v>-73</v>
      </c>
      <c r="DN12" s="290">
        <v>45051</v>
      </c>
      <c r="DO12" s="290">
        <v>66393</v>
      </c>
      <c r="DP12" s="287">
        <v>307</v>
      </c>
      <c r="DQ12" s="289">
        <v>34927</v>
      </c>
      <c r="DR12" s="289">
        <v>35234</v>
      </c>
      <c r="DS12" s="290">
        <v>80285</v>
      </c>
      <c r="DT12" s="290">
        <v>101627</v>
      </c>
      <c r="DU12" s="287">
        <v>-3354</v>
      </c>
      <c r="DV12" s="288">
        <v>-42210</v>
      </c>
      <c r="DW12" s="290">
        <v>-45564</v>
      </c>
      <c r="DX12" s="290">
        <v>34721</v>
      </c>
      <c r="DY12" s="290">
        <v>56063</v>
      </c>
    </row>
    <row r="13" spans="1:130" ht="39.950000000000003" customHeight="1">
      <c r="A13" s="272" t="s">
        <v>208</v>
      </c>
      <c r="B13" s="265" t="s">
        <v>125</v>
      </c>
      <c r="C13" s="287">
        <v>1752</v>
      </c>
      <c r="D13" s="288">
        <v>13003</v>
      </c>
      <c r="E13" s="288">
        <v>596</v>
      </c>
      <c r="F13" s="288">
        <v>6</v>
      </c>
      <c r="G13" s="288">
        <v>7917</v>
      </c>
      <c r="H13" s="288">
        <v>0</v>
      </c>
      <c r="I13" s="288">
        <v>0</v>
      </c>
      <c r="J13" s="288">
        <v>-21</v>
      </c>
      <c r="K13" s="288">
        <v>0</v>
      </c>
      <c r="L13" s="288">
        <v>4492</v>
      </c>
      <c r="M13" s="288">
        <v>0</v>
      </c>
      <c r="N13" s="288">
        <v>0</v>
      </c>
      <c r="O13" s="288">
        <v>0</v>
      </c>
      <c r="P13" s="288">
        <v>0</v>
      </c>
      <c r="Q13" s="288">
        <v>0</v>
      </c>
      <c r="R13" s="288">
        <v>0</v>
      </c>
      <c r="S13" s="288">
        <v>0</v>
      </c>
      <c r="T13" s="288">
        <v>0</v>
      </c>
      <c r="U13" s="288">
        <v>3</v>
      </c>
      <c r="V13" s="288">
        <v>0</v>
      </c>
      <c r="W13" s="288">
        <v>0</v>
      </c>
      <c r="X13" s="288">
        <v>0</v>
      </c>
      <c r="Y13" s="288">
        <v>0</v>
      </c>
      <c r="Z13" s="288">
        <v>0</v>
      </c>
      <c r="AA13" s="288">
        <v>0</v>
      </c>
      <c r="AB13" s="288">
        <v>0</v>
      </c>
      <c r="AC13" s="288">
        <v>0</v>
      </c>
      <c r="AD13" s="288">
        <v>0</v>
      </c>
      <c r="AE13" s="288">
        <v>0</v>
      </c>
      <c r="AF13" s="288">
        <v>0</v>
      </c>
      <c r="AG13" s="288">
        <v>0</v>
      </c>
      <c r="AH13" s="288">
        <v>0</v>
      </c>
      <c r="AI13" s="288">
        <v>0</v>
      </c>
      <c r="AJ13" s="288">
        <v>0</v>
      </c>
      <c r="AK13" s="288">
        <v>0</v>
      </c>
      <c r="AL13" s="288">
        <v>0</v>
      </c>
      <c r="AM13" s="288">
        <v>0</v>
      </c>
      <c r="AN13" s="288">
        <v>0</v>
      </c>
      <c r="AO13" s="288">
        <v>0</v>
      </c>
      <c r="AP13" s="288">
        <v>0</v>
      </c>
      <c r="AQ13" s="288">
        <v>0</v>
      </c>
      <c r="AR13" s="288">
        <v>0</v>
      </c>
      <c r="AS13" s="288">
        <v>0</v>
      </c>
      <c r="AT13" s="288">
        <v>0</v>
      </c>
      <c r="AU13" s="288">
        <v>0</v>
      </c>
      <c r="AV13" s="288">
        <v>0</v>
      </c>
      <c r="AW13" s="288">
        <v>0</v>
      </c>
      <c r="AX13" s="288">
        <v>0</v>
      </c>
      <c r="AY13" s="288">
        <v>0</v>
      </c>
      <c r="AZ13" s="288">
        <v>0</v>
      </c>
      <c r="BA13" s="288">
        <v>0</v>
      </c>
      <c r="BB13" s="288">
        <v>0</v>
      </c>
      <c r="BC13" s="288">
        <v>0</v>
      </c>
      <c r="BD13" s="288">
        <v>0</v>
      </c>
      <c r="BE13" s="288">
        <v>0</v>
      </c>
      <c r="BF13" s="288">
        <v>0</v>
      </c>
      <c r="BG13" s="288">
        <v>0</v>
      </c>
      <c r="BH13" s="288">
        <v>0</v>
      </c>
      <c r="BI13" s="288">
        <v>0</v>
      </c>
      <c r="BJ13" s="288">
        <v>0</v>
      </c>
      <c r="BK13" s="288">
        <v>0</v>
      </c>
      <c r="BL13" s="288">
        <v>0</v>
      </c>
      <c r="BM13" s="288">
        <v>0</v>
      </c>
      <c r="BN13" s="288">
        <v>0</v>
      </c>
      <c r="BO13" s="288">
        <v>0</v>
      </c>
      <c r="BP13" s="288">
        <v>0</v>
      </c>
      <c r="BQ13" s="288">
        <v>0</v>
      </c>
      <c r="BR13" s="288">
        <v>0</v>
      </c>
      <c r="BS13" s="288">
        <v>0</v>
      </c>
      <c r="BT13" s="288">
        <v>40</v>
      </c>
      <c r="BU13" s="288">
        <v>0</v>
      </c>
      <c r="BV13" s="288">
        <v>0</v>
      </c>
      <c r="BW13" s="288">
        <v>0</v>
      </c>
      <c r="BX13" s="288">
        <v>0</v>
      </c>
      <c r="BY13" s="288">
        <v>0</v>
      </c>
      <c r="BZ13" s="288">
        <v>0</v>
      </c>
      <c r="CA13" s="288">
        <v>0</v>
      </c>
      <c r="CB13" s="288">
        <v>0</v>
      </c>
      <c r="CC13" s="288">
        <v>0</v>
      </c>
      <c r="CD13" s="288">
        <v>0</v>
      </c>
      <c r="CE13" s="288">
        <v>0</v>
      </c>
      <c r="CF13" s="288">
        <v>0</v>
      </c>
      <c r="CG13" s="288">
        <v>0</v>
      </c>
      <c r="CH13" s="288">
        <v>0</v>
      </c>
      <c r="CI13" s="288">
        <v>0</v>
      </c>
      <c r="CJ13" s="288">
        <v>0</v>
      </c>
      <c r="CK13" s="288">
        <v>0</v>
      </c>
      <c r="CL13" s="288">
        <v>0</v>
      </c>
      <c r="CM13" s="288">
        <v>0</v>
      </c>
      <c r="CN13" s="288">
        <v>82</v>
      </c>
      <c r="CO13" s="288">
        <v>268</v>
      </c>
      <c r="CP13" s="288">
        <v>25</v>
      </c>
      <c r="CQ13" s="288">
        <v>0</v>
      </c>
      <c r="CR13" s="288">
        <v>1</v>
      </c>
      <c r="CS13" s="288">
        <v>0</v>
      </c>
      <c r="CT13" s="288">
        <v>0</v>
      </c>
      <c r="CU13" s="288">
        <v>0</v>
      </c>
      <c r="CV13" s="288">
        <v>0</v>
      </c>
      <c r="CW13" s="288">
        <v>0</v>
      </c>
      <c r="CX13" s="288">
        <v>0</v>
      </c>
      <c r="CY13" s="288">
        <v>0</v>
      </c>
      <c r="CZ13" s="288">
        <v>0</v>
      </c>
      <c r="DA13" s="288">
        <v>0</v>
      </c>
      <c r="DB13" s="288">
        <v>42</v>
      </c>
      <c r="DC13" s="288">
        <v>0</v>
      </c>
      <c r="DD13" s="288">
        <v>0</v>
      </c>
      <c r="DE13" s="289">
        <v>0</v>
      </c>
      <c r="DF13" s="290">
        <v>28206</v>
      </c>
      <c r="DG13" s="287">
        <v>0</v>
      </c>
      <c r="DH13" s="288">
        <v>2452</v>
      </c>
      <c r="DI13" s="288">
        <v>0</v>
      </c>
      <c r="DJ13" s="288">
        <v>0</v>
      </c>
      <c r="DK13" s="288">
        <v>0</v>
      </c>
      <c r="DL13" s="288">
        <v>0</v>
      </c>
      <c r="DM13" s="288">
        <v>31</v>
      </c>
      <c r="DN13" s="290">
        <v>2483</v>
      </c>
      <c r="DO13" s="290">
        <v>30689</v>
      </c>
      <c r="DP13" s="287">
        <v>0</v>
      </c>
      <c r="DQ13" s="289">
        <v>3444</v>
      </c>
      <c r="DR13" s="289">
        <v>3444</v>
      </c>
      <c r="DS13" s="290">
        <v>5927</v>
      </c>
      <c r="DT13" s="290">
        <v>34133</v>
      </c>
      <c r="DU13" s="287">
        <v>-2653</v>
      </c>
      <c r="DV13" s="288">
        <v>-14907</v>
      </c>
      <c r="DW13" s="290">
        <v>-17560</v>
      </c>
      <c r="DX13" s="290">
        <v>-11633</v>
      </c>
      <c r="DY13" s="290">
        <v>16573</v>
      </c>
    </row>
    <row r="14" spans="1:130" ht="39.950000000000003" customHeight="1">
      <c r="A14" s="272" t="s">
        <v>209</v>
      </c>
      <c r="B14" s="265" t="s">
        <v>126</v>
      </c>
      <c r="C14" s="287">
        <v>0</v>
      </c>
      <c r="D14" s="288">
        <v>0</v>
      </c>
      <c r="E14" s="288">
        <v>0</v>
      </c>
      <c r="F14" s="288">
        <v>0</v>
      </c>
      <c r="G14" s="288">
        <v>0</v>
      </c>
      <c r="H14" s="288">
        <v>0</v>
      </c>
      <c r="I14" s="288">
        <v>0</v>
      </c>
      <c r="J14" s="288">
        <v>0</v>
      </c>
      <c r="K14" s="288">
        <v>0</v>
      </c>
      <c r="L14" s="288">
        <v>0</v>
      </c>
      <c r="M14" s="288">
        <v>0</v>
      </c>
      <c r="N14" s="288">
        <v>0</v>
      </c>
      <c r="O14" s="288">
        <v>0</v>
      </c>
      <c r="P14" s="288">
        <v>0</v>
      </c>
      <c r="Q14" s="288">
        <v>0</v>
      </c>
      <c r="R14" s="288">
        <v>0</v>
      </c>
      <c r="S14" s="288">
        <v>0</v>
      </c>
      <c r="T14" s="288">
        <v>0</v>
      </c>
      <c r="U14" s="288">
        <v>0</v>
      </c>
      <c r="V14" s="288">
        <v>0</v>
      </c>
      <c r="W14" s="288">
        <v>0</v>
      </c>
      <c r="X14" s="288">
        <v>0</v>
      </c>
      <c r="Y14" s="288">
        <v>0</v>
      </c>
      <c r="Z14" s="288">
        <v>0</v>
      </c>
      <c r="AA14" s="288">
        <v>0</v>
      </c>
      <c r="AB14" s="288">
        <v>0</v>
      </c>
      <c r="AC14" s="288">
        <v>0</v>
      </c>
      <c r="AD14" s="288">
        <v>0</v>
      </c>
      <c r="AE14" s="288">
        <v>0</v>
      </c>
      <c r="AF14" s="288">
        <v>0</v>
      </c>
      <c r="AG14" s="288">
        <v>0</v>
      </c>
      <c r="AH14" s="288">
        <v>0</v>
      </c>
      <c r="AI14" s="288">
        <v>0</v>
      </c>
      <c r="AJ14" s="288">
        <v>0</v>
      </c>
      <c r="AK14" s="288">
        <v>0</v>
      </c>
      <c r="AL14" s="288">
        <v>0</v>
      </c>
      <c r="AM14" s="288">
        <v>0</v>
      </c>
      <c r="AN14" s="288">
        <v>0</v>
      </c>
      <c r="AO14" s="288">
        <v>0</v>
      </c>
      <c r="AP14" s="288">
        <v>0</v>
      </c>
      <c r="AQ14" s="288">
        <v>0</v>
      </c>
      <c r="AR14" s="288">
        <v>0</v>
      </c>
      <c r="AS14" s="288">
        <v>0</v>
      </c>
      <c r="AT14" s="288">
        <v>0</v>
      </c>
      <c r="AU14" s="288">
        <v>0</v>
      </c>
      <c r="AV14" s="288">
        <v>0</v>
      </c>
      <c r="AW14" s="288">
        <v>0</v>
      </c>
      <c r="AX14" s="288">
        <v>0</v>
      </c>
      <c r="AY14" s="288">
        <v>0</v>
      </c>
      <c r="AZ14" s="288">
        <v>0</v>
      </c>
      <c r="BA14" s="288">
        <v>0</v>
      </c>
      <c r="BB14" s="288">
        <v>0</v>
      </c>
      <c r="BC14" s="288">
        <v>0</v>
      </c>
      <c r="BD14" s="288">
        <v>0</v>
      </c>
      <c r="BE14" s="288">
        <v>0</v>
      </c>
      <c r="BF14" s="288">
        <v>0</v>
      </c>
      <c r="BG14" s="288">
        <v>0</v>
      </c>
      <c r="BH14" s="288">
        <v>0</v>
      </c>
      <c r="BI14" s="288">
        <v>0</v>
      </c>
      <c r="BJ14" s="288">
        <v>0</v>
      </c>
      <c r="BK14" s="288">
        <v>0</v>
      </c>
      <c r="BL14" s="288">
        <v>0</v>
      </c>
      <c r="BM14" s="288">
        <v>0</v>
      </c>
      <c r="BN14" s="288">
        <v>0</v>
      </c>
      <c r="BO14" s="288">
        <v>0</v>
      </c>
      <c r="BP14" s="288">
        <v>0</v>
      </c>
      <c r="BQ14" s="288">
        <v>0</v>
      </c>
      <c r="BR14" s="288">
        <v>0</v>
      </c>
      <c r="BS14" s="288">
        <v>0</v>
      </c>
      <c r="BT14" s="288">
        <v>0</v>
      </c>
      <c r="BU14" s="288">
        <v>0</v>
      </c>
      <c r="BV14" s="288">
        <v>0</v>
      </c>
      <c r="BW14" s="288">
        <v>0</v>
      </c>
      <c r="BX14" s="288">
        <v>0</v>
      </c>
      <c r="BY14" s="288">
        <v>0</v>
      </c>
      <c r="BZ14" s="288">
        <v>0</v>
      </c>
      <c r="CA14" s="288">
        <v>0</v>
      </c>
      <c r="CB14" s="288">
        <v>0</v>
      </c>
      <c r="CC14" s="288">
        <v>0</v>
      </c>
      <c r="CD14" s="288">
        <v>0</v>
      </c>
      <c r="CE14" s="288">
        <v>0</v>
      </c>
      <c r="CF14" s="288">
        <v>0</v>
      </c>
      <c r="CG14" s="288">
        <v>0</v>
      </c>
      <c r="CH14" s="288">
        <v>0</v>
      </c>
      <c r="CI14" s="288">
        <v>0</v>
      </c>
      <c r="CJ14" s="288">
        <v>0</v>
      </c>
      <c r="CK14" s="288">
        <v>0</v>
      </c>
      <c r="CL14" s="288">
        <v>0</v>
      </c>
      <c r="CM14" s="288">
        <v>0</v>
      </c>
      <c r="CN14" s="288">
        <v>0</v>
      </c>
      <c r="CO14" s="288">
        <v>0</v>
      </c>
      <c r="CP14" s="288">
        <v>0</v>
      </c>
      <c r="CQ14" s="288">
        <v>0</v>
      </c>
      <c r="CR14" s="288">
        <v>0</v>
      </c>
      <c r="CS14" s="288">
        <v>0</v>
      </c>
      <c r="CT14" s="288">
        <v>0</v>
      </c>
      <c r="CU14" s="288">
        <v>0</v>
      </c>
      <c r="CV14" s="288">
        <v>0</v>
      </c>
      <c r="CW14" s="288">
        <v>0</v>
      </c>
      <c r="CX14" s="288">
        <v>0</v>
      </c>
      <c r="CY14" s="288">
        <v>0</v>
      </c>
      <c r="CZ14" s="288">
        <v>0</v>
      </c>
      <c r="DA14" s="288">
        <v>0</v>
      </c>
      <c r="DB14" s="288">
        <v>0</v>
      </c>
      <c r="DC14" s="288">
        <v>0</v>
      </c>
      <c r="DD14" s="288">
        <v>0</v>
      </c>
      <c r="DE14" s="289">
        <v>0</v>
      </c>
      <c r="DF14" s="290">
        <v>0</v>
      </c>
      <c r="DG14" s="287">
        <v>1578</v>
      </c>
      <c r="DH14" s="288">
        <v>24880</v>
      </c>
      <c r="DI14" s="288">
        <v>0</v>
      </c>
      <c r="DJ14" s="288">
        <v>0</v>
      </c>
      <c r="DK14" s="288">
        <v>0</v>
      </c>
      <c r="DL14" s="288">
        <v>0</v>
      </c>
      <c r="DM14" s="288">
        <v>210</v>
      </c>
      <c r="DN14" s="290">
        <v>26668</v>
      </c>
      <c r="DO14" s="290">
        <v>26668</v>
      </c>
      <c r="DP14" s="287">
        <v>0</v>
      </c>
      <c r="DQ14" s="289">
        <v>0</v>
      </c>
      <c r="DR14" s="289">
        <v>0</v>
      </c>
      <c r="DS14" s="290">
        <v>26668</v>
      </c>
      <c r="DT14" s="290">
        <v>26668</v>
      </c>
      <c r="DU14" s="287">
        <v>-2380</v>
      </c>
      <c r="DV14" s="288">
        <v>-24288</v>
      </c>
      <c r="DW14" s="290">
        <v>-26668</v>
      </c>
      <c r="DX14" s="290">
        <v>0</v>
      </c>
      <c r="DY14" s="290">
        <v>0</v>
      </c>
    </row>
    <row r="15" spans="1:130" ht="39.950000000000003" customHeight="1">
      <c r="A15" s="272" t="s">
        <v>210</v>
      </c>
      <c r="B15" s="265" t="s">
        <v>127</v>
      </c>
      <c r="C15" s="287">
        <v>13</v>
      </c>
      <c r="D15" s="288">
        <v>0</v>
      </c>
      <c r="E15" s="288">
        <v>1</v>
      </c>
      <c r="F15" s="288">
        <v>14</v>
      </c>
      <c r="G15" s="288">
        <v>1106</v>
      </c>
      <c r="H15" s="288">
        <v>0</v>
      </c>
      <c r="I15" s="288">
        <v>0</v>
      </c>
      <c r="J15" s="288">
        <v>0</v>
      </c>
      <c r="K15" s="288">
        <v>1</v>
      </c>
      <c r="L15" s="288">
        <v>0</v>
      </c>
      <c r="M15" s="288">
        <v>0</v>
      </c>
      <c r="N15" s="288">
        <v>6485</v>
      </c>
      <c r="O15" s="288">
        <v>12757</v>
      </c>
      <c r="P15" s="288">
        <v>10</v>
      </c>
      <c r="Q15" s="288">
        <v>52</v>
      </c>
      <c r="R15" s="288">
        <v>651</v>
      </c>
      <c r="S15" s="288">
        <v>2802</v>
      </c>
      <c r="T15" s="288">
        <v>9</v>
      </c>
      <c r="U15" s="288">
        <v>8</v>
      </c>
      <c r="V15" s="288">
        <v>0</v>
      </c>
      <c r="W15" s="288">
        <v>0</v>
      </c>
      <c r="X15" s="288">
        <v>0</v>
      </c>
      <c r="Y15" s="288">
        <v>0</v>
      </c>
      <c r="Z15" s="288">
        <v>150</v>
      </c>
      <c r="AA15" s="288">
        <v>0</v>
      </c>
      <c r="AB15" s="288">
        <v>2</v>
      </c>
      <c r="AC15" s="288">
        <v>0</v>
      </c>
      <c r="AD15" s="288">
        <v>0</v>
      </c>
      <c r="AE15" s="288">
        <v>111</v>
      </c>
      <c r="AF15" s="288">
        <v>72</v>
      </c>
      <c r="AG15" s="288">
        <v>78</v>
      </c>
      <c r="AH15" s="288">
        <v>0</v>
      </c>
      <c r="AI15" s="288">
        <v>0</v>
      </c>
      <c r="AJ15" s="288">
        <v>0</v>
      </c>
      <c r="AK15" s="288">
        <v>23</v>
      </c>
      <c r="AL15" s="288">
        <v>0</v>
      </c>
      <c r="AM15" s="288">
        <v>0</v>
      </c>
      <c r="AN15" s="288">
        <v>0</v>
      </c>
      <c r="AO15" s="288">
        <v>0</v>
      </c>
      <c r="AP15" s="288">
        <v>0</v>
      </c>
      <c r="AQ15" s="288">
        <v>5</v>
      </c>
      <c r="AR15" s="288">
        <v>7</v>
      </c>
      <c r="AS15" s="288">
        <v>4</v>
      </c>
      <c r="AT15" s="288">
        <v>48</v>
      </c>
      <c r="AU15" s="288">
        <v>71</v>
      </c>
      <c r="AV15" s="288">
        <v>3</v>
      </c>
      <c r="AW15" s="288">
        <v>17</v>
      </c>
      <c r="AX15" s="288">
        <v>1</v>
      </c>
      <c r="AY15" s="288">
        <v>0</v>
      </c>
      <c r="AZ15" s="288">
        <v>0</v>
      </c>
      <c r="BA15" s="288">
        <v>0</v>
      </c>
      <c r="BB15" s="288">
        <v>0</v>
      </c>
      <c r="BC15" s="288">
        <v>0</v>
      </c>
      <c r="BD15" s="288">
        <v>0</v>
      </c>
      <c r="BE15" s="288">
        <v>0</v>
      </c>
      <c r="BF15" s="288">
        <v>0</v>
      </c>
      <c r="BG15" s="288">
        <v>1</v>
      </c>
      <c r="BH15" s="288">
        <v>1330</v>
      </c>
      <c r="BI15" s="288">
        <v>0</v>
      </c>
      <c r="BJ15" s="288">
        <v>30</v>
      </c>
      <c r="BK15" s="288">
        <v>0</v>
      </c>
      <c r="BL15" s="288">
        <v>97</v>
      </c>
      <c r="BM15" s="288">
        <v>203</v>
      </c>
      <c r="BN15" s="288">
        <v>5</v>
      </c>
      <c r="BO15" s="288">
        <v>1</v>
      </c>
      <c r="BP15" s="288">
        <v>0</v>
      </c>
      <c r="BQ15" s="288">
        <v>0</v>
      </c>
      <c r="BR15" s="288">
        <v>4</v>
      </c>
      <c r="BS15" s="288">
        <v>1</v>
      </c>
      <c r="BT15" s="288">
        <v>237</v>
      </c>
      <c r="BU15" s="288">
        <v>7</v>
      </c>
      <c r="BV15" s="288">
        <v>0</v>
      </c>
      <c r="BW15" s="288">
        <v>0</v>
      </c>
      <c r="BX15" s="288">
        <v>0</v>
      </c>
      <c r="BY15" s="288">
        <v>2</v>
      </c>
      <c r="BZ15" s="288">
        <v>9</v>
      </c>
      <c r="CA15" s="288">
        <v>0</v>
      </c>
      <c r="CB15" s="288">
        <v>223</v>
      </c>
      <c r="CC15" s="288">
        <v>2</v>
      </c>
      <c r="CD15" s="288">
        <v>3</v>
      </c>
      <c r="CE15" s="288">
        <v>9</v>
      </c>
      <c r="CF15" s="288">
        <v>62</v>
      </c>
      <c r="CG15" s="288">
        <v>0</v>
      </c>
      <c r="CH15" s="288">
        <v>1</v>
      </c>
      <c r="CI15" s="288">
        <v>0</v>
      </c>
      <c r="CJ15" s="288">
        <v>12</v>
      </c>
      <c r="CK15" s="288">
        <v>0</v>
      </c>
      <c r="CL15" s="288">
        <v>7</v>
      </c>
      <c r="CM15" s="288">
        <v>14</v>
      </c>
      <c r="CN15" s="288">
        <v>0</v>
      </c>
      <c r="CO15" s="288">
        <v>0</v>
      </c>
      <c r="CP15" s="288">
        <v>34</v>
      </c>
      <c r="CQ15" s="288">
        <v>53</v>
      </c>
      <c r="CR15" s="288">
        <v>9</v>
      </c>
      <c r="CS15" s="288">
        <v>10</v>
      </c>
      <c r="CT15" s="288">
        <v>21</v>
      </c>
      <c r="CU15" s="288">
        <v>12</v>
      </c>
      <c r="CV15" s="288">
        <v>0</v>
      </c>
      <c r="CW15" s="288">
        <v>1</v>
      </c>
      <c r="CX15" s="288">
        <v>84</v>
      </c>
      <c r="CY15" s="288">
        <v>25</v>
      </c>
      <c r="CZ15" s="288">
        <v>0</v>
      </c>
      <c r="DA15" s="288">
        <v>16</v>
      </c>
      <c r="DB15" s="288">
        <v>256</v>
      </c>
      <c r="DC15" s="288">
        <v>21</v>
      </c>
      <c r="DD15" s="288">
        <v>363</v>
      </c>
      <c r="DE15" s="289">
        <v>24</v>
      </c>
      <c r="DF15" s="290">
        <v>27690</v>
      </c>
      <c r="DG15" s="287">
        <v>12</v>
      </c>
      <c r="DH15" s="288">
        <v>986</v>
      </c>
      <c r="DI15" s="288">
        <v>0</v>
      </c>
      <c r="DJ15" s="288">
        <v>0</v>
      </c>
      <c r="DK15" s="288">
        <v>6</v>
      </c>
      <c r="DL15" s="292">
        <v>457</v>
      </c>
      <c r="DM15" s="288">
        <v>111</v>
      </c>
      <c r="DN15" s="290">
        <v>1572</v>
      </c>
      <c r="DO15" s="290">
        <v>29262</v>
      </c>
      <c r="DP15" s="287">
        <v>2487</v>
      </c>
      <c r="DQ15" s="289">
        <v>21646</v>
      </c>
      <c r="DR15" s="289">
        <v>24133</v>
      </c>
      <c r="DS15" s="290">
        <v>25705</v>
      </c>
      <c r="DT15" s="290">
        <v>53395</v>
      </c>
      <c r="DU15" s="287">
        <v>-4745</v>
      </c>
      <c r="DV15" s="288">
        <v>-20685</v>
      </c>
      <c r="DW15" s="290">
        <v>-25430</v>
      </c>
      <c r="DX15" s="290">
        <v>275</v>
      </c>
      <c r="DY15" s="290">
        <v>27965</v>
      </c>
    </row>
    <row r="16" spans="1:130" ht="39.950000000000003" customHeight="1">
      <c r="A16" s="272" t="s">
        <v>211</v>
      </c>
      <c r="B16" s="265" t="s">
        <v>128</v>
      </c>
      <c r="C16" s="287">
        <v>540</v>
      </c>
      <c r="D16" s="288">
        <v>17</v>
      </c>
      <c r="E16" s="288">
        <v>52</v>
      </c>
      <c r="F16" s="288">
        <v>1</v>
      </c>
      <c r="G16" s="288">
        <v>518</v>
      </c>
      <c r="H16" s="288">
        <v>0</v>
      </c>
      <c r="I16" s="288">
        <v>22</v>
      </c>
      <c r="J16" s="288">
        <v>331</v>
      </c>
      <c r="K16" s="288">
        <v>28</v>
      </c>
      <c r="L16" s="288">
        <v>0</v>
      </c>
      <c r="M16" s="288">
        <v>0</v>
      </c>
      <c r="N16" s="288">
        <v>38</v>
      </c>
      <c r="O16" s="288">
        <v>691</v>
      </c>
      <c r="P16" s="288">
        <v>32</v>
      </c>
      <c r="Q16" s="288">
        <v>10</v>
      </c>
      <c r="R16" s="288">
        <v>681</v>
      </c>
      <c r="S16" s="288">
        <v>138</v>
      </c>
      <c r="T16" s="288">
        <v>8</v>
      </c>
      <c r="U16" s="288">
        <v>39</v>
      </c>
      <c r="V16" s="288">
        <v>35</v>
      </c>
      <c r="W16" s="288">
        <v>4</v>
      </c>
      <c r="X16" s="288">
        <v>59</v>
      </c>
      <c r="Y16" s="288">
        <v>21</v>
      </c>
      <c r="Z16" s="288">
        <v>15</v>
      </c>
      <c r="AA16" s="288">
        <v>29</v>
      </c>
      <c r="AB16" s="288">
        <v>28</v>
      </c>
      <c r="AC16" s="288">
        <v>4</v>
      </c>
      <c r="AD16" s="288">
        <v>0</v>
      </c>
      <c r="AE16" s="288">
        <v>69</v>
      </c>
      <c r="AF16" s="288">
        <v>9</v>
      </c>
      <c r="AG16" s="288">
        <v>4</v>
      </c>
      <c r="AH16" s="288">
        <v>0</v>
      </c>
      <c r="AI16" s="288">
        <v>22</v>
      </c>
      <c r="AJ16" s="288">
        <v>6</v>
      </c>
      <c r="AK16" s="288">
        <v>127</v>
      </c>
      <c r="AL16" s="288">
        <v>0</v>
      </c>
      <c r="AM16" s="288">
        <v>63</v>
      </c>
      <c r="AN16" s="288">
        <v>14</v>
      </c>
      <c r="AO16" s="288">
        <v>3</v>
      </c>
      <c r="AP16" s="288">
        <v>27</v>
      </c>
      <c r="AQ16" s="288">
        <v>16</v>
      </c>
      <c r="AR16" s="288">
        <v>41</v>
      </c>
      <c r="AS16" s="288">
        <v>31</v>
      </c>
      <c r="AT16" s="288">
        <v>101</v>
      </c>
      <c r="AU16" s="288">
        <v>115</v>
      </c>
      <c r="AV16" s="288">
        <v>2</v>
      </c>
      <c r="AW16" s="288">
        <v>11</v>
      </c>
      <c r="AX16" s="288">
        <v>40</v>
      </c>
      <c r="AY16" s="288">
        <v>68</v>
      </c>
      <c r="AZ16" s="288">
        <v>1</v>
      </c>
      <c r="BA16" s="288">
        <v>48</v>
      </c>
      <c r="BB16" s="288">
        <v>48</v>
      </c>
      <c r="BC16" s="288">
        <v>0</v>
      </c>
      <c r="BD16" s="288">
        <v>0</v>
      </c>
      <c r="BE16" s="288">
        <v>0</v>
      </c>
      <c r="BF16" s="288">
        <v>0</v>
      </c>
      <c r="BG16" s="288">
        <v>0</v>
      </c>
      <c r="BH16" s="288">
        <v>435</v>
      </c>
      <c r="BI16" s="288">
        <v>0</v>
      </c>
      <c r="BJ16" s="288">
        <v>57</v>
      </c>
      <c r="BK16" s="288">
        <v>11</v>
      </c>
      <c r="BL16" s="288">
        <v>795</v>
      </c>
      <c r="BM16" s="288">
        <v>125</v>
      </c>
      <c r="BN16" s="288">
        <v>137</v>
      </c>
      <c r="BO16" s="288">
        <v>129</v>
      </c>
      <c r="BP16" s="288">
        <v>29</v>
      </c>
      <c r="BQ16" s="288">
        <v>2</v>
      </c>
      <c r="BR16" s="288">
        <v>19</v>
      </c>
      <c r="BS16" s="288">
        <v>125</v>
      </c>
      <c r="BT16" s="288">
        <v>3207</v>
      </c>
      <c r="BU16" s="288">
        <v>1144</v>
      </c>
      <c r="BV16" s="288">
        <v>15</v>
      </c>
      <c r="BW16" s="288">
        <v>2</v>
      </c>
      <c r="BX16" s="288">
        <v>0</v>
      </c>
      <c r="BY16" s="288">
        <v>7</v>
      </c>
      <c r="BZ16" s="288">
        <v>195</v>
      </c>
      <c r="CA16" s="288">
        <v>71</v>
      </c>
      <c r="CB16" s="288">
        <v>299</v>
      </c>
      <c r="CC16" s="288">
        <v>75</v>
      </c>
      <c r="CD16" s="288">
        <v>1</v>
      </c>
      <c r="CE16" s="288">
        <v>30</v>
      </c>
      <c r="CF16" s="288">
        <v>164</v>
      </c>
      <c r="CG16" s="288">
        <v>34</v>
      </c>
      <c r="CH16" s="288">
        <v>61</v>
      </c>
      <c r="CI16" s="288">
        <v>20</v>
      </c>
      <c r="CJ16" s="288">
        <v>30</v>
      </c>
      <c r="CK16" s="288">
        <v>97</v>
      </c>
      <c r="CL16" s="288">
        <v>61</v>
      </c>
      <c r="CM16" s="288">
        <v>1134</v>
      </c>
      <c r="CN16" s="288">
        <v>18</v>
      </c>
      <c r="CO16" s="288">
        <v>104</v>
      </c>
      <c r="CP16" s="288">
        <v>1309</v>
      </c>
      <c r="CQ16" s="288">
        <v>151</v>
      </c>
      <c r="CR16" s="288">
        <v>722</v>
      </c>
      <c r="CS16" s="288">
        <v>372</v>
      </c>
      <c r="CT16" s="288">
        <v>3820</v>
      </c>
      <c r="CU16" s="288">
        <v>78</v>
      </c>
      <c r="CV16" s="288">
        <v>14</v>
      </c>
      <c r="CW16" s="288">
        <v>71</v>
      </c>
      <c r="CX16" s="288">
        <v>464</v>
      </c>
      <c r="CY16" s="288">
        <v>389</v>
      </c>
      <c r="CZ16" s="288">
        <v>126</v>
      </c>
      <c r="DA16" s="288">
        <v>345</v>
      </c>
      <c r="DB16" s="288">
        <v>427</v>
      </c>
      <c r="DC16" s="288">
        <v>413</v>
      </c>
      <c r="DD16" s="288">
        <v>61</v>
      </c>
      <c r="DE16" s="289">
        <v>6</v>
      </c>
      <c r="DF16" s="290">
        <v>21608</v>
      </c>
      <c r="DG16" s="287">
        <v>1013</v>
      </c>
      <c r="DH16" s="288">
        <v>47204</v>
      </c>
      <c r="DI16" s="288">
        <v>0</v>
      </c>
      <c r="DJ16" s="288">
        <v>0</v>
      </c>
      <c r="DK16" s="288">
        <v>2</v>
      </c>
      <c r="DL16" s="288">
        <v>1397</v>
      </c>
      <c r="DM16" s="288">
        <v>2041</v>
      </c>
      <c r="DN16" s="290">
        <v>51657</v>
      </c>
      <c r="DO16" s="290">
        <v>73265</v>
      </c>
      <c r="DP16" s="287">
        <v>738</v>
      </c>
      <c r="DQ16" s="289">
        <v>39484</v>
      </c>
      <c r="DR16" s="289">
        <v>40222</v>
      </c>
      <c r="DS16" s="290">
        <v>91879</v>
      </c>
      <c r="DT16" s="290">
        <v>113487</v>
      </c>
      <c r="DU16" s="287">
        <v>-37384</v>
      </c>
      <c r="DV16" s="288">
        <v>-13100</v>
      </c>
      <c r="DW16" s="290">
        <v>-50484</v>
      </c>
      <c r="DX16" s="290">
        <v>41395</v>
      </c>
      <c r="DY16" s="290">
        <v>63003</v>
      </c>
    </row>
    <row r="17" spans="1:129" ht="39.950000000000003" customHeight="1">
      <c r="A17" s="272" t="s">
        <v>212</v>
      </c>
      <c r="B17" s="265" t="s">
        <v>129</v>
      </c>
      <c r="C17" s="287">
        <v>10</v>
      </c>
      <c r="D17" s="288">
        <v>219</v>
      </c>
      <c r="E17" s="288">
        <v>4</v>
      </c>
      <c r="F17" s="288">
        <v>155</v>
      </c>
      <c r="G17" s="288">
        <v>161</v>
      </c>
      <c r="H17" s="288">
        <v>0</v>
      </c>
      <c r="I17" s="288">
        <v>4</v>
      </c>
      <c r="J17" s="288">
        <v>256</v>
      </c>
      <c r="K17" s="288">
        <v>4</v>
      </c>
      <c r="L17" s="288">
        <v>70</v>
      </c>
      <c r="M17" s="288">
        <v>0</v>
      </c>
      <c r="N17" s="288">
        <v>2</v>
      </c>
      <c r="O17" s="288">
        <v>14</v>
      </c>
      <c r="P17" s="288">
        <v>2327</v>
      </c>
      <c r="Q17" s="288">
        <v>613</v>
      </c>
      <c r="R17" s="288">
        <v>26838</v>
      </c>
      <c r="S17" s="288">
        <v>452</v>
      </c>
      <c r="T17" s="288">
        <v>1</v>
      </c>
      <c r="U17" s="288">
        <v>1</v>
      </c>
      <c r="V17" s="288">
        <v>0</v>
      </c>
      <c r="W17" s="288">
        <v>0</v>
      </c>
      <c r="X17" s="288">
        <v>16</v>
      </c>
      <c r="Y17" s="288">
        <v>2</v>
      </c>
      <c r="Z17" s="288">
        <v>0</v>
      </c>
      <c r="AA17" s="288">
        <v>0</v>
      </c>
      <c r="AB17" s="288">
        <v>11</v>
      </c>
      <c r="AC17" s="288">
        <v>0</v>
      </c>
      <c r="AD17" s="288">
        <v>0</v>
      </c>
      <c r="AE17" s="288">
        <v>68</v>
      </c>
      <c r="AF17" s="288">
        <v>0</v>
      </c>
      <c r="AG17" s="288">
        <v>0</v>
      </c>
      <c r="AH17" s="288">
        <v>0</v>
      </c>
      <c r="AI17" s="288">
        <v>1</v>
      </c>
      <c r="AJ17" s="288">
        <v>13</v>
      </c>
      <c r="AK17" s="288">
        <v>94</v>
      </c>
      <c r="AL17" s="288">
        <v>0</v>
      </c>
      <c r="AM17" s="288">
        <v>34</v>
      </c>
      <c r="AN17" s="288">
        <v>51</v>
      </c>
      <c r="AO17" s="288">
        <v>0</v>
      </c>
      <c r="AP17" s="288">
        <v>0</v>
      </c>
      <c r="AQ17" s="288">
        <v>124</v>
      </c>
      <c r="AR17" s="288">
        <v>41</v>
      </c>
      <c r="AS17" s="288">
        <v>31</v>
      </c>
      <c r="AT17" s="288">
        <v>8</v>
      </c>
      <c r="AU17" s="288">
        <v>18</v>
      </c>
      <c r="AV17" s="288">
        <v>5</v>
      </c>
      <c r="AW17" s="288">
        <v>18</v>
      </c>
      <c r="AX17" s="288">
        <v>1</v>
      </c>
      <c r="AY17" s="288">
        <v>1</v>
      </c>
      <c r="AZ17" s="288">
        <v>0</v>
      </c>
      <c r="BA17" s="288">
        <v>7</v>
      </c>
      <c r="BB17" s="288">
        <v>7</v>
      </c>
      <c r="BC17" s="288">
        <v>0</v>
      </c>
      <c r="BD17" s="288">
        <v>0</v>
      </c>
      <c r="BE17" s="288">
        <v>0</v>
      </c>
      <c r="BF17" s="288">
        <v>0</v>
      </c>
      <c r="BG17" s="288">
        <v>0</v>
      </c>
      <c r="BH17" s="288">
        <v>3097</v>
      </c>
      <c r="BI17" s="288">
        <v>0</v>
      </c>
      <c r="BJ17" s="288">
        <v>326</v>
      </c>
      <c r="BK17" s="288">
        <v>0</v>
      </c>
      <c r="BL17" s="288">
        <v>16211</v>
      </c>
      <c r="BM17" s="288">
        <v>1054</v>
      </c>
      <c r="BN17" s="288">
        <v>276</v>
      </c>
      <c r="BO17" s="288">
        <v>340</v>
      </c>
      <c r="BP17" s="288">
        <v>9</v>
      </c>
      <c r="BQ17" s="288">
        <v>0</v>
      </c>
      <c r="BR17" s="288">
        <v>0</v>
      </c>
      <c r="BS17" s="288">
        <v>0</v>
      </c>
      <c r="BT17" s="288">
        <v>621</v>
      </c>
      <c r="BU17" s="288">
        <v>10</v>
      </c>
      <c r="BV17" s="288">
        <v>0</v>
      </c>
      <c r="BW17" s="288">
        <v>0</v>
      </c>
      <c r="BX17" s="288">
        <v>0</v>
      </c>
      <c r="BY17" s="288">
        <v>0</v>
      </c>
      <c r="BZ17" s="288">
        <v>0</v>
      </c>
      <c r="CA17" s="288">
        <v>0</v>
      </c>
      <c r="CB17" s="288">
        <v>12</v>
      </c>
      <c r="CC17" s="288">
        <v>0</v>
      </c>
      <c r="CD17" s="288">
        <v>0</v>
      </c>
      <c r="CE17" s="288">
        <v>27</v>
      </c>
      <c r="CF17" s="288">
        <v>395</v>
      </c>
      <c r="CG17" s="288">
        <v>0</v>
      </c>
      <c r="CH17" s="288">
        <v>6</v>
      </c>
      <c r="CI17" s="288">
        <v>4</v>
      </c>
      <c r="CJ17" s="288">
        <v>0</v>
      </c>
      <c r="CK17" s="288">
        <v>0</v>
      </c>
      <c r="CL17" s="288">
        <v>5</v>
      </c>
      <c r="CM17" s="288">
        <v>9</v>
      </c>
      <c r="CN17" s="288">
        <v>0</v>
      </c>
      <c r="CO17" s="288">
        <v>10</v>
      </c>
      <c r="CP17" s="288">
        <v>0</v>
      </c>
      <c r="CQ17" s="288">
        <v>13</v>
      </c>
      <c r="CR17" s="288">
        <v>0</v>
      </c>
      <c r="CS17" s="288">
        <v>0</v>
      </c>
      <c r="CT17" s="288">
        <v>8</v>
      </c>
      <c r="CU17" s="288">
        <v>0</v>
      </c>
      <c r="CV17" s="288">
        <v>0</v>
      </c>
      <c r="CW17" s="288">
        <v>4</v>
      </c>
      <c r="CX17" s="288">
        <v>91</v>
      </c>
      <c r="CY17" s="288">
        <v>10</v>
      </c>
      <c r="CZ17" s="288">
        <v>165</v>
      </c>
      <c r="DA17" s="288">
        <v>27</v>
      </c>
      <c r="DB17" s="288">
        <v>62</v>
      </c>
      <c r="DC17" s="288">
        <v>60</v>
      </c>
      <c r="DD17" s="288">
        <v>0</v>
      </c>
      <c r="DE17" s="289">
        <v>2</v>
      </c>
      <c r="DF17" s="290">
        <v>54536</v>
      </c>
      <c r="DG17" s="287">
        <v>50</v>
      </c>
      <c r="DH17" s="288">
        <v>475</v>
      </c>
      <c r="DI17" s="288">
        <v>5</v>
      </c>
      <c r="DJ17" s="288">
        <v>0</v>
      </c>
      <c r="DK17" s="288">
        <v>7</v>
      </c>
      <c r="DL17" s="288">
        <v>111</v>
      </c>
      <c r="DM17" s="288">
        <v>76</v>
      </c>
      <c r="DN17" s="290">
        <v>724</v>
      </c>
      <c r="DO17" s="290">
        <v>55260</v>
      </c>
      <c r="DP17" s="287">
        <v>205</v>
      </c>
      <c r="DQ17" s="289">
        <v>22806</v>
      </c>
      <c r="DR17" s="289">
        <v>23011</v>
      </c>
      <c r="DS17" s="290">
        <v>23735</v>
      </c>
      <c r="DT17" s="290">
        <v>78271</v>
      </c>
      <c r="DU17" s="287">
        <v>-18240</v>
      </c>
      <c r="DV17" s="288">
        <v>-25252</v>
      </c>
      <c r="DW17" s="290">
        <v>-43492</v>
      </c>
      <c r="DX17" s="290">
        <v>-19757</v>
      </c>
      <c r="DY17" s="290">
        <v>34779</v>
      </c>
    </row>
    <row r="18" spans="1:129" ht="39.950000000000003" customHeight="1">
      <c r="A18" s="272" t="s">
        <v>213</v>
      </c>
      <c r="B18" s="265" t="s">
        <v>130</v>
      </c>
      <c r="C18" s="287">
        <v>0</v>
      </c>
      <c r="D18" s="288">
        <v>0</v>
      </c>
      <c r="E18" s="288">
        <v>0</v>
      </c>
      <c r="F18" s="288">
        <v>1</v>
      </c>
      <c r="G18" s="288">
        <v>29</v>
      </c>
      <c r="H18" s="288">
        <v>0</v>
      </c>
      <c r="I18" s="288">
        <v>9</v>
      </c>
      <c r="J18" s="288">
        <v>102</v>
      </c>
      <c r="K18" s="288">
        <v>28</v>
      </c>
      <c r="L18" s="288">
        <v>0</v>
      </c>
      <c r="M18" s="288">
        <v>0</v>
      </c>
      <c r="N18" s="288">
        <v>24</v>
      </c>
      <c r="O18" s="288">
        <v>36</v>
      </c>
      <c r="P18" s="288">
        <v>9</v>
      </c>
      <c r="Q18" s="288">
        <v>163</v>
      </c>
      <c r="R18" s="288">
        <v>450</v>
      </c>
      <c r="S18" s="288">
        <v>72</v>
      </c>
      <c r="T18" s="288">
        <v>10</v>
      </c>
      <c r="U18" s="288">
        <v>8</v>
      </c>
      <c r="V18" s="288">
        <v>38</v>
      </c>
      <c r="W18" s="288">
        <v>3</v>
      </c>
      <c r="X18" s="288">
        <v>75</v>
      </c>
      <c r="Y18" s="288">
        <v>81</v>
      </c>
      <c r="Z18" s="288">
        <v>25</v>
      </c>
      <c r="AA18" s="288">
        <v>49</v>
      </c>
      <c r="AB18" s="288">
        <v>19</v>
      </c>
      <c r="AC18" s="288">
        <v>3</v>
      </c>
      <c r="AD18" s="288">
        <v>0</v>
      </c>
      <c r="AE18" s="288">
        <v>165</v>
      </c>
      <c r="AF18" s="288">
        <v>5</v>
      </c>
      <c r="AG18" s="288">
        <v>0</v>
      </c>
      <c r="AH18" s="288">
        <v>0</v>
      </c>
      <c r="AI18" s="288">
        <v>13</v>
      </c>
      <c r="AJ18" s="288">
        <v>5</v>
      </c>
      <c r="AK18" s="288">
        <v>72</v>
      </c>
      <c r="AL18" s="288">
        <v>0</v>
      </c>
      <c r="AM18" s="288">
        <v>19</v>
      </c>
      <c r="AN18" s="288">
        <v>12</v>
      </c>
      <c r="AO18" s="288">
        <v>0</v>
      </c>
      <c r="AP18" s="288">
        <v>1</v>
      </c>
      <c r="AQ18" s="288">
        <v>6</v>
      </c>
      <c r="AR18" s="288">
        <v>13</v>
      </c>
      <c r="AS18" s="288">
        <v>8</v>
      </c>
      <c r="AT18" s="288">
        <v>47</v>
      </c>
      <c r="AU18" s="288">
        <v>71</v>
      </c>
      <c r="AV18" s="288">
        <v>2</v>
      </c>
      <c r="AW18" s="288">
        <v>12</v>
      </c>
      <c r="AX18" s="288">
        <v>11</v>
      </c>
      <c r="AY18" s="288">
        <v>13</v>
      </c>
      <c r="AZ18" s="288">
        <v>0</v>
      </c>
      <c r="BA18" s="288">
        <v>49</v>
      </c>
      <c r="BB18" s="288">
        <v>31</v>
      </c>
      <c r="BC18" s="288">
        <v>0</v>
      </c>
      <c r="BD18" s="288">
        <v>0</v>
      </c>
      <c r="BE18" s="288">
        <v>0</v>
      </c>
      <c r="BF18" s="288">
        <v>0</v>
      </c>
      <c r="BG18" s="288">
        <v>0</v>
      </c>
      <c r="BH18" s="288">
        <v>2761</v>
      </c>
      <c r="BI18" s="288">
        <v>1</v>
      </c>
      <c r="BJ18" s="288">
        <v>40</v>
      </c>
      <c r="BK18" s="288">
        <v>1</v>
      </c>
      <c r="BL18" s="288">
        <v>2596</v>
      </c>
      <c r="BM18" s="288">
        <v>1778</v>
      </c>
      <c r="BN18" s="288">
        <v>6</v>
      </c>
      <c r="BO18" s="288">
        <v>8</v>
      </c>
      <c r="BP18" s="288">
        <v>138</v>
      </c>
      <c r="BQ18" s="288">
        <v>2</v>
      </c>
      <c r="BR18" s="288">
        <v>45</v>
      </c>
      <c r="BS18" s="288">
        <v>192</v>
      </c>
      <c r="BT18" s="288">
        <v>958</v>
      </c>
      <c r="BU18" s="288">
        <v>1528</v>
      </c>
      <c r="BV18" s="288">
        <v>35</v>
      </c>
      <c r="BW18" s="288">
        <v>111</v>
      </c>
      <c r="BX18" s="288">
        <v>118</v>
      </c>
      <c r="BY18" s="288">
        <v>1</v>
      </c>
      <c r="BZ18" s="288">
        <v>69</v>
      </c>
      <c r="CA18" s="288">
        <v>0</v>
      </c>
      <c r="CB18" s="288">
        <v>115</v>
      </c>
      <c r="CC18" s="288">
        <v>30</v>
      </c>
      <c r="CD18" s="288">
        <v>2</v>
      </c>
      <c r="CE18" s="288">
        <v>73</v>
      </c>
      <c r="CF18" s="288">
        <v>135</v>
      </c>
      <c r="CG18" s="288">
        <v>6</v>
      </c>
      <c r="CH18" s="288">
        <v>439</v>
      </c>
      <c r="CI18" s="288">
        <v>23</v>
      </c>
      <c r="CJ18" s="288">
        <v>112</v>
      </c>
      <c r="CK18" s="288">
        <v>340</v>
      </c>
      <c r="CL18" s="288">
        <v>71</v>
      </c>
      <c r="CM18" s="288">
        <v>303</v>
      </c>
      <c r="CN18" s="288">
        <v>302</v>
      </c>
      <c r="CO18" s="288">
        <v>451</v>
      </c>
      <c r="CP18" s="288">
        <v>988</v>
      </c>
      <c r="CQ18" s="288">
        <v>13</v>
      </c>
      <c r="CR18" s="288">
        <v>984</v>
      </c>
      <c r="CS18" s="288">
        <v>486</v>
      </c>
      <c r="CT18" s="288">
        <v>1193</v>
      </c>
      <c r="CU18" s="288">
        <v>110</v>
      </c>
      <c r="CV18" s="288">
        <v>22</v>
      </c>
      <c r="CW18" s="288">
        <v>17</v>
      </c>
      <c r="CX18" s="288">
        <v>510</v>
      </c>
      <c r="CY18" s="288">
        <v>122</v>
      </c>
      <c r="CZ18" s="288">
        <v>484</v>
      </c>
      <c r="DA18" s="288">
        <v>53</v>
      </c>
      <c r="DB18" s="288">
        <v>631</v>
      </c>
      <c r="DC18" s="288">
        <v>187</v>
      </c>
      <c r="DD18" s="288">
        <v>0</v>
      </c>
      <c r="DE18" s="289">
        <v>3</v>
      </c>
      <c r="DF18" s="290">
        <v>20382</v>
      </c>
      <c r="DG18" s="287">
        <v>194</v>
      </c>
      <c r="DH18" s="288">
        <v>1574</v>
      </c>
      <c r="DI18" s="288">
        <v>1</v>
      </c>
      <c r="DJ18" s="288">
        <v>0</v>
      </c>
      <c r="DK18" s="288">
        <v>181</v>
      </c>
      <c r="DL18" s="288">
        <v>3399</v>
      </c>
      <c r="DM18" s="288">
        <v>-52</v>
      </c>
      <c r="DN18" s="290">
        <v>5297</v>
      </c>
      <c r="DO18" s="290">
        <v>25679</v>
      </c>
      <c r="DP18" s="287">
        <v>234</v>
      </c>
      <c r="DQ18" s="289">
        <v>2762</v>
      </c>
      <c r="DR18" s="289">
        <v>2996</v>
      </c>
      <c r="DS18" s="290">
        <v>8293</v>
      </c>
      <c r="DT18" s="290">
        <v>28675</v>
      </c>
      <c r="DU18" s="287">
        <v>-5790</v>
      </c>
      <c r="DV18" s="288">
        <v>-17005</v>
      </c>
      <c r="DW18" s="290">
        <v>-22795</v>
      </c>
      <c r="DX18" s="290">
        <v>-14502</v>
      </c>
      <c r="DY18" s="290">
        <v>5880</v>
      </c>
    </row>
    <row r="19" spans="1:129" ht="39.950000000000003" customHeight="1">
      <c r="A19" s="272" t="s">
        <v>214</v>
      </c>
      <c r="B19" s="265" t="s">
        <v>131</v>
      </c>
      <c r="C19" s="287">
        <v>19</v>
      </c>
      <c r="D19" s="288">
        <v>0</v>
      </c>
      <c r="E19" s="288">
        <v>48</v>
      </c>
      <c r="F19" s="288">
        <v>0</v>
      </c>
      <c r="G19" s="288">
        <v>36</v>
      </c>
      <c r="H19" s="288">
        <v>0</v>
      </c>
      <c r="I19" s="288">
        <v>0</v>
      </c>
      <c r="J19" s="288">
        <v>89</v>
      </c>
      <c r="K19" s="288">
        <v>1</v>
      </c>
      <c r="L19" s="288">
        <v>0</v>
      </c>
      <c r="M19" s="288">
        <v>0</v>
      </c>
      <c r="N19" s="288">
        <v>25</v>
      </c>
      <c r="O19" s="288">
        <v>364</v>
      </c>
      <c r="P19" s="288">
        <v>140</v>
      </c>
      <c r="Q19" s="288">
        <v>66</v>
      </c>
      <c r="R19" s="288">
        <v>138686</v>
      </c>
      <c r="S19" s="288">
        <v>23901</v>
      </c>
      <c r="T19" s="288">
        <v>2533</v>
      </c>
      <c r="U19" s="288">
        <v>0</v>
      </c>
      <c r="V19" s="288">
        <v>133</v>
      </c>
      <c r="W19" s="288">
        <v>0</v>
      </c>
      <c r="X19" s="288">
        <v>0</v>
      </c>
      <c r="Y19" s="288">
        <v>225</v>
      </c>
      <c r="Z19" s="288">
        <v>0</v>
      </c>
      <c r="AA19" s="288">
        <v>46</v>
      </c>
      <c r="AB19" s="288">
        <v>18</v>
      </c>
      <c r="AC19" s="288">
        <v>0</v>
      </c>
      <c r="AD19" s="288">
        <v>0</v>
      </c>
      <c r="AE19" s="288">
        <v>633</v>
      </c>
      <c r="AF19" s="288">
        <v>17</v>
      </c>
      <c r="AG19" s="288">
        <v>0</v>
      </c>
      <c r="AH19" s="288">
        <v>1</v>
      </c>
      <c r="AI19" s="288">
        <v>0</v>
      </c>
      <c r="AJ19" s="288">
        <v>5</v>
      </c>
      <c r="AK19" s="288">
        <v>214</v>
      </c>
      <c r="AL19" s="288">
        <v>0</v>
      </c>
      <c r="AM19" s="288">
        <v>18</v>
      </c>
      <c r="AN19" s="288">
        <v>0</v>
      </c>
      <c r="AO19" s="288">
        <v>1</v>
      </c>
      <c r="AP19" s="288">
        <v>0</v>
      </c>
      <c r="AQ19" s="288">
        <v>37</v>
      </c>
      <c r="AR19" s="288">
        <v>3</v>
      </c>
      <c r="AS19" s="288">
        <v>7</v>
      </c>
      <c r="AT19" s="288">
        <v>17</v>
      </c>
      <c r="AU19" s="288">
        <v>23</v>
      </c>
      <c r="AV19" s="288">
        <v>3</v>
      </c>
      <c r="AW19" s="288">
        <v>18</v>
      </c>
      <c r="AX19" s="288">
        <v>53</v>
      </c>
      <c r="AY19" s="288">
        <v>26</v>
      </c>
      <c r="AZ19" s="288">
        <v>3</v>
      </c>
      <c r="BA19" s="288">
        <v>12</v>
      </c>
      <c r="BB19" s="288">
        <v>306</v>
      </c>
      <c r="BC19" s="288">
        <v>0</v>
      </c>
      <c r="BD19" s="288">
        <v>0</v>
      </c>
      <c r="BE19" s="288">
        <v>0</v>
      </c>
      <c r="BF19" s="288">
        <v>0</v>
      </c>
      <c r="BG19" s="288">
        <v>0</v>
      </c>
      <c r="BH19" s="288">
        <v>0</v>
      </c>
      <c r="BI19" s="288">
        <v>0</v>
      </c>
      <c r="BJ19" s="288">
        <v>115</v>
      </c>
      <c r="BK19" s="288">
        <v>1</v>
      </c>
      <c r="BL19" s="288">
        <v>997</v>
      </c>
      <c r="BM19" s="288">
        <v>205</v>
      </c>
      <c r="BN19" s="288">
        <v>0</v>
      </c>
      <c r="BO19" s="288">
        <v>0</v>
      </c>
      <c r="BP19" s="288">
        <v>0</v>
      </c>
      <c r="BQ19" s="288">
        <v>0</v>
      </c>
      <c r="BR19" s="288">
        <v>0</v>
      </c>
      <c r="BS19" s="288">
        <v>11</v>
      </c>
      <c r="BT19" s="288">
        <v>-444</v>
      </c>
      <c r="BU19" s="288">
        <v>75</v>
      </c>
      <c r="BV19" s="288">
        <v>0</v>
      </c>
      <c r="BW19" s="288">
        <v>0</v>
      </c>
      <c r="BX19" s="288">
        <v>0</v>
      </c>
      <c r="BY19" s="288">
        <v>0</v>
      </c>
      <c r="BZ19" s="288">
        <v>44</v>
      </c>
      <c r="CA19" s="288">
        <v>0</v>
      </c>
      <c r="CB19" s="288">
        <v>5</v>
      </c>
      <c r="CC19" s="288">
        <v>5</v>
      </c>
      <c r="CD19" s="288">
        <v>5</v>
      </c>
      <c r="CE19" s="288">
        <v>142</v>
      </c>
      <c r="CF19" s="288">
        <v>300</v>
      </c>
      <c r="CG19" s="288">
        <v>0</v>
      </c>
      <c r="CH19" s="288">
        <v>16</v>
      </c>
      <c r="CI19" s="288">
        <v>0</v>
      </c>
      <c r="CJ19" s="288">
        <v>112</v>
      </c>
      <c r="CK19" s="288">
        <v>23</v>
      </c>
      <c r="CL19" s="288">
        <v>2448</v>
      </c>
      <c r="CM19" s="288">
        <v>22</v>
      </c>
      <c r="CN19" s="288">
        <v>439</v>
      </c>
      <c r="CO19" s="288">
        <v>401</v>
      </c>
      <c r="CP19" s="288">
        <v>0</v>
      </c>
      <c r="CQ19" s="288">
        <v>91</v>
      </c>
      <c r="CR19" s="288">
        <v>154</v>
      </c>
      <c r="CS19" s="288">
        <v>95</v>
      </c>
      <c r="CT19" s="288">
        <v>54</v>
      </c>
      <c r="CU19" s="288">
        <v>0</v>
      </c>
      <c r="CV19" s="288">
        <v>0</v>
      </c>
      <c r="CW19" s="288">
        <v>21</v>
      </c>
      <c r="CX19" s="288">
        <v>671</v>
      </c>
      <c r="CY19" s="288">
        <v>37</v>
      </c>
      <c r="CZ19" s="288">
        <v>0</v>
      </c>
      <c r="DA19" s="288">
        <v>26</v>
      </c>
      <c r="DB19" s="288">
        <v>100</v>
      </c>
      <c r="DC19" s="288">
        <v>1</v>
      </c>
      <c r="DD19" s="288">
        <v>734</v>
      </c>
      <c r="DE19" s="289">
        <v>39</v>
      </c>
      <c r="DF19" s="290">
        <v>174672</v>
      </c>
      <c r="DG19" s="287">
        <v>-353</v>
      </c>
      <c r="DH19" s="288">
        <v>-25525</v>
      </c>
      <c r="DI19" s="288">
        <v>0</v>
      </c>
      <c r="DJ19" s="288">
        <v>0</v>
      </c>
      <c r="DK19" s="288">
        <v>0</v>
      </c>
      <c r="DL19" s="288">
        <v>0</v>
      </c>
      <c r="DM19" s="288">
        <v>10351</v>
      </c>
      <c r="DN19" s="290">
        <v>-15527</v>
      </c>
      <c r="DO19" s="290">
        <v>159145</v>
      </c>
      <c r="DP19" s="287">
        <v>18994</v>
      </c>
      <c r="DQ19" s="289">
        <v>339045</v>
      </c>
      <c r="DR19" s="289">
        <v>358039</v>
      </c>
      <c r="DS19" s="290">
        <v>342512</v>
      </c>
      <c r="DT19" s="290">
        <v>517184</v>
      </c>
      <c r="DU19" s="287">
        <v>-24058</v>
      </c>
      <c r="DV19" s="288">
        <v>-85814</v>
      </c>
      <c r="DW19" s="290">
        <v>-109872</v>
      </c>
      <c r="DX19" s="290">
        <v>232640</v>
      </c>
      <c r="DY19" s="290">
        <v>407312</v>
      </c>
    </row>
    <row r="20" spans="1:129" ht="39.950000000000003" customHeight="1">
      <c r="A20" s="272" t="s">
        <v>215</v>
      </c>
      <c r="B20" s="265" t="s">
        <v>132</v>
      </c>
      <c r="C20" s="287">
        <v>2172</v>
      </c>
      <c r="D20" s="288">
        <v>156</v>
      </c>
      <c r="E20" s="288">
        <v>423</v>
      </c>
      <c r="F20" s="288">
        <v>43</v>
      </c>
      <c r="G20" s="288">
        <v>225</v>
      </c>
      <c r="H20" s="288">
        <v>0</v>
      </c>
      <c r="I20" s="288">
        <v>0</v>
      </c>
      <c r="J20" s="288">
        <v>4742</v>
      </c>
      <c r="K20" s="288">
        <v>967</v>
      </c>
      <c r="L20" s="288">
        <v>29</v>
      </c>
      <c r="M20" s="288">
        <v>0</v>
      </c>
      <c r="N20" s="288">
        <v>58</v>
      </c>
      <c r="O20" s="288">
        <v>256</v>
      </c>
      <c r="P20" s="288">
        <v>11</v>
      </c>
      <c r="Q20" s="288">
        <v>58</v>
      </c>
      <c r="R20" s="288">
        <v>665</v>
      </c>
      <c r="S20" s="288">
        <v>3250</v>
      </c>
      <c r="T20" s="288">
        <v>23</v>
      </c>
      <c r="U20" s="288">
        <v>46</v>
      </c>
      <c r="V20" s="288">
        <v>54</v>
      </c>
      <c r="W20" s="288">
        <v>0</v>
      </c>
      <c r="X20" s="288">
        <v>128</v>
      </c>
      <c r="Y20" s="288">
        <v>564</v>
      </c>
      <c r="Z20" s="288">
        <v>256</v>
      </c>
      <c r="AA20" s="288">
        <v>662</v>
      </c>
      <c r="AB20" s="288">
        <v>545</v>
      </c>
      <c r="AC20" s="288">
        <v>0</v>
      </c>
      <c r="AD20" s="288">
        <v>0</v>
      </c>
      <c r="AE20" s="288">
        <v>463</v>
      </c>
      <c r="AF20" s="288">
        <v>5</v>
      </c>
      <c r="AG20" s="288">
        <v>5</v>
      </c>
      <c r="AH20" s="288">
        <v>2</v>
      </c>
      <c r="AI20" s="288">
        <v>0</v>
      </c>
      <c r="AJ20" s="288">
        <v>11</v>
      </c>
      <c r="AK20" s="288">
        <v>158</v>
      </c>
      <c r="AL20" s="288">
        <v>0</v>
      </c>
      <c r="AM20" s="288">
        <v>0</v>
      </c>
      <c r="AN20" s="288">
        <v>0</v>
      </c>
      <c r="AO20" s="288">
        <v>0</v>
      </c>
      <c r="AP20" s="288">
        <v>0</v>
      </c>
      <c r="AQ20" s="288">
        <v>0</v>
      </c>
      <c r="AR20" s="288">
        <v>1</v>
      </c>
      <c r="AS20" s="288">
        <v>87</v>
      </c>
      <c r="AT20" s="288">
        <v>19</v>
      </c>
      <c r="AU20" s="288">
        <v>52</v>
      </c>
      <c r="AV20" s="288">
        <v>42</v>
      </c>
      <c r="AW20" s="288">
        <v>231</v>
      </c>
      <c r="AX20" s="288">
        <v>35</v>
      </c>
      <c r="AY20" s="288">
        <v>43</v>
      </c>
      <c r="AZ20" s="288">
        <v>1</v>
      </c>
      <c r="BA20" s="288">
        <v>60</v>
      </c>
      <c r="BB20" s="288">
        <v>208</v>
      </c>
      <c r="BC20" s="288">
        <v>0</v>
      </c>
      <c r="BD20" s="288">
        <v>0</v>
      </c>
      <c r="BE20" s="288">
        <v>0</v>
      </c>
      <c r="BF20" s="288">
        <v>0</v>
      </c>
      <c r="BG20" s="288">
        <v>0</v>
      </c>
      <c r="BH20" s="288">
        <v>9</v>
      </c>
      <c r="BI20" s="288">
        <v>0</v>
      </c>
      <c r="BJ20" s="288">
        <v>30</v>
      </c>
      <c r="BK20" s="288">
        <v>7</v>
      </c>
      <c r="BL20" s="288">
        <v>5</v>
      </c>
      <c r="BM20" s="288">
        <v>165</v>
      </c>
      <c r="BN20" s="288">
        <v>0</v>
      </c>
      <c r="BO20" s="288">
        <v>0</v>
      </c>
      <c r="BP20" s="288">
        <v>0</v>
      </c>
      <c r="BQ20" s="288">
        <v>0</v>
      </c>
      <c r="BR20" s="288">
        <v>1</v>
      </c>
      <c r="BS20" s="288">
        <v>37</v>
      </c>
      <c r="BT20" s="288">
        <v>4959</v>
      </c>
      <c r="BU20" s="288">
        <v>572</v>
      </c>
      <c r="BV20" s="288">
        <v>0</v>
      </c>
      <c r="BW20" s="288">
        <v>0</v>
      </c>
      <c r="BX20" s="288">
        <v>0</v>
      </c>
      <c r="BY20" s="288">
        <v>1</v>
      </c>
      <c r="BZ20" s="288">
        <v>76</v>
      </c>
      <c r="CA20" s="288">
        <v>0</v>
      </c>
      <c r="CB20" s="288">
        <v>84</v>
      </c>
      <c r="CC20" s="288">
        <v>24</v>
      </c>
      <c r="CD20" s="288">
        <v>1</v>
      </c>
      <c r="CE20" s="288">
        <v>131</v>
      </c>
      <c r="CF20" s="288">
        <v>321</v>
      </c>
      <c r="CG20" s="288">
        <v>5</v>
      </c>
      <c r="CH20" s="288">
        <v>35</v>
      </c>
      <c r="CI20" s="288">
        <v>11</v>
      </c>
      <c r="CJ20" s="288">
        <v>31</v>
      </c>
      <c r="CK20" s="288">
        <v>24</v>
      </c>
      <c r="CL20" s="288">
        <v>20</v>
      </c>
      <c r="CM20" s="288">
        <v>39</v>
      </c>
      <c r="CN20" s="288">
        <v>150</v>
      </c>
      <c r="CO20" s="288">
        <v>150</v>
      </c>
      <c r="CP20" s="288">
        <v>513</v>
      </c>
      <c r="CQ20" s="288">
        <v>92</v>
      </c>
      <c r="CR20" s="288">
        <v>749</v>
      </c>
      <c r="CS20" s="288">
        <v>724</v>
      </c>
      <c r="CT20" s="288">
        <v>209</v>
      </c>
      <c r="CU20" s="288">
        <v>0</v>
      </c>
      <c r="CV20" s="288">
        <v>23</v>
      </c>
      <c r="CW20" s="288">
        <v>0</v>
      </c>
      <c r="CX20" s="288">
        <v>350</v>
      </c>
      <c r="CY20" s="288">
        <v>29</v>
      </c>
      <c r="CZ20" s="288">
        <v>547</v>
      </c>
      <c r="DA20" s="288">
        <v>26</v>
      </c>
      <c r="DB20" s="288">
        <v>52</v>
      </c>
      <c r="DC20" s="288">
        <v>49</v>
      </c>
      <c r="DD20" s="288">
        <v>6747</v>
      </c>
      <c r="DE20" s="289">
        <v>8</v>
      </c>
      <c r="DF20" s="290">
        <v>33762</v>
      </c>
      <c r="DG20" s="287">
        <v>777</v>
      </c>
      <c r="DH20" s="288">
        <v>2803</v>
      </c>
      <c r="DI20" s="288">
        <v>0</v>
      </c>
      <c r="DJ20" s="288">
        <v>0</v>
      </c>
      <c r="DK20" s="288">
        <v>0</v>
      </c>
      <c r="DL20" s="288">
        <v>0</v>
      </c>
      <c r="DM20" s="288">
        <v>544</v>
      </c>
      <c r="DN20" s="290">
        <v>4124</v>
      </c>
      <c r="DO20" s="290">
        <v>37886</v>
      </c>
      <c r="DP20" s="287">
        <v>3374</v>
      </c>
      <c r="DQ20" s="289">
        <v>108083</v>
      </c>
      <c r="DR20" s="289">
        <v>111457</v>
      </c>
      <c r="DS20" s="290">
        <v>115581</v>
      </c>
      <c r="DT20" s="290">
        <v>149343</v>
      </c>
      <c r="DU20" s="287">
        <v>-1597</v>
      </c>
      <c r="DV20" s="288">
        <v>-19724</v>
      </c>
      <c r="DW20" s="290">
        <v>-21321</v>
      </c>
      <c r="DX20" s="290">
        <v>94260</v>
      </c>
      <c r="DY20" s="290">
        <v>128022</v>
      </c>
    </row>
    <row r="21" spans="1:129" ht="39.950000000000003" customHeight="1">
      <c r="A21" s="272" t="s">
        <v>216</v>
      </c>
      <c r="B21" s="265" t="s">
        <v>133</v>
      </c>
      <c r="C21" s="287">
        <v>0</v>
      </c>
      <c r="D21" s="288">
        <v>0</v>
      </c>
      <c r="E21" s="288">
        <v>42</v>
      </c>
      <c r="F21" s="288">
        <v>0</v>
      </c>
      <c r="G21" s="288">
        <v>57</v>
      </c>
      <c r="H21" s="288">
        <v>0</v>
      </c>
      <c r="I21" s="288">
        <v>2</v>
      </c>
      <c r="J21" s="288">
        <v>3440</v>
      </c>
      <c r="K21" s="288">
        <v>88</v>
      </c>
      <c r="L21" s="288">
        <v>0</v>
      </c>
      <c r="M21" s="288">
        <v>0</v>
      </c>
      <c r="N21" s="288">
        <v>8</v>
      </c>
      <c r="O21" s="288">
        <v>126</v>
      </c>
      <c r="P21" s="288">
        <v>21</v>
      </c>
      <c r="Q21" s="288">
        <v>22</v>
      </c>
      <c r="R21" s="288">
        <v>91</v>
      </c>
      <c r="S21" s="288">
        <v>2336</v>
      </c>
      <c r="T21" s="288">
        <v>1139</v>
      </c>
      <c r="U21" s="288">
        <v>4</v>
      </c>
      <c r="V21" s="288">
        <v>124</v>
      </c>
      <c r="W21" s="288">
        <v>5</v>
      </c>
      <c r="X21" s="288">
        <v>32</v>
      </c>
      <c r="Y21" s="288">
        <v>122</v>
      </c>
      <c r="Z21" s="288">
        <v>162</v>
      </c>
      <c r="AA21" s="288">
        <v>96</v>
      </c>
      <c r="AB21" s="288">
        <v>196</v>
      </c>
      <c r="AC21" s="288">
        <v>21</v>
      </c>
      <c r="AD21" s="288">
        <v>2</v>
      </c>
      <c r="AE21" s="288">
        <v>73</v>
      </c>
      <c r="AF21" s="288">
        <v>5</v>
      </c>
      <c r="AG21" s="288">
        <v>0</v>
      </c>
      <c r="AH21" s="288">
        <v>1</v>
      </c>
      <c r="AI21" s="288">
        <v>5</v>
      </c>
      <c r="AJ21" s="288">
        <v>1</v>
      </c>
      <c r="AK21" s="288">
        <v>24</v>
      </c>
      <c r="AL21" s="288">
        <v>0</v>
      </c>
      <c r="AM21" s="288">
        <v>21</v>
      </c>
      <c r="AN21" s="288">
        <v>41</v>
      </c>
      <c r="AO21" s="288">
        <v>0</v>
      </c>
      <c r="AP21" s="288">
        <v>43</v>
      </c>
      <c r="AQ21" s="288">
        <v>11</v>
      </c>
      <c r="AR21" s="288">
        <v>25</v>
      </c>
      <c r="AS21" s="288">
        <v>72</v>
      </c>
      <c r="AT21" s="288">
        <v>151</v>
      </c>
      <c r="AU21" s="288">
        <v>179</v>
      </c>
      <c r="AV21" s="288">
        <v>8</v>
      </c>
      <c r="AW21" s="288">
        <v>34</v>
      </c>
      <c r="AX21" s="288">
        <v>23</v>
      </c>
      <c r="AY21" s="288">
        <v>24</v>
      </c>
      <c r="AZ21" s="288">
        <v>3</v>
      </c>
      <c r="BA21" s="288">
        <v>108</v>
      </c>
      <c r="BB21" s="288">
        <v>1</v>
      </c>
      <c r="BC21" s="288">
        <v>0</v>
      </c>
      <c r="BD21" s="288">
        <v>0</v>
      </c>
      <c r="BE21" s="288">
        <v>0</v>
      </c>
      <c r="BF21" s="288">
        <v>0</v>
      </c>
      <c r="BG21" s="288">
        <v>0</v>
      </c>
      <c r="BH21" s="288">
        <v>400</v>
      </c>
      <c r="BI21" s="288">
        <v>0</v>
      </c>
      <c r="BJ21" s="288">
        <v>59</v>
      </c>
      <c r="BK21" s="288">
        <v>14</v>
      </c>
      <c r="BL21" s="288">
        <v>152</v>
      </c>
      <c r="BM21" s="288">
        <v>71</v>
      </c>
      <c r="BN21" s="288">
        <v>73</v>
      </c>
      <c r="BO21" s="288">
        <v>39</v>
      </c>
      <c r="BP21" s="288">
        <v>782</v>
      </c>
      <c r="BQ21" s="288">
        <v>34</v>
      </c>
      <c r="BR21" s="288">
        <v>109</v>
      </c>
      <c r="BS21" s="288">
        <v>236</v>
      </c>
      <c r="BT21" s="288">
        <v>5173</v>
      </c>
      <c r="BU21" s="288">
        <v>3652</v>
      </c>
      <c r="BV21" s="288">
        <v>2</v>
      </c>
      <c r="BW21" s="288">
        <v>0</v>
      </c>
      <c r="BX21" s="288">
        <v>0</v>
      </c>
      <c r="BY21" s="288">
        <v>13</v>
      </c>
      <c r="BZ21" s="288">
        <v>269</v>
      </c>
      <c r="CA21" s="288">
        <v>0</v>
      </c>
      <c r="CB21" s="288">
        <v>128</v>
      </c>
      <c r="CC21" s="288">
        <v>42</v>
      </c>
      <c r="CD21" s="288">
        <v>11</v>
      </c>
      <c r="CE21" s="288">
        <v>48</v>
      </c>
      <c r="CF21" s="288">
        <v>663</v>
      </c>
      <c r="CG21" s="288">
        <v>147</v>
      </c>
      <c r="CH21" s="288">
        <v>895</v>
      </c>
      <c r="CI21" s="288">
        <v>108</v>
      </c>
      <c r="CJ21" s="288">
        <v>180</v>
      </c>
      <c r="CK21" s="288">
        <v>821</v>
      </c>
      <c r="CL21" s="288">
        <v>4159</v>
      </c>
      <c r="CM21" s="288">
        <v>2044</v>
      </c>
      <c r="CN21" s="288">
        <v>2302</v>
      </c>
      <c r="CO21" s="288">
        <v>2440</v>
      </c>
      <c r="CP21" s="288">
        <v>1368</v>
      </c>
      <c r="CQ21" s="288">
        <v>211</v>
      </c>
      <c r="CR21" s="288">
        <v>1164</v>
      </c>
      <c r="CS21" s="288">
        <v>233</v>
      </c>
      <c r="CT21" s="288">
        <v>2156</v>
      </c>
      <c r="CU21" s="288">
        <v>1012</v>
      </c>
      <c r="CV21" s="288">
        <v>2</v>
      </c>
      <c r="CW21" s="288">
        <v>110</v>
      </c>
      <c r="CX21" s="288">
        <v>978</v>
      </c>
      <c r="CY21" s="288">
        <v>23</v>
      </c>
      <c r="CZ21" s="288">
        <v>91</v>
      </c>
      <c r="DA21" s="288">
        <v>141</v>
      </c>
      <c r="DB21" s="288">
        <v>871</v>
      </c>
      <c r="DC21" s="288">
        <v>205</v>
      </c>
      <c r="DD21" s="288">
        <v>0</v>
      </c>
      <c r="DE21" s="289">
        <v>1</v>
      </c>
      <c r="DF21" s="290">
        <v>42621</v>
      </c>
      <c r="DG21" s="287">
        <v>156</v>
      </c>
      <c r="DH21" s="288">
        <v>370</v>
      </c>
      <c r="DI21" s="288">
        <v>0</v>
      </c>
      <c r="DJ21" s="288">
        <v>0</v>
      </c>
      <c r="DK21" s="288">
        <v>0</v>
      </c>
      <c r="DL21" s="288">
        <v>0</v>
      </c>
      <c r="DM21" s="288">
        <v>-1</v>
      </c>
      <c r="DN21" s="290">
        <v>525</v>
      </c>
      <c r="DO21" s="290">
        <v>43146</v>
      </c>
      <c r="DP21" s="287">
        <v>15</v>
      </c>
      <c r="DQ21" s="289">
        <v>10456</v>
      </c>
      <c r="DR21" s="289">
        <v>10471</v>
      </c>
      <c r="DS21" s="290">
        <v>10996</v>
      </c>
      <c r="DT21" s="290">
        <v>53617</v>
      </c>
      <c r="DU21" s="287">
        <v>-412</v>
      </c>
      <c r="DV21" s="288">
        <v>-33166</v>
      </c>
      <c r="DW21" s="290">
        <v>-33578</v>
      </c>
      <c r="DX21" s="290">
        <v>-22582</v>
      </c>
      <c r="DY21" s="290">
        <v>20039</v>
      </c>
    </row>
    <row r="22" spans="1:129" ht="39.950000000000003" customHeight="1">
      <c r="A22" s="272" t="s">
        <v>433</v>
      </c>
      <c r="B22" s="265" t="s">
        <v>420</v>
      </c>
      <c r="C22" s="287">
        <v>3289</v>
      </c>
      <c r="D22" s="288">
        <v>0</v>
      </c>
      <c r="E22" s="288">
        <v>4</v>
      </c>
      <c r="F22" s="288">
        <v>9</v>
      </c>
      <c r="G22" s="288">
        <v>0</v>
      </c>
      <c r="H22" s="288">
        <v>0</v>
      </c>
      <c r="I22" s="288">
        <v>0</v>
      </c>
      <c r="J22" s="288">
        <v>0</v>
      </c>
      <c r="K22" s="288">
        <v>1</v>
      </c>
      <c r="L22" s="288">
        <v>0</v>
      </c>
      <c r="M22" s="288">
        <v>0</v>
      </c>
      <c r="N22" s="288">
        <v>0</v>
      </c>
      <c r="O22" s="288">
        <v>0</v>
      </c>
      <c r="P22" s="288">
        <v>0</v>
      </c>
      <c r="Q22" s="288">
        <v>0</v>
      </c>
      <c r="R22" s="288">
        <v>1</v>
      </c>
      <c r="S22" s="288">
        <v>2</v>
      </c>
      <c r="T22" s="288">
        <v>0</v>
      </c>
      <c r="U22" s="288">
        <v>1542</v>
      </c>
      <c r="V22" s="288">
        <v>350</v>
      </c>
      <c r="W22" s="288">
        <v>0</v>
      </c>
      <c r="X22" s="288">
        <v>1548</v>
      </c>
      <c r="Y22" s="288">
        <v>-49</v>
      </c>
      <c r="Z22" s="288">
        <v>0</v>
      </c>
      <c r="AA22" s="288">
        <v>29</v>
      </c>
      <c r="AB22" s="288">
        <v>155</v>
      </c>
      <c r="AC22" s="288">
        <v>1</v>
      </c>
      <c r="AD22" s="288">
        <v>0</v>
      </c>
      <c r="AE22" s="288">
        <v>0</v>
      </c>
      <c r="AF22" s="288">
        <v>0</v>
      </c>
      <c r="AG22" s="288">
        <v>0</v>
      </c>
      <c r="AH22" s="288">
        <v>0</v>
      </c>
      <c r="AI22" s="288">
        <v>0</v>
      </c>
      <c r="AJ22" s="288">
        <v>0</v>
      </c>
      <c r="AK22" s="288">
        <v>6</v>
      </c>
      <c r="AL22" s="288">
        <v>0</v>
      </c>
      <c r="AM22" s="288">
        <v>75</v>
      </c>
      <c r="AN22" s="288">
        <v>0</v>
      </c>
      <c r="AO22" s="288">
        <v>0</v>
      </c>
      <c r="AP22" s="288">
        <v>50</v>
      </c>
      <c r="AQ22" s="288">
        <v>1</v>
      </c>
      <c r="AR22" s="288">
        <v>0</v>
      </c>
      <c r="AS22" s="288">
        <v>0</v>
      </c>
      <c r="AT22" s="288">
        <v>0</v>
      </c>
      <c r="AU22" s="288">
        <v>0</v>
      </c>
      <c r="AV22" s="288">
        <v>0</v>
      </c>
      <c r="AW22" s="288">
        <v>0</v>
      </c>
      <c r="AX22" s="288">
        <v>0</v>
      </c>
      <c r="AY22" s="288">
        <v>0</v>
      </c>
      <c r="AZ22" s="288">
        <v>0</v>
      </c>
      <c r="BA22" s="288">
        <v>0</v>
      </c>
      <c r="BB22" s="288">
        <v>1</v>
      </c>
      <c r="BC22" s="288">
        <v>0</v>
      </c>
      <c r="BD22" s="288">
        <v>0</v>
      </c>
      <c r="BE22" s="288">
        <v>0</v>
      </c>
      <c r="BF22" s="288">
        <v>0</v>
      </c>
      <c r="BG22" s="288">
        <v>0</v>
      </c>
      <c r="BH22" s="288">
        <v>0</v>
      </c>
      <c r="BI22" s="288">
        <v>0</v>
      </c>
      <c r="BJ22" s="288">
        <v>0</v>
      </c>
      <c r="BK22" s="288">
        <v>0</v>
      </c>
      <c r="BL22" s="288">
        <v>0</v>
      </c>
      <c r="BM22" s="288">
        <v>0</v>
      </c>
      <c r="BN22" s="288">
        <v>33</v>
      </c>
      <c r="BO22" s="288">
        <v>7</v>
      </c>
      <c r="BP22" s="288">
        <v>52</v>
      </c>
      <c r="BQ22" s="288">
        <v>2</v>
      </c>
      <c r="BR22" s="288">
        <v>0</v>
      </c>
      <c r="BS22" s="288">
        <v>0</v>
      </c>
      <c r="BT22" s="288">
        <v>0</v>
      </c>
      <c r="BU22" s="288">
        <v>0</v>
      </c>
      <c r="BV22" s="288">
        <v>0</v>
      </c>
      <c r="BW22" s="288">
        <v>0</v>
      </c>
      <c r="BX22" s="288">
        <v>0</v>
      </c>
      <c r="BY22" s="288">
        <v>0</v>
      </c>
      <c r="BZ22" s="288">
        <v>0</v>
      </c>
      <c r="CA22" s="288">
        <v>0</v>
      </c>
      <c r="CB22" s="288">
        <v>0</v>
      </c>
      <c r="CC22" s="288">
        <v>0</v>
      </c>
      <c r="CD22" s="288">
        <v>0</v>
      </c>
      <c r="CE22" s="288">
        <v>0</v>
      </c>
      <c r="CF22" s="288">
        <v>0</v>
      </c>
      <c r="CG22" s="288">
        <v>0</v>
      </c>
      <c r="CH22" s="288">
        <v>0</v>
      </c>
      <c r="CI22" s="288">
        <v>0</v>
      </c>
      <c r="CJ22" s="288">
        <v>0</v>
      </c>
      <c r="CK22" s="288">
        <v>0</v>
      </c>
      <c r="CL22" s="288">
        <v>0</v>
      </c>
      <c r="CM22" s="288">
        <v>1</v>
      </c>
      <c r="CN22" s="288">
        <v>0</v>
      </c>
      <c r="CO22" s="288">
        <v>0</v>
      </c>
      <c r="CP22" s="288">
        <v>0</v>
      </c>
      <c r="CQ22" s="288">
        <v>0</v>
      </c>
      <c r="CR22" s="288">
        <v>0</v>
      </c>
      <c r="CS22" s="288">
        <v>0</v>
      </c>
      <c r="CT22" s="288">
        <v>0</v>
      </c>
      <c r="CU22" s="288">
        <v>0</v>
      </c>
      <c r="CV22" s="288">
        <v>0</v>
      </c>
      <c r="CW22" s="288">
        <v>0</v>
      </c>
      <c r="CX22" s="288">
        <v>0</v>
      </c>
      <c r="CY22" s="288">
        <v>0</v>
      </c>
      <c r="CZ22" s="288">
        <v>0</v>
      </c>
      <c r="DA22" s="288">
        <v>0</v>
      </c>
      <c r="DB22" s="288">
        <v>9</v>
      </c>
      <c r="DC22" s="288">
        <v>52</v>
      </c>
      <c r="DD22" s="288">
        <v>0</v>
      </c>
      <c r="DE22" s="289">
        <v>28</v>
      </c>
      <c r="DF22" s="290">
        <v>7199</v>
      </c>
      <c r="DG22" s="287">
        <v>0</v>
      </c>
      <c r="DH22" s="288">
        <v>80</v>
      </c>
      <c r="DI22" s="288">
        <v>0</v>
      </c>
      <c r="DJ22" s="288">
        <v>0</v>
      </c>
      <c r="DK22" s="288">
        <v>0</v>
      </c>
      <c r="DL22" s="292">
        <v>0</v>
      </c>
      <c r="DM22" s="288">
        <v>-100</v>
      </c>
      <c r="DN22" s="290">
        <v>-20</v>
      </c>
      <c r="DO22" s="290">
        <v>7179</v>
      </c>
      <c r="DP22" s="287">
        <v>0</v>
      </c>
      <c r="DQ22" s="289">
        <v>6199</v>
      </c>
      <c r="DR22" s="289">
        <v>6199</v>
      </c>
      <c r="DS22" s="290">
        <v>6179</v>
      </c>
      <c r="DT22" s="290">
        <v>13378</v>
      </c>
      <c r="DU22" s="287">
        <v>0</v>
      </c>
      <c r="DV22" s="288">
        <v>-5590</v>
      </c>
      <c r="DW22" s="290">
        <v>-5590</v>
      </c>
      <c r="DX22" s="290">
        <v>589</v>
      </c>
      <c r="DY22" s="290">
        <v>7788</v>
      </c>
    </row>
    <row r="23" spans="1:129" ht="39.950000000000003" customHeight="1">
      <c r="A23" s="273" t="s">
        <v>434</v>
      </c>
      <c r="B23" s="265" t="s">
        <v>421</v>
      </c>
      <c r="C23" s="287">
        <v>27</v>
      </c>
      <c r="D23" s="288">
        <v>3</v>
      </c>
      <c r="E23" s="288">
        <v>11</v>
      </c>
      <c r="F23" s="288">
        <v>3</v>
      </c>
      <c r="G23" s="288">
        <v>189</v>
      </c>
      <c r="H23" s="288">
        <v>0</v>
      </c>
      <c r="I23" s="288">
        <v>0</v>
      </c>
      <c r="J23" s="288">
        <v>1338</v>
      </c>
      <c r="K23" s="288">
        <v>87</v>
      </c>
      <c r="L23" s="288">
        <v>10</v>
      </c>
      <c r="M23" s="288">
        <v>0</v>
      </c>
      <c r="N23" s="288">
        <v>82</v>
      </c>
      <c r="O23" s="288">
        <v>91</v>
      </c>
      <c r="P23" s="288">
        <v>2</v>
      </c>
      <c r="Q23" s="288">
        <v>3</v>
      </c>
      <c r="R23" s="288">
        <v>6315</v>
      </c>
      <c r="S23" s="288">
        <v>149</v>
      </c>
      <c r="T23" s="288">
        <v>0</v>
      </c>
      <c r="U23" s="288">
        <v>602</v>
      </c>
      <c r="V23" s="288">
        <v>6186</v>
      </c>
      <c r="W23" s="288">
        <v>68</v>
      </c>
      <c r="X23" s="288">
        <v>2994</v>
      </c>
      <c r="Y23" s="288">
        <v>1966</v>
      </c>
      <c r="Z23" s="288">
        <v>65</v>
      </c>
      <c r="AA23" s="288">
        <v>763</v>
      </c>
      <c r="AB23" s="288">
        <v>844</v>
      </c>
      <c r="AC23" s="288">
        <v>19</v>
      </c>
      <c r="AD23" s="288">
        <v>4</v>
      </c>
      <c r="AE23" s="288">
        <v>597</v>
      </c>
      <c r="AF23" s="288">
        <v>58</v>
      </c>
      <c r="AG23" s="288">
        <v>0</v>
      </c>
      <c r="AH23" s="288">
        <v>8</v>
      </c>
      <c r="AI23" s="288">
        <v>9</v>
      </c>
      <c r="AJ23" s="288">
        <v>7</v>
      </c>
      <c r="AK23" s="288">
        <v>64</v>
      </c>
      <c r="AL23" s="288">
        <v>0</v>
      </c>
      <c r="AM23" s="288">
        <v>498</v>
      </c>
      <c r="AN23" s="288">
        <v>17</v>
      </c>
      <c r="AO23" s="288">
        <v>0</v>
      </c>
      <c r="AP23" s="288">
        <v>268</v>
      </c>
      <c r="AQ23" s="288">
        <v>36</v>
      </c>
      <c r="AR23" s="288">
        <v>170</v>
      </c>
      <c r="AS23" s="288">
        <v>14</v>
      </c>
      <c r="AT23" s="288">
        <v>76</v>
      </c>
      <c r="AU23" s="288">
        <v>88</v>
      </c>
      <c r="AV23" s="288">
        <v>3</v>
      </c>
      <c r="AW23" s="288">
        <v>17</v>
      </c>
      <c r="AX23" s="288">
        <v>28</v>
      </c>
      <c r="AY23" s="288">
        <v>24</v>
      </c>
      <c r="AZ23" s="288">
        <v>0</v>
      </c>
      <c r="BA23" s="288">
        <v>29</v>
      </c>
      <c r="BB23" s="288">
        <v>709</v>
      </c>
      <c r="BC23" s="288">
        <v>0</v>
      </c>
      <c r="BD23" s="288">
        <v>0</v>
      </c>
      <c r="BE23" s="288">
        <v>0</v>
      </c>
      <c r="BF23" s="288">
        <v>0</v>
      </c>
      <c r="BG23" s="288">
        <v>0</v>
      </c>
      <c r="BH23" s="288">
        <v>415</v>
      </c>
      <c r="BI23" s="288">
        <v>3</v>
      </c>
      <c r="BJ23" s="288">
        <v>23</v>
      </c>
      <c r="BK23" s="288">
        <v>1</v>
      </c>
      <c r="BL23" s="288">
        <v>29</v>
      </c>
      <c r="BM23" s="288">
        <v>15</v>
      </c>
      <c r="BN23" s="288">
        <v>66</v>
      </c>
      <c r="BO23" s="288">
        <v>47</v>
      </c>
      <c r="BP23" s="288">
        <v>2</v>
      </c>
      <c r="BQ23" s="288">
        <v>0</v>
      </c>
      <c r="BR23" s="288">
        <v>241</v>
      </c>
      <c r="BS23" s="288">
        <v>361</v>
      </c>
      <c r="BT23" s="288">
        <v>0</v>
      </c>
      <c r="BU23" s="288">
        <v>0</v>
      </c>
      <c r="BV23" s="288">
        <v>0</v>
      </c>
      <c r="BW23" s="288">
        <v>0</v>
      </c>
      <c r="BX23" s="288">
        <v>0</v>
      </c>
      <c r="BY23" s="288">
        <v>0</v>
      </c>
      <c r="BZ23" s="288">
        <v>9</v>
      </c>
      <c r="CA23" s="288">
        <v>0</v>
      </c>
      <c r="CB23" s="288">
        <v>0</v>
      </c>
      <c r="CC23" s="288">
        <v>0</v>
      </c>
      <c r="CD23" s="288">
        <v>0</v>
      </c>
      <c r="CE23" s="288">
        <v>19</v>
      </c>
      <c r="CF23" s="288">
        <v>9</v>
      </c>
      <c r="CG23" s="288">
        <v>0</v>
      </c>
      <c r="CH23" s="288">
        <v>0</v>
      </c>
      <c r="CI23" s="288">
        <v>0</v>
      </c>
      <c r="CJ23" s="288">
        <v>0</v>
      </c>
      <c r="CK23" s="288">
        <v>0</v>
      </c>
      <c r="CL23" s="288">
        <v>6</v>
      </c>
      <c r="CM23" s="288">
        <v>18</v>
      </c>
      <c r="CN23" s="288">
        <v>7</v>
      </c>
      <c r="CO23" s="288">
        <v>471</v>
      </c>
      <c r="CP23" s="288">
        <v>169</v>
      </c>
      <c r="CQ23" s="288">
        <v>220</v>
      </c>
      <c r="CR23" s="288">
        <v>26</v>
      </c>
      <c r="CS23" s="288">
        <v>41</v>
      </c>
      <c r="CT23" s="288">
        <v>0</v>
      </c>
      <c r="CU23" s="288">
        <v>0</v>
      </c>
      <c r="CV23" s="288">
        <v>0</v>
      </c>
      <c r="CW23" s="288">
        <v>23</v>
      </c>
      <c r="CX23" s="288">
        <v>0</v>
      </c>
      <c r="CY23" s="288">
        <v>4</v>
      </c>
      <c r="CZ23" s="288">
        <v>35</v>
      </c>
      <c r="DA23" s="288">
        <v>136</v>
      </c>
      <c r="DB23" s="288">
        <v>0</v>
      </c>
      <c r="DC23" s="288">
        <v>0</v>
      </c>
      <c r="DD23" s="288">
        <v>0</v>
      </c>
      <c r="DE23" s="289">
        <v>4</v>
      </c>
      <c r="DF23" s="290">
        <v>26941</v>
      </c>
      <c r="DG23" s="287">
        <v>0</v>
      </c>
      <c r="DH23" s="288">
        <v>106</v>
      </c>
      <c r="DI23" s="288">
        <v>0</v>
      </c>
      <c r="DJ23" s="288">
        <v>0</v>
      </c>
      <c r="DK23" s="288">
        <v>0</v>
      </c>
      <c r="DL23" s="288">
        <v>0</v>
      </c>
      <c r="DM23" s="288">
        <v>-232</v>
      </c>
      <c r="DN23" s="290">
        <v>-126</v>
      </c>
      <c r="DO23" s="290">
        <v>26815</v>
      </c>
      <c r="DP23" s="287">
        <v>530</v>
      </c>
      <c r="DQ23" s="289">
        <v>32244</v>
      </c>
      <c r="DR23" s="289">
        <v>32774</v>
      </c>
      <c r="DS23" s="290">
        <v>32648</v>
      </c>
      <c r="DT23" s="290">
        <v>59589</v>
      </c>
      <c r="DU23" s="287">
        <v>-73</v>
      </c>
      <c r="DV23" s="288">
        <v>-13941</v>
      </c>
      <c r="DW23" s="290">
        <v>-14014</v>
      </c>
      <c r="DX23" s="290">
        <v>18634</v>
      </c>
      <c r="DY23" s="290">
        <v>45575</v>
      </c>
    </row>
    <row r="24" spans="1:129" ht="39.950000000000003" customHeight="1">
      <c r="A24" s="272" t="s">
        <v>217</v>
      </c>
      <c r="B24" s="265" t="s">
        <v>422</v>
      </c>
      <c r="C24" s="287">
        <v>0</v>
      </c>
      <c r="D24" s="288">
        <v>0</v>
      </c>
      <c r="E24" s="288">
        <v>0</v>
      </c>
      <c r="F24" s="288">
        <v>0</v>
      </c>
      <c r="G24" s="288">
        <v>0</v>
      </c>
      <c r="H24" s="288">
        <v>0</v>
      </c>
      <c r="I24" s="288">
        <v>0</v>
      </c>
      <c r="J24" s="288">
        <v>0</v>
      </c>
      <c r="K24" s="288">
        <v>0</v>
      </c>
      <c r="L24" s="288">
        <v>0</v>
      </c>
      <c r="M24" s="288">
        <v>0</v>
      </c>
      <c r="N24" s="288">
        <v>0</v>
      </c>
      <c r="O24" s="288">
        <v>0</v>
      </c>
      <c r="P24" s="288">
        <v>0</v>
      </c>
      <c r="Q24" s="288">
        <v>0</v>
      </c>
      <c r="R24" s="288">
        <v>88</v>
      </c>
      <c r="S24" s="288">
        <v>1</v>
      </c>
      <c r="T24" s="288">
        <v>0</v>
      </c>
      <c r="U24" s="288">
        <v>112</v>
      </c>
      <c r="V24" s="288">
        <v>22</v>
      </c>
      <c r="W24" s="288">
        <v>1896</v>
      </c>
      <c r="X24" s="288">
        <v>48040</v>
      </c>
      <c r="Y24" s="288">
        <v>8056</v>
      </c>
      <c r="Z24" s="288">
        <v>58</v>
      </c>
      <c r="AA24" s="288">
        <v>11</v>
      </c>
      <c r="AB24" s="288">
        <v>239</v>
      </c>
      <c r="AC24" s="288">
        <v>67</v>
      </c>
      <c r="AD24" s="288">
        <v>0</v>
      </c>
      <c r="AE24" s="288">
        <v>2</v>
      </c>
      <c r="AF24" s="288">
        <v>0</v>
      </c>
      <c r="AG24" s="288">
        <v>0</v>
      </c>
      <c r="AH24" s="288">
        <v>0</v>
      </c>
      <c r="AI24" s="288">
        <v>0</v>
      </c>
      <c r="AJ24" s="288">
        <v>0</v>
      </c>
      <c r="AK24" s="288">
        <v>2</v>
      </c>
      <c r="AL24" s="288">
        <v>0</v>
      </c>
      <c r="AM24" s="288">
        <v>0</v>
      </c>
      <c r="AN24" s="288">
        <v>0</v>
      </c>
      <c r="AO24" s="288">
        <v>0</v>
      </c>
      <c r="AP24" s="288">
        <v>0</v>
      </c>
      <c r="AQ24" s="288">
        <v>0</v>
      </c>
      <c r="AR24" s="288">
        <v>0</v>
      </c>
      <c r="AS24" s="288">
        <v>0</v>
      </c>
      <c r="AT24" s="288">
        <v>2</v>
      </c>
      <c r="AU24" s="288">
        <v>1</v>
      </c>
      <c r="AV24" s="288">
        <v>0</v>
      </c>
      <c r="AW24" s="288">
        <v>0</v>
      </c>
      <c r="AX24" s="288">
        <v>1</v>
      </c>
      <c r="AY24" s="288">
        <v>0</v>
      </c>
      <c r="AZ24" s="288">
        <v>0</v>
      </c>
      <c r="BA24" s="288">
        <v>0</v>
      </c>
      <c r="BB24" s="288">
        <v>0</v>
      </c>
      <c r="BC24" s="288">
        <v>0</v>
      </c>
      <c r="BD24" s="288">
        <v>0</v>
      </c>
      <c r="BE24" s="288">
        <v>0</v>
      </c>
      <c r="BF24" s="288">
        <v>0</v>
      </c>
      <c r="BG24" s="288">
        <v>0</v>
      </c>
      <c r="BH24" s="288">
        <v>8</v>
      </c>
      <c r="BI24" s="288">
        <v>0</v>
      </c>
      <c r="BJ24" s="288">
        <v>1</v>
      </c>
      <c r="BK24" s="288">
        <v>0</v>
      </c>
      <c r="BL24" s="288">
        <v>0</v>
      </c>
      <c r="BM24" s="288">
        <v>0</v>
      </c>
      <c r="BN24" s="288">
        <v>0</v>
      </c>
      <c r="BO24" s="288">
        <v>0</v>
      </c>
      <c r="BP24" s="288">
        <v>0</v>
      </c>
      <c r="BQ24" s="288">
        <v>1</v>
      </c>
      <c r="BR24" s="288">
        <v>0</v>
      </c>
      <c r="BS24" s="288">
        <v>0</v>
      </c>
      <c r="BT24" s="288">
        <v>0</v>
      </c>
      <c r="BU24" s="288">
        <v>0</v>
      </c>
      <c r="BV24" s="288">
        <v>0</v>
      </c>
      <c r="BW24" s="288">
        <v>0</v>
      </c>
      <c r="BX24" s="288">
        <v>0</v>
      </c>
      <c r="BY24" s="288">
        <v>0</v>
      </c>
      <c r="BZ24" s="288">
        <v>0</v>
      </c>
      <c r="CA24" s="288">
        <v>0</v>
      </c>
      <c r="CB24" s="288">
        <v>0</v>
      </c>
      <c r="CC24" s="288">
        <v>0</v>
      </c>
      <c r="CD24" s="288">
        <v>0</v>
      </c>
      <c r="CE24" s="288">
        <v>0</v>
      </c>
      <c r="CF24" s="288">
        <v>0</v>
      </c>
      <c r="CG24" s="288">
        <v>0</v>
      </c>
      <c r="CH24" s="288">
        <v>0</v>
      </c>
      <c r="CI24" s="288">
        <v>0</v>
      </c>
      <c r="CJ24" s="288">
        <v>0</v>
      </c>
      <c r="CK24" s="288">
        <v>0</v>
      </c>
      <c r="CL24" s="288">
        <v>1</v>
      </c>
      <c r="CM24" s="288">
        <v>0</v>
      </c>
      <c r="CN24" s="288">
        <v>0</v>
      </c>
      <c r="CO24" s="288">
        <v>113</v>
      </c>
      <c r="CP24" s="288">
        <v>36</v>
      </c>
      <c r="CQ24" s="288">
        <v>0</v>
      </c>
      <c r="CR24" s="288">
        <v>0</v>
      </c>
      <c r="CS24" s="288">
        <v>0</v>
      </c>
      <c r="CT24" s="288">
        <v>0</v>
      </c>
      <c r="CU24" s="288">
        <v>0</v>
      </c>
      <c r="CV24" s="288">
        <v>0</v>
      </c>
      <c r="CW24" s="288">
        <v>0</v>
      </c>
      <c r="CX24" s="288">
        <v>0</v>
      </c>
      <c r="CY24" s="288">
        <v>0</v>
      </c>
      <c r="CZ24" s="288">
        <v>0</v>
      </c>
      <c r="DA24" s="288">
        <v>0</v>
      </c>
      <c r="DB24" s="288">
        <v>0</v>
      </c>
      <c r="DC24" s="288">
        <v>0</v>
      </c>
      <c r="DD24" s="288">
        <v>0</v>
      </c>
      <c r="DE24" s="289">
        <v>0</v>
      </c>
      <c r="DF24" s="290">
        <v>58758</v>
      </c>
      <c r="DG24" s="287">
        <v>0</v>
      </c>
      <c r="DH24" s="288">
        <v>0</v>
      </c>
      <c r="DI24" s="288">
        <v>0</v>
      </c>
      <c r="DJ24" s="288">
        <v>0</v>
      </c>
      <c r="DK24" s="288">
        <v>0</v>
      </c>
      <c r="DL24" s="288">
        <v>0</v>
      </c>
      <c r="DM24" s="288">
        <v>-646</v>
      </c>
      <c r="DN24" s="290">
        <v>-646</v>
      </c>
      <c r="DO24" s="290">
        <v>58112</v>
      </c>
      <c r="DP24" s="287">
        <v>5040</v>
      </c>
      <c r="DQ24" s="289">
        <v>55211</v>
      </c>
      <c r="DR24" s="289">
        <v>60251</v>
      </c>
      <c r="DS24" s="290">
        <v>59605</v>
      </c>
      <c r="DT24" s="290">
        <v>118363</v>
      </c>
      <c r="DU24" s="287">
        <v>-1330</v>
      </c>
      <c r="DV24" s="288">
        <v>-50318</v>
      </c>
      <c r="DW24" s="290">
        <v>-51648</v>
      </c>
      <c r="DX24" s="290">
        <v>7957</v>
      </c>
      <c r="DY24" s="290">
        <v>66715</v>
      </c>
    </row>
    <row r="25" spans="1:129" ht="39.950000000000003" customHeight="1">
      <c r="A25" s="272" t="s">
        <v>218</v>
      </c>
      <c r="B25" s="265" t="s">
        <v>423</v>
      </c>
      <c r="C25" s="287">
        <v>0</v>
      </c>
      <c r="D25" s="288">
        <v>0</v>
      </c>
      <c r="E25" s="288">
        <v>4</v>
      </c>
      <c r="F25" s="288">
        <v>0</v>
      </c>
      <c r="G25" s="288">
        <v>0</v>
      </c>
      <c r="H25" s="288">
        <v>0</v>
      </c>
      <c r="I25" s="288">
        <v>0</v>
      </c>
      <c r="J25" s="288">
        <v>1303</v>
      </c>
      <c r="K25" s="288">
        <v>238</v>
      </c>
      <c r="L25" s="288">
        <v>15</v>
      </c>
      <c r="M25" s="288">
        <v>0</v>
      </c>
      <c r="N25" s="288">
        <v>175</v>
      </c>
      <c r="O25" s="288">
        <v>0</v>
      </c>
      <c r="P25" s="288">
        <v>17</v>
      </c>
      <c r="Q25" s="288">
        <v>8</v>
      </c>
      <c r="R25" s="288">
        <v>5154</v>
      </c>
      <c r="S25" s="288">
        <v>1902</v>
      </c>
      <c r="T25" s="288">
        <v>9</v>
      </c>
      <c r="U25" s="288">
        <v>51</v>
      </c>
      <c r="V25" s="288">
        <v>476</v>
      </c>
      <c r="W25" s="288">
        <v>15</v>
      </c>
      <c r="X25" s="288">
        <v>40009</v>
      </c>
      <c r="Y25" s="288">
        <v>55701</v>
      </c>
      <c r="Z25" s="288">
        <v>9436</v>
      </c>
      <c r="AA25" s="288">
        <v>1988</v>
      </c>
      <c r="AB25" s="288">
        <v>3509</v>
      </c>
      <c r="AC25" s="288">
        <v>144</v>
      </c>
      <c r="AD25" s="288">
        <v>24</v>
      </c>
      <c r="AE25" s="288">
        <v>5877</v>
      </c>
      <c r="AF25" s="288">
        <v>472</v>
      </c>
      <c r="AG25" s="288">
        <v>0</v>
      </c>
      <c r="AH25" s="288">
        <v>0</v>
      </c>
      <c r="AI25" s="288">
        <v>2</v>
      </c>
      <c r="AJ25" s="288">
        <v>0</v>
      </c>
      <c r="AK25" s="288">
        <v>5053</v>
      </c>
      <c r="AL25" s="288">
        <v>0</v>
      </c>
      <c r="AM25" s="288">
        <v>0</v>
      </c>
      <c r="AN25" s="288">
        <v>0</v>
      </c>
      <c r="AO25" s="288">
        <v>0</v>
      </c>
      <c r="AP25" s="288">
        <v>110</v>
      </c>
      <c r="AQ25" s="288">
        <v>55</v>
      </c>
      <c r="AR25" s="288">
        <v>4</v>
      </c>
      <c r="AS25" s="288">
        <v>1</v>
      </c>
      <c r="AT25" s="288">
        <v>38</v>
      </c>
      <c r="AU25" s="288">
        <v>3</v>
      </c>
      <c r="AV25" s="288">
        <v>6</v>
      </c>
      <c r="AW25" s="288">
        <v>30</v>
      </c>
      <c r="AX25" s="288">
        <v>14</v>
      </c>
      <c r="AY25" s="288">
        <v>6</v>
      </c>
      <c r="AZ25" s="288">
        <v>2</v>
      </c>
      <c r="BA25" s="288">
        <v>65</v>
      </c>
      <c r="BB25" s="288">
        <v>22</v>
      </c>
      <c r="BC25" s="288">
        <v>0</v>
      </c>
      <c r="BD25" s="288">
        <v>0</v>
      </c>
      <c r="BE25" s="288">
        <v>0</v>
      </c>
      <c r="BF25" s="288">
        <v>0</v>
      </c>
      <c r="BG25" s="288">
        <v>0</v>
      </c>
      <c r="BH25" s="288">
        <v>6</v>
      </c>
      <c r="BI25" s="288">
        <v>0</v>
      </c>
      <c r="BJ25" s="288">
        <v>2</v>
      </c>
      <c r="BK25" s="288">
        <v>0</v>
      </c>
      <c r="BL25" s="288">
        <v>16</v>
      </c>
      <c r="BM25" s="288">
        <v>16</v>
      </c>
      <c r="BN25" s="288">
        <v>0</v>
      </c>
      <c r="BO25" s="288">
        <v>0</v>
      </c>
      <c r="BP25" s="288">
        <v>0</v>
      </c>
      <c r="BQ25" s="288">
        <v>0</v>
      </c>
      <c r="BR25" s="288">
        <v>2</v>
      </c>
      <c r="BS25" s="288">
        <v>0</v>
      </c>
      <c r="BT25" s="288">
        <v>0</v>
      </c>
      <c r="BU25" s="288">
        <v>0</v>
      </c>
      <c r="BV25" s="288">
        <v>0</v>
      </c>
      <c r="BW25" s="288">
        <v>0</v>
      </c>
      <c r="BX25" s="288">
        <v>0</v>
      </c>
      <c r="BY25" s="288">
        <v>0</v>
      </c>
      <c r="BZ25" s="288">
        <v>0</v>
      </c>
      <c r="CA25" s="288">
        <v>0</v>
      </c>
      <c r="CB25" s="288">
        <v>0</v>
      </c>
      <c r="CC25" s="288">
        <v>0</v>
      </c>
      <c r="CD25" s="288">
        <v>0</v>
      </c>
      <c r="CE25" s="288">
        <v>0</v>
      </c>
      <c r="CF25" s="288">
        <v>21</v>
      </c>
      <c r="CG25" s="288">
        <v>0</v>
      </c>
      <c r="CH25" s="288">
        <v>0</v>
      </c>
      <c r="CI25" s="288">
        <v>0</v>
      </c>
      <c r="CJ25" s="288">
        <v>0</v>
      </c>
      <c r="CK25" s="288">
        <v>0</v>
      </c>
      <c r="CL25" s="288">
        <v>12</v>
      </c>
      <c r="CM25" s="288">
        <v>0</v>
      </c>
      <c r="CN25" s="288">
        <v>153</v>
      </c>
      <c r="CO25" s="288">
        <v>475</v>
      </c>
      <c r="CP25" s="288">
        <v>214</v>
      </c>
      <c r="CQ25" s="288">
        <v>23</v>
      </c>
      <c r="CR25" s="288">
        <v>1</v>
      </c>
      <c r="CS25" s="288">
        <v>11</v>
      </c>
      <c r="CT25" s="288">
        <v>0</v>
      </c>
      <c r="CU25" s="288">
        <v>0</v>
      </c>
      <c r="CV25" s="288">
        <v>0</v>
      </c>
      <c r="CW25" s="288">
        <v>27</v>
      </c>
      <c r="CX25" s="288">
        <v>0</v>
      </c>
      <c r="CY25" s="288">
        <v>0</v>
      </c>
      <c r="CZ25" s="288">
        <v>0</v>
      </c>
      <c r="DA25" s="288">
        <v>35</v>
      </c>
      <c r="DB25" s="288">
        <v>0</v>
      </c>
      <c r="DC25" s="288">
        <v>3</v>
      </c>
      <c r="DD25" s="288">
        <v>0</v>
      </c>
      <c r="DE25" s="289">
        <v>2</v>
      </c>
      <c r="DF25" s="290">
        <v>132957</v>
      </c>
      <c r="DG25" s="287">
        <v>0</v>
      </c>
      <c r="DH25" s="288">
        <v>3</v>
      </c>
      <c r="DI25" s="288">
        <v>0</v>
      </c>
      <c r="DJ25" s="288">
        <v>0</v>
      </c>
      <c r="DK25" s="288">
        <v>0</v>
      </c>
      <c r="DL25" s="288">
        <v>0</v>
      </c>
      <c r="DM25" s="288">
        <v>-1317</v>
      </c>
      <c r="DN25" s="290">
        <v>-1314</v>
      </c>
      <c r="DO25" s="290">
        <v>131643</v>
      </c>
      <c r="DP25" s="287">
        <v>81095</v>
      </c>
      <c r="DQ25" s="289">
        <v>64678</v>
      </c>
      <c r="DR25" s="289">
        <v>145773</v>
      </c>
      <c r="DS25" s="290">
        <v>144459</v>
      </c>
      <c r="DT25" s="290">
        <v>277416</v>
      </c>
      <c r="DU25" s="287">
        <v>-26452</v>
      </c>
      <c r="DV25" s="288">
        <v>-80228</v>
      </c>
      <c r="DW25" s="290">
        <v>-106680</v>
      </c>
      <c r="DX25" s="290">
        <v>37779</v>
      </c>
      <c r="DY25" s="290">
        <v>170736</v>
      </c>
    </row>
    <row r="26" spans="1:129" ht="39.950000000000003" customHeight="1">
      <c r="A26" s="272" t="s">
        <v>219</v>
      </c>
      <c r="B26" s="265" t="s">
        <v>134</v>
      </c>
      <c r="C26" s="287">
        <v>0</v>
      </c>
      <c r="D26" s="288">
        <v>0</v>
      </c>
      <c r="E26" s="288">
        <v>0</v>
      </c>
      <c r="F26" s="288">
        <v>0</v>
      </c>
      <c r="G26" s="288">
        <v>0</v>
      </c>
      <c r="H26" s="288">
        <v>0</v>
      </c>
      <c r="I26" s="288">
        <v>0</v>
      </c>
      <c r="J26" s="288">
        <v>0</v>
      </c>
      <c r="K26" s="288">
        <v>0</v>
      </c>
      <c r="L26" s="288">
        <v>0</v>
      </c>
      <c r="M26" s="288">
        <v>0</v>
      </c>
      <c r="N26" s="288">
        <v>125</v>
      </c>
      <c r="O26" s="288">
        <v>0</v>
      </c>
      <c r="P26" s="288">
        <v>2</v>
      </c>
      <c r="Q26" s="288">
        <v>3</v>
      </c>
      <c r="R26" s="288">
        <v>1258</v>
      </c>
      <c r="S26" s="288">
        <v>497</v>
      </c>
      <c r="T26" s="288">
        <v>11</v>
      </c>
      <c r="U26" s="288">
        <v>0</v>
      </c>
      <c r="V26" s="288">
        <v>0</v>
      </c>
      <c r="W26" s="288">
        <v>0</v>
      </c>
      <c r="X26" s="288">
        <v>0</v>
      </c>
      <c r="Y26" s="288">
        <v>82</v>
      </c>
      <c r="Z26" s="288">
        <v>9855</v>
      </c>
      <c r="AA26" s="288">
        <v>0</v>
      </c>
      <c r="AB26" s="288">
        <v>266</v>
      </c>
      <c r="AC26" s="288">
        <v>0</v>
      </c>
      <c r="AD26" s="288">
        <v>0</v>
      </c>
      <c r="AE26" s="288">
        <v>29452</v>
      </c>
      <c r="AF26" s="288">
        <v>1</v>
      </c>
      <c r="AG26" s="288">
        <v>22</v>
      </c>
      <c r="AH26" s="288">
        <v>0</v>
      </c>
      <c r="AI26" s="288">
        <v>0</v>
      </c>
      <c r="AJ26" s="288">
        <v>0</v>
      </c>
      <c r="AK26" s="288">
        <v>126</v>
      </c>
      <c r="AL26" s="288">
        <v>0</v>
      </c>
      <c r="AM26" s="288">
        <v>16</v>
      </c>
      <c r="AN26" s="288">
        <v>0</v>
      </c>
      <c r="AO26" s="288">
        <v>0</v>
      </c>
      <c r="AP26" s="288">
        <v>0</v>
      </c>
      <c r="AQ26" s="288">
        <v>49</v>
      </c>
      <c r="AR26" s="288">
        <v>1</v>
      </c>
      <c r="AS26" s="288">
        <v>5</v>
      </c>
      <c r="AT26" s="288">
        <v>0</v>
      </c>
      <c r="AU26" s="288">
        <v>5</v>
      </c>
      <c r="AV26" s="288">
        <v>51</v>
      </c>
      <c r="AW26" s="288">
        <v>282</v>
      </c>
      <c r="AX26" s="288">
        <v>30</v>
      </c>
      <c r="AY26" s="288">
        <v>78</v>
      </c>
      <c r="AZ26" s="288">
        <v>2</v>
      </c>
      <c r="BA26" s="288">
        <v>0</v>
      </c>
      <c r="BB26" s="288">
        <v>59</v>
      </c>
      <c r="BC26" s="288">
        <v>0</v>
      </c>
      <c r="BD26" s="288">
        <v>0</v>
      </c>
      <c r="BE26" s="288">
        <v>0</v>
      </c>
      <c r="BF26" s="288">
        <v>0</v>
      </c>
      <c r="BG26" s="288">
        <v>1</v>
      </c>
      <c r="BH26" s="288">
        <v>138</v>
      </c>
      <c r="BI26" s="288">
        <v>0</v>
      </c>
      <c r="BJ26" s="288">
        <v>17</v>
      </c>
      <c r="BK26" s="288">
        <v>0</v>
      </c>
      <c r="BL26" s="288">
        <v>0</v>
      </c>
      <c r="BM26" s="288">
        <v>0</v>
      </c>
      <c r="BN26" s="288">
        <v>0</v>
      </c>
      <c r="BO26" s="288">
        <v>0</v>
      </c>
      <c r="BP26" s="288">
        <v>0</v>
      </c>
      <c r="BQ26" s="288">
        <v>0</v>
      </c>
      <c r="BR26" s="288">
        <v>0</v>
      </c>
      <c r="BS26" s="288">
        <v>0</v>
      </c>
      <c r="BT26" s="288">
        <v>0</v>
      </c>
      <c r="BU26" s="288">
        <v>0</v>
      </c>
      <c r="BV26" s="288">
        <v>0</v>
      </c>
      <c r="BW26" s="288">
        <v>0</v>
      </c>
      <c r="BX26" s="288">
        <v>0</v>
      </c>
      <c r="BY26" s="288">
        <v>0</v>
      </c>
      <c r="BZ26" s="288">
        <v>0</v>
      </c>
      <c r="CA26" s="288">
        <v>0</v>
      </c>
      <c r="CB26" s="288">
        <v>0</v>
      </c>
      <c r="CC26" s="288">
        <v>0</v>
      </c>
      <c r="CD26" s="288">
        <v>0</v>
      </c>
      <c r="CE26" s="288">
        <v>0</v>
      </c>
      <c r="CF26" s="288">
        <v>0</v>
      </c>
      <c r="CG26" s="288">
        <v>0</v>
      </c>
      <c r="CH26" s="288">
        <v>0</v>
      </c>
      <c r="CI26" s="288">
        <v>0</v>
      </c>
      <c r="CJ26" s="288">
        <v>0</v>
      </c>
      <c r="CK26" s="288">
        <v>0</v>
      </c>
      <c r="CL26" s="288">
        <v>1</v>
      </c>
      <c r="CM26" s="288">
        <v>0</v>
      </c>
      <c r="CN26" s="288">
        <v>0</v>
      </c>
      <c r="CO26" s="288">
        <v>0</v>
      </c>
      <c r="CP26" s="288">
        <v>91</v>
      </c>
      <c r="CQ26" s="288">
        <v>0</v>
      </c>
      <c r="CR26" s="288">
        <v>0</v>
      </c>
      <c r="CS26" s="288">
        <v>7</v>
      </c>
      <c r="CT26" s="288">
        <v>0</v>
      </c>
      <c r="CU26" s="288">
        <v>0</v>
      </c>
      <c r="CV26" s="288">
        <v>0</v>
      </c>
      <c r="CW26" s="288">
        <v>0</v>
      </c>
      <c r="CX26" s="288">
        <v>0</v>
      </c>
      <c r="CY26" s="288">
        <v>0</v>
      </c>
      <c r="CZ26" s="288">
        <v>0</v>
      </c>
      <c r="DA26" s="288">
        <v>0</v>
      </c>
      <c r="DB26" s="288">
        <v>0</v>
      </c>
      <c r="DC26" s="288">
        <v>0</v>
      </c>
      <c r="DD26" s="288">
        <v>0</v>
      </c>
      <c r="DE26" s="289">
        <v>45</v>
      </c>
      <c r="DF26" s="290">
        <v>42578</v>
      </c>
      <c r="DG26" s="287">
        <v>0</v>
      </c>
      <c r="DH26" s="288">
        <v>0</v>
      </c>
      <c r="DI26" s="288">
        <v>0</v>
      </c>
      <c r="DJ26" s="288">
        <v>0</v>
      </c>
      <c r="DK26" s="288">
        <v>0</v>
      </c>
      <c r="DL26" s="288">
        <v>0</v>
      </c>
      <c r="DM26" s="288">
        <v>-516</v>
      </c>
      <c r="DN26" s="290">
        <v>-516</v>
      </c>
      <c r="DO26" s="290">
        <v>42062</v>
      </c>
      <c r="DP26" s="287">
        <v>42238</v>
      </c>
      <c r="DQ26" s="289">
        <v>71813</v>
      </c>
      <c r="DR26" s="289">
        <v>114051</v>
      </c>
      <c r="DS26" s="290">
        <v>113535</v>
      </c>
      <c r="DT26" s="290">
        <v>156113</v>
      </c>
      <c r="DU26" s="287">
        <v>-11984</v>
      </c>
      <c r="DV26" s="288">
        <v>-22735</v>
      </c>
      <c r="DW26" s="290">
        <v>-34719</v>
      </c>
      <c r="DX26" s="290">
        <v>78816</v>
      </c>
      <c r="DY26" s="290">
        <v>121394</v>
      </c>
    </row>
    <row r="27" spans="1:129" ht="39.950000000000003" customHeight="1">
      <c r="A27" s="272" t="s">
        <v>220</v>
      </c>
      <c r="B27" s="265" t="s">
        <v>135</v>
      </c>
      <c r="C27" s="287">
        <v>0</v>
      </c>
      <c r="D27" s="288">
        <v>0</v>
      </c>
      <c r="E27" s="288">
        <v>0</v>
      </c>
      <c r="F27" s="288">
        <v>0</v>
      </c>
      <c r="G27" s="288">
        <v>0</v>
      </c>
      <c r="H27" s="288">
        <v>0</v>
      </c>
      <c r="I27" s="288">
        <v>0</v>
      </c>
      <c r="J27" s="288">
        <v>0</v>
      </c>
      <c r="K27" s="288">
        <v>0</v>
      </c>
      <c r="L27" s="288">
        <v>0</v>
      </c>
      <c r="M27" s="288">
        <v>0</v>
      </c>
      <c r="N27" s="288">
        <v>4382</v>
      </c>
      <c r="O27" s="288">
        <v>4208</v>
      </c>
      <c r="P27" s="288">
        <v>1</v>
      </c>
      <c r="Q27" s="288">
        <v>5</v>
      </c>
      <c r="R27" s="288">
        <v>956</v>
      </c>
      <c r="S27" s="288">
        <v>5</v>
      </c>
      <c r="T27" s="288">
        <v>0</v>
      </c>
      <c r="U27" s="288">
        <v>0</v>
      </c>
      <c r="V27" s="288">
        <v>0</v>
      </c>
      <c r="W27" s="288">
        <v>0</v>
      </c>
      <c r="X27" s="288">
        <v>0</v>
      </c>
      <c r="Y27" s="288">
        <v>0</v>
      </c>
      <c r="Z27" s="288">
        <v>0</v>
      </c>
      <c r="AA27" s="288">
        <v>0</v>
      </c>
      <c r="AB27" s="288">
        <v>0</v>
      </c>
      <c r="AC27" s="288">
        <v>0</v>
      </c>
      <c r="AD27" s="288">
        <v>10</v>
      </c>
      <c r="AE27" s="288">
        <v>109</v>
      </c>
      <c r="AF27" s="288">
        <v>0</v>
      </c>
      <c r="AG27" s="288">
        <v>0</v>
      </c>
      <c r="AH27" s="288">
        <v>0</v>
      </c>
      <c r="AI27" s="288">
        <v>0</v>
      </c>
      <c r="AJ27" s="288">
        <v>0</v>
      </c>
      <c r="AK27" s="288">
        <v>3842</v>
      </c>
      <c r="AL27" s="288">
        <v>0</v>
      </c>
      <c r="AM27" s="288">
        <v>0</v>
      </c>
      <c r="AN27" s="288">
        <v>0</v>
      </c>
      <c r="AO27" s="288">
        <v>0</v>
      </c>
      <c r="AP27" s="288">
        <v>0</v>
      </c>
      <c r="AQ27" s="288">
        <v>0</v>
      </c>
      <c r="AR27" s="288">
        <v>0</v>
      </c>
      <c r="AS27" s="288">
        <v>0</v>
      </c>
      <c r="AT27" s="288">
        <v>0</v>
      </c>
      <c r="AU27" s="288">
        <v>0</v>
      </c>
      <c r="AV27" s="288">
        <v>12</v>
      </c>
      <c r="AW27" s="288">
        <v>64</v>
      </c>
      <c r="AX27" s="288">
        <v>0</v>
      </c>
      <c r="AY27" s="288">
        <v>0</v>
      </c>
      <c r="AZ27" s="288">
        <v>0</v>
      </c>
      <c r="BA27" s="288">
        <v>0</v>
      </c>
      <c r="BB27" s="288">
        <v>0</v>
      </c>
      <c r="BC27" s="288">
        <v>0</v>
      </c>
      <c r="BD27" s="288">
        <v>0</v>
      </c>
      <c r="BE27" s="288">
        <v>0</v>
      </c>
      <c r="BF27" s="288">
        <v>0</v>
      </c>
      <c r="BG27" s="288">
        <v>0</v>
      </c>
      <c r="BH27" s="288">
        <v>0</v>
      </c>
      <c r="BI27" s="288">
        <v>0</v>
      </c>
      <c r="BJ27" s="288">
        <v>157</v>
      </c>
      <c r="BK27" s="288">
        <v>0</v>
      </c>
      <c r="BL27" s="288">
        <v>0</v>
      </c>
      <c r="BM27" s="288">
        <v>0</v>
      </c>
      <c r="BN27" s="288">
        <v>0</v>
      </c>
      <c r="BO27" s="288">
        <v>0</v>
      </c>
      <c r="BP27" s="288">
        <v>0</v>
      </c>
      <c r="BQ27" s="288">
        <v>0</v>
      </c>
      <c r="BR27" s="288">
        <v>0</v>
      </c>
      <c r="BS27" s="288">
        <v>0</v>
      </c>
      <c r="BT27" s="288">
        <v>0</v>
      </c>
      <c r="BU27" s="288">
        <v>0</v>
      </c>
      <c r="BV27" s="288">
        <v>0</v>
      </c>
      <c r="BW27" s="288">
        <v>0</v>
      </c>
      <c r="BX27" s="288">
        <v>0</v>
      </c>
      <c r="BY27" s="288">
        <v>0</v>
      </c>
      <c r="BZ27" s="288">
        <v>0</v>
      </c>
      <c r="CA27" s="288">
        <v>0</v>
      </c>
      <c r="CB27" s="288">
        <v>0</v>
      </c>
      <c r="CC27" s="288">
        <v>0</v>
      </c>
      <c r="CD27" s="288">
        <v>0</v>
      </c>
      <c r="CE27" s="288">
        <v>0</v>
      </c>
      <c r="CF27" s="288">
        <v>0</v>
      </c>
      <c r="CG27" s="288">
        <v>0</v>
      </c>
      <c r="CH27" s="288">
        <v>0</v>
      </c>
      <c r="CI27" s="288">
        <v>0</v>
      </c>
      <c r="CJ27" s="288">
        <v>0</v>
      </c>
      <c r="CK27" s="288">
        <v>0</v>
      </c>
      <c r="CL27" s="288">
        <v>0</v>
      </c>
      <c r="CM27" s="288">
        <v>0</v>
      </c>
      <c r="CN27" s="288">
        <v>0</v>
      </c>
      <c r="CO27" s="288">
        <v>0</v>
      </c>
      <c r="CP27" s="288">
        <v>0</v>
      </c>
      <c r="CQ27" s="288">
        <v>0</v>
      </c>
      <c r="CR27" s="288">
        <v>0</v>
      </c>
      <c r="CS27" s="288">
        <v>0</v>
      </c>
      <c r="CT27" s="288">
        <v>0</v>
      </c>
      <c r="CU27" s="288">
        <v>0</v>
      </c>
      <c r="CV27" s="288">
        <v>0</v>
      </c>
      <c r="CW27" s="288">
        <v>0</v>
      </c>
      <c r="CX27" s="288">
        <v>0</v>
      </c>
      <c r="CY27" s="288">
        <v>0</v>
      </c>
      <c r="CZ27" s="288">
        <v>0</v>
      </c>
      <c r="DA27" s="288">
        <v>0</v>
      </c>
      <c r="DB27" s="288">
        <v>0</v>
      </c>
      <c r="DC27" s="288">
        <v>0</v>
      </c>
      <c r="DD27" s="288">
        <v>0</v>
      </c>
      <c r="DE27" s="289">
        <v>9</v>
      </c>
      <c r="DF27" s="290">
        <v>13760</v>
      </c>
      <c r="DG27" s="287">
        <v>0</v>
      </c>
      <c r="DH27" s="288">
        <v>0</v>
      </c>
      <c r="DI27" s="288">
        <v>0</v>
      </c>
      <c r="DJ27" s="288">
        <v>0</v>
      </c>
      <c r="DK27" s="288">
        <v>0</v>
      </c>
      <c r="DL27" s="288">
        <v>0</v>
      </c>
      <c r="DM27" s="288">
        <v>-724</v>
      </c>
      <c r="DN27" s="290">
        <v>-724</v>
      </c>
      <c r="DO27" s="290">
        <v>13036</v>
      </c>
      <c r="DP27" s="287">
        <v>19283</v>
      </c>
      <c r="DQ27" s="289">
        <v>26551</v>
      </c>
      <c r="DR27" s="289">
        <v>45834</v>
      </c>
      <c r="DS27" s="290">
        <v>45110</v>
      </c>
      <c r="DT27" s="290">
        <v>58870</v>
      </c>
      <c r="DU27" s="287">
        <v>-2828</v>
      </c>
      <c r="DV27" s="288">
        <v>-6420</v>
      </c>
      <c r="DW27" s="290">
        <v>-9248</v>
      </c>
      <c r="DX27" s="290">
        <v>35862</v>
      </c>
      <c r="DY27" s="290">
        <v>49622</v>
      </c>
    </row>
    <row r="28" spans="1:129" ht="39.950000000000003" customHeight="1">
      <c r="A28" s="272" t="s">
        <v>221</v>
      </c>
      <c r="B28" s="265" t="s">
        <v>136</v>
      </c>
      <c r="C28" s="287">
        <v>0</v>
      </c>
      <c r="D28" s="288">
        <v>339</v>
      </c>
      <c r="E28" s="288">
        <v>383</v>
      </c>
      <c r="F28" s="288">
        <v>0</v>
      </c>
      <c r="G28" s="288">
        <v>961</v>
      </c>
      <c r="H28" s="288">
        <v>0</v>
      </c>
      <c r="I28" s="288">
        <v>0</v>
      </c>
      <c r="J28" s="288">
        <v>28</v>
      </c>
      <c r="K28" s="288">
        <v>0</v>
      </c>
      <c r="L28" s="288">
        <v>29</v>
      </c>
      <c r="M28" s="288">
        <v>0</v>
      </c>
      <c r="N28" s="288">
        <v>0</v>
      </c>
      <c r="O28" s="288">
        <v>1</v>
      </c>
      <c r="P28" s="288">
        <v>0</v>
      </c>
      <c r="Q28" s="288">
        <v>0</v>
      </c>
      <c r="R28" s="288">
        <v>0</v>
      </c>
      <c r="S28" s="288">
        <v>0</v>
      </c>
      <c r="T28" s="288">
        <v>0</v>
      </c>
      <c r="U28" s="288">
        <v>0</v>
      </c>
      <c r="V28" s="288">
        <v>0</v>
      </c>
      <c r="W28" s="288">
        <v>0</v>
      </c>
      <c r="X28" s="288">
        <v>0</v>
      </c>
      <c r="Y28" s="288">
        <v>0</v>
      </c>
      <c r="Z28" s="288">
        <v>0</v>
      </c>
      <c r="AA28" s="288">
        <v>1632</v>
      </c>
      <c r="AB28" s="288">
        <v>31</v>
      </c>
      <c r="AC28" s="288">
        <v>0</v>
      </c>
      <c r="AD28" s="288">
        <v>0</v>
      </c>
      <c r="AE28" s="288">
        <v>0</v>
      </c>
      <c r="AF28" s="288">
        <v>0</v>
      </c>
      <c r="AG28" s="288">
        <v>0</v>
      </c>
      <c r="AH28" s="288">
        <v>0</v>
      </c>
      <c r="AI28" s="288">
        <v>0</v>
      </c>
      <c r="AJ28" s="288">
        <v>0</v>
      </c>
      <c r="AK28" s="288">
        <v>0</v>
      </c>
      <c r="AL28" s="288">
        <v>0</v>
      </c>
      <c r="AM28" s="288">
        <v>0</v>
      </c>
      <c r="AN28" s="288">
        <v>0</v>
      </c>
      <c r="AO28" s="288">
        <v>0</v>
      </c>
      <c r="AP28" s="288">
        <v>0</v>
      </c>
      <c r="AQ28" s="288">
        <v>0</v>
      </c>
      <c r="AR28" s="288">
        <v>0</v>
      </c>
      <c r="AS28" s="288">
        <v>0</v>
      </c>
      <c r="AT28" s="288">
        <v>0</v>
      </c>
      <c r="AU28" s="288">
        <v>0</v>
      </c>
      <c r="AV28" s="288">
        <v>0</v>
      </c>
      <c r="AW28" s="288">
        <v>0</v>
      </c>
      <c r="AX28" s="288">
        <v>0</v>
      </c>
      <c r="AY28" s="288">
        <v>0</v>
      </c>
      <c r="AZ28" s="288">
        <v>0</v>
      </c>
      <c r="BA28" s="288">
        <v>0</v>
      </c>
      <c r="BB28" s="288">
        <v>0</v>
      </c>
      <c r="BC28" s="288">
        <v>0</v>
      </c>
      <c r="BD28" s="288">
        <v>0</v>
      </c>
      <c r="BE28" s="288">
        <v>0</v>
      </c>
      <c r="BF28" s="288">
        <v>0</v>
      </c>
      <c r="BG28" s="288">
        <v>0</v>
      </c>
      <c r="BH28" s="288">
        <v>0</v>
      </c>
      <c r="BI28" s="288">
        <v>0</v>
      </c>
      <c r="BJ28" s="288">
        <v>0</v>
      </c>
      <c r="BK28" s="288">
        <v>0</v>
      </c>
      <c r="BL28" s="288">
        <v>0</v>
      </c>
      <c r="BM28" s="288">
        <v>0</v>
      </c>
      <c r="BN28" s="288">
        <v>0</v>
      </c>
      <c r="BO28" s="288">
        <v>0</v>
      </c>
      <c r="BP28" s="288">
        <v>0</v>
      </c>
      <c r="BQ28" s="288">
        <v>0</v>
      </c>
      <c r="BR28" s="288">
        <v>1</v>
      </c>
      <c r="BS28" s="288">
        <v>392</v>
      </c>
      <c r="BT28" s="288">
        <v>0</v>
      </c>
      <c r="BU28" s="288">
        <v>0</v>
      </c>
      <c r="BV28" s="288">
        <v>0</v>
      </c>
      <c r="BW28" s="288">
        <v>0</v>
      </c>
      <c r="BX28" s="288">
        <v>0</v>
      </c>
      <c r="BY28" s="288">
        <v>0</v>
      </c>
      <c r="BZ28" s="288">
        <v>2</v>
      </c>
      <c r="CA28" s="288">
        <v>0</v>
      </c>
      <c r="CB28" s="288">
        <v>1</v>
      </c>
      <c r="CC28" s="288">
        <v>0</v>
      </c>
      <c r="CD28" s="288">
        <v>0</v>
      </c>
      <c r="CE28" s="288">
        <v>0</v>
      </c>
      <c r="CF28" s="288">
        <v>0</v>
      </c>
      <c r="CG28" s="288">
        <v>18</v>
      </c>
      <c r="CH28" s="288">
        <v>0</v>
      </c>
      <c r="CI28" s="288">
        <v>0</v>
      </c>
      <c r="CJ28" s="288">
        <v>0</v>
      </c>
      <c r="CK28" s="288">
        <v>0</v>
      </c>
      <c r="CL28" s="288">
        <v>0</v>
      </c>
      <c r="CM28" s="288">
        <v>54</v>
      </c>
      <c r="CN28" s="288">
        <v>1</v>
      </c>
      <c r="CO28" s="288">
        <v>51</v>
      </c>
      <c r="CP28" s="288">
        <v>97744</v>
      </c>
      <c r="CQ28" s="288">
        <v>512</v>
      </c>
      <c r="CR28" s="288">
        <v>1326</v>
      </c>
      <c r="CS28" s="288">
        <v>171</v>
      </c>
      <c r="CT28" s="288">
        <v>0</v>
      </c>
      <c r="CU28" s="288">
        <v>0</v>
      </c>
      <c r="CV28" s="288">
        <v>0</v>
      </c>
      <c r="CW28" s="288">
        <v>0</v>
      </c>
      <c r="CX28" s="288">
        <v>0</v>
      </c>
      <c r="CY28" s="288">
        <v>1</v>
      </c>
      <c r="CZ28" s="288">
        <v>0</v>
      </c>
      <c r="DA28" s="288">
        <v>0</v>
      </c>
      <c r="DB28" s="288">
        <v>1</v>
      </c>
      <c r="DC28" s="288">
        <v>0</v>
      </c>
      <c r="DD28" s="288">
        <v>0</v>
      </c>
      <c r="DE28" s="289">
        <v>4</v>
      </c>
      <c r="DF28" s="290">
        <v>103683</v>
      </c>
      <c r="DG28" s="287">
        <v>848</v>
      </c>
      <c r="DH28" s="288">
        <v>5502</v>
      </c>
      <c r="DI28" s="288">
        <v>0</v>
      </c>
      <c r="DJ28" s="288">
        <v>0</v>
      </c>
      <c r="DK28" s="288">
        <v>0</v>
      </c>
      <c r="DL28" s="292">
        <v>0</v>
      </c>
      <c r="DM28" s="288">
        <v>-174</v>
      </c>
      <c r="DN28" s="290">
        <v>6176</v>
      </c>
      <c r="DO28" s="290">
        <v>109859</v>
      </c>
      <c r="DP28" s="287">
        <v>1747</v>
      </c>
      <c r="DQ28" s="289">
        <v>26563</v>
      </c>
      <c r="DR28" s="289">
        <v>28310</v>
      </c>
      <c r="DS28" s="290">
        <v>34486</v>
      </c>
      <c r="DT28" s="290">
        <v>138169</v>
      </c>
      <c r="DU28" s="287">
        <v>-27583</v>
      </c>
      <c r="DV28" s="288">
        <v>-79084</v>
      </c>
      <c r="DW28" s="290">
        <v>-106667</v>
      </c>
      <c r="DX28" s="290">
        <v>-72181</v>
      </c>
      <c r="DY28" s="290">
        <v>31502</v>
      </c>
    </row>
    <row r="29" spans="1:129" ht="39.950000000000003" customHeight="1">
      <c r="A29" s="272" t="s">
        <v>222</v>
      </c>
      <c r="B29" s="265" t="s">
        <v>137</v>
      </c>
      <c r="C29" s="287">
        <v>3988</v>
      </c>
      <c r="D29" s="288">
        <v>63</v>
      </c>
      <c r="E29" s="288">
        <v>74</v>
      </c>
      <c r="F29" s="288">
        <v>23</v>
      </c>
      <c r="G29" s="288">
        <v>573</v>
      </c>
      <c r="H29" s="288">
        <v>0</v>
      </c>
      <c r="I29" s="288">
        <v>53</v>
      </c>
      <c r="J29" s="288">
        <v>575</v>
      </c>
      <c r="K29" s="288">
        <v>103</v>
      </c>
      <c r="L29" s="288">
        <v>0</v>
      </c>
      <c r="M29" s="288">
        <v>0</v>
      </c>
      <c r="N29" s="288">
        <v>288</v>
      </c>
      <c r="O29" s="288">
        <v>1168</v>
      </c>
      <c r="P29" s="288">
        <v>496</v>
      </c>
      <c r="Q29" s="288">
        <v>145</v>
      </c>
      <c r="R29" s="288">
        <v>3858</v>
      </c>
      <c r="S29" s="288">
        <v>1950</v>
      </c>
      <c r="T29" s="288">
        <v>673</v>
      </c>
      <c r="U29" s="288">
        <v>30</v>
      </c>
      <c r="V29" s="288">
        <v>761</v>
      </c>
      <c r="W29" s="288">
        <v>30</v>
      </c>
      <c r="X29" s="288">
        <v>856</v>
      </c>
      <c r="Y29" s="288">
        <v>817</v>
      </c>
      <c r="Z29" s="288">
        <v>536</v>
      </c>
      <c r="AA29" s="288">
        <v>490</v>
      </c>
      <c r="AB29" s="288">
        <v>4245</v>
      </c>
      <c r="AC29" s="288">
        <v>410</v>
      </c>
      <c r="AD29" s="288">
        <v>159</v>
      </c>
      <c r="AE29" s="288">
        <v>940</v>
      </c>
      <c r="AF29" s="288">
        <v>49</v>
      </c>
      <c r="AG29" s="288">
        <v>0</v>
      </c>
      <c r="AH29" s="288">
        <v>0</v>
      </c>
      <c r="AI29" s="288">
        <v>135</v>
      </c>
      <c r="AJ29" s="288">
        <v>0</v>
      </c>
      <c r="AK29" s="288">
        <v>116</v>
      </c>
      <c r="AL29" s="288">
        <v>0</v>
      </c>
      <c r="AM29" s="288">
        <v>339</v>
      </c>
      <c r="AN29" s="288">
        <v>70</v>
      </c>
      <c r="AO29" s="288">
        <v>1</v>
      </c>
      <c r="AP29" s="288">
        <v>12</v>
      </c>
      <c r="AQ29" s="288">
        <v>196</v>
      </c>
      <c r="AR29" s="288">
        <v>255</v>
      </c>
      <c r="AS29" s="288">
        <v>237</v>
      </c>
      <c r="AT29" s="288">
        <v>272</v>
      </c>
      <c r="AU29" s="288">
        <v>514</v>
      </c>
      <c r="AV29" s="288">
        <v>12</v>
      </c>
      <c r="AW29" s="288">
        <v>58</v>
      </c>
      <c r="AX29" s="288">
        <v>49</v>
      </c>
      <c r="AY29" s="288">
        <v>94</v>
      </c>
      <c r="AZ29" s="288">
        <v>2</v>
      </c>
      <c r="BA29" s="288">
        <v>161</v>
      </c>
      <c r="BB29" s="288">
        <v>258</v>
      </c>
      <c r="BC29" s="288">
        <v>0</v>
      </c>
      <c r="BD29" s="288">
        <v>0</v>
      </c>
      <c r="BE29" s="288">
        <v>0</v>
      </c>
      <c r="BF29" s="288">
        <v>1</v>
      </c>
      <c r="BG29" s="288">
        <v>10</v>
      </c>
      <c r="BH29" s="288">
        <v>6595</v>
      </c>
      <c r="BI29" s="288">
        <v>20</v>
      </c>
      <c r="BJ29" s="288">
        <v>275</v>
      </c>
      <c r="BK29" s="288">
        <v>1</v>
      </c>
      <c r="BL29" s="288">
        <v>1208</v>
      </c>
      <c r="BM29" s="288">
        <v>417</v>
      </c>
      <c r="BN29" s="288">
        <v>74</v>
      </c>
      <c r="BO29" s="288">
        <v>189</v>
      </c>
      <c r="BP29" s="288">
        <v>94</v>
      </c>
      <c r="BQ29" s="288">
        <v>16</v>
      </c>
      <c r="BR29" s="288">
        <v>28</v>
      </c>
      <c r="BS29" s="288">
        <v>161</v>
      </c>
      <c r="BT29" s="288">
        <v>7</v>
      </c>
      <c r="BU29" s="288">
        <v>8</v>
      </c>
      <c r="BV29" s="288">
        <v>1</v>
      </c>
      <c r="BW29" s="288">
        <v>0</v>
      </c>
      <c r="BX29" s="288">
        <v>0</v>
      </c>
      <c r="BY29" s="288">
        <v>0</v>
      </c>
      <c r="BZ29" s="288">
        <v>68</v>
      </c>
      <c r="CA29" s="288">
        <v>12</v>
      </c>
      <c r="CB29" s="288">
        <v>18</v>
      </c>
      <c r="CC29" s="288">
        <v>12</v>
      </c>
      <c r="CD29" s="288">
        <v>0</v>
      </c>
      <c r="CE29" s="288">
        <v>7</v>
      </c>
      <c r="CF29" s="288">
        <v>37</v>
      </c>
      <c r="CG29" s="288">
        <v>0</v>
      </c>
      <c r="CH29" s="288">
        <v>0</v>
      </c>
      <c r="CI29" s="288">
        <v>19</v>
      </c>
      <c r="CJ29" s="288">
        <v>20</v>
      </c>
      <c r="CK29" s="288">
        <v>0</v>
      </c>
      <c r="CL29" s="288">
        <v>209</v>
      </c>
      <c r="CM29" s="288">
        <v>81</v>
      </c>
      <c r="CN29" s="288">
        <v>6</v>
      </c>
      <c r="CO29" s="288">
        <v>835</v>
      </c>
      <c r="CP29" s="288">
        <v>979</v>
      </c>
      <c r="CQ29" s="288">
        <v>300</v>
      </c>
      <c r="CR29" s="288">
        <v>433</v>
      </c>
      <c r="CS29" s="288">
        <v>379</v>
      </c>
      <c r="CT29" s="288">
        <v>89</v>
      </c>
      <c r="CU29" s="288">
        <v>66</v>
      </c>
      <c r="CV29" s="288">
        <v>0</v>
      </c>
      <c r="CW29" s="288">
        <v>405</v>
      </c>
      <c r="CX29" s="288">
        <v>819</v>
      </c>
      <c r="CY29" s="288">
        <v>127</v>
      </c>
      <c r="CZ29" s="288">
        <v>421</v>
      </c>
      <c r="DA29" s="288">
        <v>1215</v>
      </c>
      <c r="DB29" s="288">
        <v>198</v>
      </c>
      <c r="DC29" s="288">
        <v>499</v>
      </c>
      <c r="DD29" s="288">
        <v>72</v>
      </c>
      <c r="DE29" s="289">
        <v>12</v>
      </c>
      <c r="DF29" s="290">
        <v>42577</v>
      </c>
      <c r="DG29" s="287">
        <v>754</v>
      </c>
      <c r="DH29" s="288">
        <v>25221</v>
      </c>
      <c r="DI29" s="288">
        <v>0</v>
      </c>
      <c r="DJ29" s="288">
        <v>0</v>
      </c>
      <c r="DK29" s="288">
        <v>0</v>
      </c>
      <c r="DL29" s="288">
        <v>0</v>
      </c>
      <c r="DM29" s="288">
        <v>110</v>
      </c>
      <c r="DN29" s="290">
        <v>26085</v>
      </c>
      <c r="DO29" s="290">
        <v>68662</v>
      </c>
      <c r="DP29" s="287">
        <v>6403</v>
      </c>
      <c r="DQ29" s="289">
        <v>15087</v>
      </c>
      <c r="DR29" s="289">
        <v>21490</v>
      </c>
      <c r="DS29" s="290">
        <v>47575</v>
      </c>
      <c r="DT29" s="290">
        <v>90152</v>
      </c>
      <c r="DU29" s="287">
        <v>-7671</v>
      </c>
      <c r="DV29" s="288">
        <v>-57363</v>
      </c>
      <c r="DW29" s="290">
        <v>-65034</v>
      </c>
      <c r="DX29" s="290">
        <v>-17459</v>
      </c>
      <c r="DY29" s="290">
        <v>25118</v>
      </c>
    </row>
    <row r="30" spans="1:129" ht="39.950000000000003" customHeight="1">
      <c r="A30" s="272" t="s">
        <v>223</v>
      </c>
      <c r="B30" s="265" t="s">
        <v>424</v>
      </c>
      <c r="C30" s="287">
        <v>849</v>
      </c>
      <c r="D30" s="288">
        <v>26</v>
      </c>
      <c r="E30" s="288">
        <v>124</v>
      </c>
      <c r="F30" s="288">
        <v>111</v>
      </c>
      <c r="G30" s="288">
        <v>3692</v>
      </c>
      <c r="H30" s="288">
        <v>0</v>
      </c>
      <c r="I30" s="288">
        <v>52</v>
      </c>
      <c r="J30" s="288">
        <v>1207</v>
      </c>
      <c r="K30" s="288">
        <v>82</v>
      </c>
      <c r="L30" s="288">
        <v>31</v>
      </c>
      <c r="M30" s="288">
        <v>0</v>
      </c>
      <c r="N30" s="288">
        <v>230</v>
      </c>
      <c r="O30" s="288">
        <v>145</v>
      </c>
      <c r="P30" s="288">
        <v>179</v>
      </c>
      <c r="Q30" s="288">
        <v>6</v>
      </c>
      <c r="R30" s="288">
        <v>3867</v>
      </c>
      <c r="S30" s="288">
        <v>660</v>
      </c>
      <c r="T30" s="288">
        <v>51</v>
      </c>
      <c r="U30" s="288">
        <v>241</v>
      </c>
      <c r="V30" s="288">
        <v>847</v>
      </c>
      <c r="W30" s="288">
        <v>54711</v>
      </c>
      <c r="X30" s="288">
        <v>23661</v>
      </c>
      <c r="Y30" s="288">
        <v>1274</v>
      </c>
      <c r="Z30" s="288">
        <v>4411</v>
      </c>
      <c r="AA30" s="288">
        <v>47</v>
      </c>
      <c r="AB30" s="288">
        <v>440</v>
      </c>
      <c r="AC30" s="288">
        <v>20736</v>
      </c>
      <c r="AD30" s="288">
        <v>124</v>
      </c>
      <c r="AE30" s="288">
        <v>941</v>
      </c>
      <c r="AF30" s="288">
        <v>10</v>
      </c>
      <c r="AG30" s="288">
        <v>0</v>
      </c>
      <c r="AH30" s="288">
        <v>2</v>
      </c>
      <c r="AI30" s="288">
        <v>386</v>
      </c>
      <c r="AJ30" s="288">
        <v>54</v>
      </c>
      <c r="AK30" s="288">
        <v>1247</v>
      </c>
      <c r="AL30" s="288">
        <v>0</v>
      </c>
      <c r="AM30" s="288">
        <v>565</v>
      </c>
      <c r="AN30" s="288">
        <v>67</v>
      </c>
      <c r="AO30" s="288">
        <v>3</v>
      </c>
      <c r="AP30" s="288">
        <v>856</v>
      </c>
      <c r="AQ30" s="288">
        <v>96</v>
      </c>
      <c r="AR30" s="288">
        <v>71</v>
      </c>
      <c r="AS30" s="288">
        <v>58</v>
      </c>
      <c r="AT30" s="288">
        <v>99</v>
      </c>
      <c r="AU30" s="288">
        <v>156</v>
      </c>
      <c r="AV30" s="288">
        <v>8</v>
      </c>
      <c r="AW30" s="288">
        <v>47</v>
      </c>
      <c r="AX30" s="288">
        <v>12</v>
      </c>
      <c r="AY30" s="288">
        <v>12</v>
      </c>
      <c r="AZ30" s="288">
        <v>0</v>
      </c>
      <c r="BA30" s="288">
        <v>12</v>
      </c>
      <c r="BB30" s="288">
        <v>81</v>
      </c>
      <c r="BC30" s="288">
        <v>0</v>
      </c>
      <c r="BD30" s="288">
        <v>0</v>
      </c>
      <c r="BE30" s="288">
        <v>0</v>
      </c>
      <c r="BF30" s="288">
        <v>0</v>
      </c>
      <c r="BG30" s="288">
        <v>13</v>
      </c>
      <c r="BH30" s="288">
        <v>407</v>
      </c>
      <c r="BI30" s="288">
        <v>14</v>
      </c>
      <c r="BJ30" s="288">
        <v>6</v>
      </c>
      <c r="BK30" s="288">
        <v>38</v>
      </c>
      <c r="BL30" s="288">
        <v>419</v>
      </c>
      <c r="BM30" s="288">
        <v>193</v>
      </c>
      <c r="BN30" s="288">
        <v>1325</v>
      </c>
      <c r="BO30" s="288">
        <v>439</v>
      </c>
      <c r="BP30" s="288">
        <v>12081</v>
      </c>
      <c r="BQ30" s="288">
        <v>1562</v>
      </c>
      <c r="BR30" s="288">
        <v>221</v>
      </c>
      <c r="BS30" s="288">
        <v>532</v>
      </c>
      <c r="BT30" s="288">
        <v>1299</v>
      </c>
      <c r="BU30" s="288">
        <v>82</v>
      </c>
      <c r="BV30" s="288">
        <v>103</v>
      </c>
      <c r="BW30" s="288">
        <v>0</v>
      </c>
      <c r="BX30" s="288">
        <v>588</v>
      </c>
      <c r="BY30" s="288">
        <v>40</v>
      </c>
      <c r="BZ30" s="288">
        <v>10367</v>
      </c>
      <c r="CA30" s="288">
        <v>40268</v>
      </c>
      <c r="CB30" s="288">
        <v>5427</v>
      </c>
      <c r="CC30" s="288">
        <v>7803</v>
      </c>
      <c r="CD30" s="288">
        <v>90</v>
      </c>
      <c r="CE30" s="288">
        <v>46</v>
      </c>
      <c r="CF30" s="288">
        <v>156</v>
      </c>
      <c r="CG30" s="288">
        <v>79</v>
      </c>
      <c r="CH30" s="288">
        <v>98</v>
      </c>
      <c r="CI30" s="288">
        <v>27</v>
      </c>
      <c r="CJ30" s="288">
        <v>12</v>
      </c>
      <c r="CK30" s="288">
        <v>17</v>
      </c>
      <c r="CL30" s="288">
        <v>36</v>
      </c>
      <c r="CM30" s="288">
        <v>1503</v>
      </c>
      <c r="CN30" s="288">
        <v>927</v>
      </c>
      <c r="CO30" s="288">
        <v>646</v>
      </c>
      <c r="CP30" s="288">
        <v>1250</v>
      </c>
      <c r="CQ30" s="288">
        <v>103</v>
      </c>
      <c r="CR30" s="288">
        <v>303</v>
      </c>
      <c r="CS30" s="288">
        <v>347</v>
      </c>
      <c r="CT30" s="288">
        <v>130</v>
      </c>
      <c r="CU30" s="288">
        <v>31</v>
      </c>
      <c r="CV30" s="288">
        <v>24</v>
      </c>
      <c r="CW30" s="288">
        <v>154</v>
      </c>
      <c r="CX30" s="288">
        <v>257</v>
      </c>
      <c r="CY30" s="288">
        <v>80</v>
      </c>
      <c r="CZ30" s="288">
        <v>730</v>
      </c>
      <c r="DA30" s="288">
        <v>433</v>
      </c>
      <c r="DB30" s="288">
        <v>681</v>
      </c>
      <c r="DC30" s="288">
        <v>209</v>
      </c>
      <c r="DD30" s="288">
        <v>0</v>
      </c>
      <c r="DE30" s="289">
        <v>117</v>
      </c>
      <c r="DF30" s="290">
        <v>214300</v>
      </c>
      <c r="DG30" s="287">
        <v>146</v>
      </c>
      <c r="DH30" s="288">
        <v>56216</v>
      </c>
      <c r="DI30" s="288">
        <v>0</v>
      </c>
      <c r="DJ30" s="288">
        <v>0</v>
      </c>
      <c r="DK30" s="288">
        <v>0</v>
      </c>
      <c r="DL30" s="288">
        <v>0</v>
      </c>
      <c r="DM30" s="288">
        <v>-774</v>
      </c>
      <c r="DN30" s="290">
        <v>55588</v>
      </c>
      <c r="DO30" s="290">
        <v>269888</v>
      </c>
      <c r="DP30" s="287">
        <v>15605</v>
      </c>
      <c r="DQ30" s="289">
        <v>378042</v>
      </c>
      <c r="DR30" s="289">
        <v>393647</v>
      </c>
      <c r="DS30" s="290">
        <v>449235</v>
      </c>
      <c r="DT30" s="290">
        <v>663535</v>
      </c>
      <c r="DU30" s="287">
        <v>-56737</v>
      </c>
      <c r="DV30" s="288">
        <v>-165012</v>
      </c>
      <c r="DW30" s="290">
        <v>-221749</v>
      </c>
      <c r="DX30" s="290">
        <v>227486</v>
      </c>
      <c r="DY30" s="290">
        <v>441786</v>
      </c>
    </row>
    <row r="31" spans="1:129" ht="39.950000000000003" customHeight="1">
      <c r="A31" s="272" t="s">
        <v>435</v>
      </c>
      <c r="B31" s="265" t="s">
        <v>425</v>
      </c>
      <c r="C31" s="287">
        <v>0</v>
      </c>
      <c r="D31" s="288">
        <v>0</v>
      </c>
      <c r="E31" s="288">
        <v>0</v>
      </c>
      <c r="F31" s="288">
        <v>0</v>
      </c>
      <c r="G31" s="288">
        <v>0</v>
      </c>
      <c r="H31" s="288">
        <v>0</v>
      </c>
      <c r="I31" s="288">
        <v>0</v>
      </c>
      <c r="J31" s="288">
        <v>0</v>
      </c>
      <c r="K31" s="288">
        <v>0</v>
      </c>
      <c r="L31" s="288">
        <v>0</v>
      </c>
      <c r="M31" s="288">
        <v>0</v>
      </c>
      <c r="N31" s="288">
        <v>0</v>
      </c>
      <c r="O31" s="288">
        <v>0</v>
      </c>
      <c r="P31" s="288">
        <v>0</v>
      </c>
      <c r="Q31" s="288">
        <v>0</v>
      </c>
      <c r="R31" s="288">
        <v>46</v>
      </c>
      <c r="S31" s="288">
        <v>0</v>
      </c>
      <c r="T31" s="288">
        <v>0</v>
      </c>
      <c r="U31" s="288">
        <v>27</v>
      </c>
      <c r="V31" s="288">
        <v>33</v>
      </c>
      <c r="W31" s="288">
        <v>3</v>
      </c>
      <c r="X31" s="288">
        <v>146</v>
      </c>
      <c r="Y31" s="288">
        <v>0</v>
      </c>
      <c r="Z31" s="288">
        <v>0</v>
      </c>
      <c r="AA31" s="288">
        <v>0</v>
      </c>
      <c r="AB31" s="288">
        <v>9</v>
      </c>
      <c r="AC31" s="288">
        <v>0</v>
      </c>
      <c r="AD31" s="288">
        <v>0</v>
      </c>
      <c r="AE31" s="288">
        <v>2</v>
      </c>
      <c r="AF31" s="288">
        <v>0</v>
      </c>
      <c r="AG31" s="288">
        <v>0</v>
      </c>
      <c r="AH31" s="288">
        <v>0</v>
      </c>
      <c r="AI31" s="288">
        <v>0</v>
      </c>
      <c r="AJ31" s="288">
        <v>0</v>
      </c>
      <c r="AK31" s="288">
        <v>750</v>
      </c>
      <c r="AL31" s="288">
        <v>0</v>
      </c>
      <c r="AM31" s="288">
        <v>724</v>
      </c>
      <c r="AN31" s="288">
        <v>84</v>
      </c>
      <c r="AO31" s="288">
        <v>0</v>
      </c>
      <c r="AP31" s="288">
        <v>89</v>
      </c>
      <c r="AQ31" s="288">
        <v>21</v>
      </c>
      <c r="AR31" s="288">
        <v>4</v>
      </c>
      <c r="AS31" s="288">
        <v>0</v>
      </c>
      <c r="AT31" s="288">
        <v>1</v>
      </c>
      <c r="AU31" s="288">
        <v>2</v>
      </c>
      <c r="AV31" s="288">
        <v>0</v>
      </c>
      <c r="AW31" s="288">
        <v>0</v>
      </c>
      <c r="AX31" s="288">
        <v>0</v>
      </c>
      <c r="AY31" s="288">
        <v>0</v>
      </c>
      <c r="AZ31" s="288">
        <v>0</v>
      </c>
      <c r="BA31" s="288">
        <v>0</v>
      </c>
      <c r="BB31" s="288">
        <v>0</v>
      </c>
      <c r="BC31" s="288">
        <v>0</v>
      </c>
      <c r="BD31" s="288">
        <v>0</v>
      </c>
      <c r="BE31" s="288">
        <v>0</v>
      </c>
      <c r="BF31" s="288">
        <v>0</v>
      </c>
      <c r="BG31" s="288">
        <v>0</v>
      </c>
      <c r="BH31" s="288">
        <v>0</v>
      </c>
      <c r="BI31" s="288">
        <v>1</v>
      </c>
      <c r="BJ31" s="288">
        <v>0</v>
      </c>
      <c r="BK31" s="288">
        <v>1</v>
      </c>
      <c r="BL31" s="288">
        <v>102</v>
      </c>
      <c r="BM31" s="288">
        <v>2</v>
      </c>
      <c r="BN31" s="288">
        <v>2652</v>
      </c>
      <c r="BO31" s="288">
        <v>709</v>
      </c>
      <c r="BP31" s="288">
        <v>9545</v>
      </c>
      <c r="BQ31" s="288">
        <v>0</v>
      </c>
      <c r="BR31" s="288">
        <v>0</v>
      </c>
      <c r="BS31" s="288">
        <v>12</v>
      </c>
      <c r="BT31" s="288">
        <v>-4</v>
      </c>
      <c r="BU31" s="288">
        <v>0</v>
      </c>
      <c r="BV31" s="288">
        <v>0</v>
      </c>
      <c r="BW31" s="288">
        <v>0</v>
      </c>
      <c r="BX31" s="288">
        <v>0</v>
      </c>
      <c r="BY31" s="288">
        <v>0</v>
      </c>
      <c r="BZ31" s="288">
        <v>0</v>
      </c>
      <c r="CA31" s="288">
        <v>0</v>
      </c>
      <c r="CB31" s="288">
        <v>0</v>
      </c>
      <c r="CC31" s="288">
        <v>0</v>
      </c>
      <c r="CD31" s="288">
        <v>0</v>
      </c>
      <c r="CE31" s="288">
        <v>0</v>
      </c>
      <c r="CF31" s="288">
        <v>0</v>
      </c>
      <c r="CG31" s="288">
        <v>0</v>
      </c>
      <c r="CH31" s="288">
        <v>0</v>
      </c>
      <c r="CI31" s="288">
        <v>0</v>
      </c>
      <c r="CJ31" s="288">
        <v>0</v>
      </c>
      <c r="CK31" s="288">
        <v>0</v>
      </c>
      <c r="CL31" s="288">
        <v>1</v>
      </c>
      <c r="CM31" s="288">
        <v>0</v>
      </c>
      <c r="CN31" s="288">
        <v>0</v>
      </c>
      <c r="CO31" s="288">
        <v>0</v>
      </c>
      <c r="CP31" s="288">
        <v>0</v>
      </c>
      <c r="CQ31" s="288">
        <v>0</v>
      </c>
      <c r="CR31" s="288">
        <v>3</v>
      </c>
      <c r="CS31" s="288">
        <v>2</v>
      </c>
      <c r="CT31" s="288">
        <v>11</v>
      </c>
      <c r="CU31" s="288">
        <v>0</v>
      </c>
      <c r="CV31" s="288">
        <v>0</v>
      </c>
      <c r="CW31" s="288">
        <v>0</v>
      </c>
      <c r="CX31" s="288">
        <v>0</v>
      </c>
      <c r="CY31" s="288">
        <v>1</v>
      </c>
      <c r="CZ31" s="288">
        <v>92</v>
      </c>
      <c r="DA31" s="288">
        <v>0</v>
      </c>
      <c r="DB31" s="288">
        <v>0</v>
      </c>
      <c r="DC31" s="288">
        <v>2</v>
      </c>
      <c r="DD31" s="288">
        <v>0</v>
      </c>
      <c r="DE31" s="289">
        <v>0</v>
      </c>
      <c r="DF31" s="290">
        <v>15073</v>
      </c>
      <c r="DG31" s="287">
        <v>1</v>
      </c>
      <c r="DH31" s="288">
        <v>2</v>
      </c>
      <c r="DI31" s="288">
        <v>0</v>
      </c>
      <c r="DJ31" s="288">
        <v>0</v>
      </c>
      <c r="DK31" s="288">
        <v>0</v>
      </c>
      <c r="DL31" s="288">
        <v>0</v>
      </c>
      <c r="DM31" s="288">
        <v>80</v>
      </c>
      <c r="DN31" s="290">
        <v>83</v>
      </c>
      <c r="DO31" s="290">
        <v>15156</v>
      </c>
      <c r="DP31" s="287">
        <v>1</v>
      </c>
      <c r="DQ31" s="289">
        <v>72</v>
      </c>
      <c r="DR31" s="289">
        <v>73</v>
      </c>
      <c r="DS31" s="290">
        <v>156</v>
      </c>
      <c r="DT31" s="290">
        <v>15229</v>
      </c>
      <c r="DU31" s="287">
        <v>-5</v>
      </c>
      <c r="DV31" s="288">
        <v>-11706</v>
      </c>
      <c r="DW31" s="290">
        <v>-11711</v>
      </c>
      <c r="DX31" s="290">
        <v>-11555</v>
      </c>
      <c r="DY31" s="290">
        <v>3518</v>
      </c>
    </row>
    <row r="32" spans="1:129" ht="39.950000000000003" customHeight="1">
      <c r="A32" s="272" t="s">
        <v>224</v>
      </c>
      <c r="B32" s="265" t="s">
        <v>138</v>
      </c>
      <c r="C32" s="287">
        <v>452</v>
      </c>
      <c r="D32" s="288">
        <v>31</v>
      </c>
      <c r="E32" s="288">
        <v>111</v>
      </c>
      <c r="F32" s="288">
        <v>116</v>
      </c>
      <c r="G32" s="288">
        <v>1334</v>
      </c>
      <c r="H32" s="288">
        <v>0</v>
      </c>
      <c r="I32" s="288">
        <v>0</v>
      </c>
      <c r="J32" s="288">
        <v>5787</v>
      </c>
      <c r="K32" s="288">
        <v>1546</v>
      </c>
      <c r="L32" s="288">
        <v>0</v>
      </c>
      <c r="M32" s="288">
        <v>0</v>
      </c>
      <c r="N32" s="288">
        <v>182</v>
      </c>
      <c r="O32" s="288">
        <v>1257</v>
      </c>
      <c r="P32" s="288">
        <v>130</v>
      </c>
      <c r="Q32" s="288">
        <v>204</v>
      </c>
      <c r="R32" s="288">
        <v>2004</v>
      </c>
      <c r="S32" s="288">
        <v>10132</v>
      </c>
      <c r="T32" s="288">
        <v>975</v>
      </c>
      <c r="U32" s="288">
        <v>78</v>
      </c>
      <c r="V32" s="288">
        <v>226</v>
      </c>
      <c r="W32" s="288">
        <v>0</v>
      </c>
      <c r="X32" s="288">
        <v>188</v>
      </c>
      <c r="Y32" s="288">
        <v>152</v>
      </c>
      <c r="Z32" s="288">
        <v>228</v>
      </c>
      <c r="AA32" s="288">
        <v>1070</v>
      </c>
      <c r="AB32" s="288">
        <v>579</v>
      </c>
      <c r="AC32" s="288">
        <v>98</v>
      </c>
      <c r="AD32" s="288">
        <v>0</v>
      </c>
      <c r="AE32" s="288">
        <v>43272</v>
      </c>
      <c r="AF32" s="288">
        <v>256</v>
      </c>
      <c r="AG32" s="288">
        <v>130</v>
      </c>
      <c r="AH32" s="288">
        <v>1</v>
      </c>
      <c r="AI32" s="288">
        <v>6</v>
      </c>
      <c r="AJ32" s="288">
        <v>0</v>
      </c>
      <c r="AK32" s="288">
        <v>46</v>
      </c>
      <c r="AL32" s="288">
        <v>0</v>
      </c>
      <c r="AM32" s="288">
        <v>0</v>
      </c>
      <c r="AN32" s="288">
        <v>1</v>
      </c>
      <c r="AO32" s="288">
        <v>0</v>
      </c>
      <c r="AP32" s="288">
        <v>114</v>
      </c>
      <c r="AQ32" s="288">
        <v>164</v>
      </c>
      <c r="AR32" s="288">
        <v>58</v>
      </c>
      <c r="AS32" s="288">
        <v>74</v>
      </c>
      <c r="AT32" s="288">
        <v>527</v>
      </c>
      <c r="AU32" s="288">
        <v>1144</v>
      </c>
      <c r="AV32" s="288">
        <v>261</v>
      </c>
      <c r="AW32" s="288">
        <v>1360</v>
      </c>
      <c r="AX32" s="288">
        <v>155</v>
      </c>
      <c r="AY32" s="288">
        <v>419</v>
      </c>
      <c r="AZ32" s="288">
        <v>11</v>
      </c>
      <c r="BA32" s="288">
        <v>488</v>
      </c>
      <c r="BB32" s="288">
        <v>624</v>
      </c>
      <c r="BC32" s="288">
        <v>2</v>
      </c>
      <c r="BD32" s="288">
        <v>0</v>
      </c>
      <c r="BE32" s="288">
        <v>0</v>
      </c>
      <c r="BF32" s="288">
        <v>0</v>
      </c>
      <c r="BG32" s="288">
        <v>72</v>
      </c>
      <c r="BH32" s="288">
        <v>1388</v>
      </c>
      <c r="BI32" s="288">
        <v>6</v>
      </c>
      <c r="BJ32" s="288">
        <v>625</v>
      </c>
      <c r="BK32" s="288">
        <v>14</v>
      </c>
      <c r="BL32" s="288">
        <v>2366</v>
      </c>
      <c r="BM32" s="288">
        <v>1277</v>
      </c>
      <c r="BN32" s="288">
        <v>1081</v>
      </c>
      <c r="BO32" s="288">
        <v>1063</v>
      </c>
      <c r="BP32" s="288">
        <v>0</v>
      </c>
      <c r="BQ32" s="288">
        <v>0</v>
      </c>
      <c r="BR32" s="288">
        <v>1077</v>
      </c>
      <c r="BS32" s="288">
        <v>119</v>
      </c>
      <c r="BT32" s="288">
        <v>4462</v>
      </c>
      <c r="BU32" s="288">
        <v>548</v>
      </c>
      <c r="BV32" s="288">
        <v>84</v>
      </c>
      <c r="BW32" s="288">
        <v>7</v>
      </c>
      <c r="BX32" s="288">
        <v>0</v>
      </c>
      <c r="BY32" s="288">
        <v>0</v>
      </c>
      <c r="BZ32" s="288">
        <v>68</v>
      </c>
      <c r="CA32" s="288">
        <v>2</v>
      </c>
      <c r="CB32" s="288">
        <v>9</v>
      </c>
      <c r="CC32" s="288">
        <v>31</v>
      </c>
      <c r="CD32" s="288">
        <v>7</v>
      </c>
      <c r="CE32" s="288">
        <v>128</v>
      </c>
      <c r="CF32" s="288">
        <v>259</v>
      </c>
      <c r="CG32" s="288">
        <v>0</v>
      </c>
      <c r="CH32" s="288">
        <v>3</v>
      </c>
      <c r="CI32" s="288">
        <v>17</v>
      </c>
      <c r="CJ32" s="288">
        <v>162</v>
      </c>
      <c r="CK32" s="288">
        <v>0</v>
      </c>
      <c r="CL32" s="288">
        <v>101</v>
      </c>
      <c r="CM32" s="288">
        <v>119</v>
      </c>
      <c r="CN32" s="288">
        <v>73</v>
      </c>
      <c r="CO32" s="288">
        <v>967</v>
      </c>
      <c r="CP32" s="288">
        <v>713</v>
      </c>
      <c r="CQ32" s="288">
        <v>0</v>
      </c>
      <c r="CR32" s="288">
        <v>21</v>
      </c>
      <c r="CS32" s="288">
        <v>45</v>
      </c>
      <c r="CT32" s="288">
        <v>95</v>
      </c>
      <c r="CU32" s="288">
        <v>73</v>
      </c>
      <c r="CV32" s="288">
        <v>0</v>
      </c>
      <c r="CW32" s="288">
        <v>588</v>
      </c>
      <c r="CX32" s="288">
        <v>236</v>
      </c>
      <c r="CY32" s="288">
        <v>79</v>
      </c>
      <c r="CZ32" s="288">
        <v>206</v>
      </c>
      <c r="DA32" s="288">
        <v>102</v>
      </c>
      <c r="DB32" s="288">
        <v>543</v>
      </c>
      <c r="DC32" s="288">
        <v>66</v>
      </c>
      <c r="DD32" s="288">
        <v>249</v>
      </c>
      <c r="DE32" s="289">
        <v>36</v>
      </c>
      <c r="DF32" s="290">
        <v>95180</v>
      </c>
      <c r="DG32" s="287">
        <v>159</v>
      </c>
      <c r="DH32" s="288">
        <v>4137</v>
      </c>
      <c r="DI32" s="288">
        <v>28</v>
      </c>
      <c r="DJ32" s="288">
        <v>0</v>
      </c>
      <c r="DK32" s="288">
        <v>0</v>
      </c>
      <c r="DL32" s="288">
        <v>0</v>
      </c>
      <c r="DM32" s="288">
        <v>-428</v>
      </c>
      <c r="DN32" s="290">
        <v>3896</v>
      </c>
      <c r="DO32" s="290">
        <v>99076</v>
      </c>
      <c r="DP32" s="287">
        <v>95388</v>
      </c>
      <c r="DQ32" s="289">
        <v>60450</v>
      </c>
      <c r="DR32" s="289">
        <v>155838</v>
      </c>
      <c r="DS32" s="290">
        <v>159734</v>
      </c>
      <c r="DT32" s="290">
        <v>254914</v>
      </c>
      <c r="DU32" s="287">
        <v>-8661</v>
      </c>
      <c r="DV32" s="288">
        <v>-74872</v>
      </c>
      <c r="DW32" s="290">
        <v>-83533</v>
      </c>
      <c r="DX32" s="290">
        <v>76201</v>
      </c>
      <c r="DY32" s="290">
        <v>171381</v>
      </c>
    </row>
    <row r="33" spans="1:129" ht="39.950000000000003" customHeight="1">
      <c r="A33" s="272" t="s">
        <v>225</v>
      </c>
      <c r="B33" s="265" t="s">
        <v>139</v>
      </c>
      <c r="C33" s="287">
        <v>170</v>
      </c>
      <c r="D33" s="288">
        <v>14</v>
      </c>
      <c r="E33" s="288">
        <v>90</v>
      </c>
      <c r="F33" s="288">
        <v>28</v>
      </c>
      <c r="G33" s="288">
        <v>72</v>
      </c>
      <c r="H33" s="288">
        <v>0</v>
      </c>
      <c r="I33" s="288">
        <v>19</v>
      </c>
      <c r="J33" s="288">
        <v>91</v>
      </c>
      <c r="K33" s="288">
        <v>11</v>
      </c>
      <c r="L33" s="288">
        <v>0</v>
      </c>
      <c r="M33" s="288">
        <v>0</v>
      </c>
      <c r="N33" s="288">
        <v>10</v>
      </c>
      <c r="O33" s="288">
        <v>283</v>
      </c>
      <c r="P33" s="288">
        <v>15</v>
      </c>
      <c r="Q33" s="288">
        <v>7</v>
      </c>
      <c r="R33" s="288">
        <v>47</v>
      </c>
      <c r="S33" s="288">
        <v>306</v>
      </c>
      <c r="T33" s="288">
        <v>18</v>
      </c>
      <c r="U33" s="288">
        <v>9</v>
      </c>
      <c r="V33" s="288">
        <v>14</v>
      </c>
      <c r="W33" s="288">
        <v>0</v>
      </c>
      <c r="X33" s="288">
        <v>164</v>
      </c>
      <c r="Y33" s="288">
        <v>100</v>
      </c>
      <c r="Z33" s="288">
        <v>0</v>
      </c>
      <c r="AA33" s="288">
        <v>50</v>
      </c>
      <c r="AB33" s="288">
        <v>7</v>
      </c>
      <c r="AC33" s="288">
        <v>0</v>
      </c>
      <c r="AD33" s="288">
        <v>8</v>
      </c>
      <c r="AE33" s="288">
        <v>121</v>
      </c>
      <c r="AF33" s="288">
        <v>253</v>
      </c>
      <c r="AG33" s="288">
        <v>118</v>
      </c>
      <c r="AH33" s="288">
        <v>0</v>
      </c>
      <c r="AI33" s="288">
        <v>10</v>
      </c>
      <c r="AJ33" s="288">
        <v>0</v>
      </c>
      <c r="AK33" s="288">
        <v>112</v>
      </c>
      <c r="AL33" s="288">
        <v>0</v>
      </c>
      <c r="AM33" s="288">
        <v>90</v>
      </c>
      <c r="AN33" s="288">
        <v>4</v>
      </c>
      <c r="AO33" s="288">
        <v>0</v>
      </c>
      <c r="AP33" s="288">
        <v>12</v>
      </c>
      <c r="AQ33" s="288">
        <v>1</v>
      </c>
      <c r="AR33" s="288">
        <v>114</v>
      </c>
      <c r="AS33" s="288">
        <v>15</v>
      </c>
      <c r="AT33" s="288">
        <v>1092</v>
      </c>
      <c r="AU33" s="288">
        <v>3113</v>
      </c>
      <c r="AV33" s="288">
        <v>56</v>
      </c>
      <c r="AW33" s="288">
        <v>253</v>
      </c>
      <c r="AX33" s="288">
        <v>12</v>
      </c>
      <c r="AY33" s="288">
        <v>78</v>
      </c>
      <c r="AZ33" s="288">
        <v>11</v>
      </c>
      <c r="BA33" s="288">
        <v>94</v>
      </c>
      <c r="BB33" s="288">
        <v>82</v>
      </c>
      <c r="BC33" s="288">
        <v>0</v>
      </c>
      <c r="BD33" s="288">
        <v>0</v>
      </c>
      <c r="BE33" s="288">
        <v>0</v>
      </c>
      <c r="BF33" s="288">
        <v>3</v>
      </c>
      <c r="BG33" s="288">
        <v>69</v>
      </c>
      <c r="BH33" s="288">
        <v>4320</v>
      </c>
      <c r="BI33" s="288">
        <v>48</v>
      </c>
      <c r="BJ33" s="288">
        <v>49</v>
      </c>
      <c r="BK33" s="288">
        <v>41</v>
      </c>
      <c r="BL33" s="288">
        <v>57</v>
      </c>
      <c r="BM33" s="288">
        <v>21</v>
      </c>
      <c r="BN33" s="288">
        <v>494</v>
      </c>
      <c r="BO33" s="288">
        <v>387</v>
      </c>
      <c r="BP33" s="288">
        <v>0</v>
      </c>
      <c r="BQ33" s="288">
        <v>0</v>
      </c>
      <c r="BR33" s="288">
        <v>37</v>
      </c>
      <c r="BS33" s="288">
        <v>852</v>
      </c>
      <c r="BT33" s="288">
        <v>94</v>
      </c>
      <c r="BU33" s="288">
        <v>4</v>
      </c>
      <c r="BV33" s="288">
        <v>0</v>
      </c>
      <c r="BW33" s="288">
        <v>0</v>
      </c>
      <c r="BX33" s="288">
        <v>0</v>
      </c>
      <c r="BY33" s="288">
        <v>1</v>
      </c>
      <c r="BZ33" s="288">
        <v>325</v>
      </c>
      <c r="CA33" s="288">
        <v>480</v>
      </c>
      <c r="CB33" s="288">
        <v>305</v>
      </c>
      <c r="CC33" s="288">
        <v>0</v>
      </c>
      <c r="CD33" s="288">
        <v>2</v>
      </c>
      <c r="CE33" s="288">
        <v>28</v>
      </c>
      <c r="CF33" s="288">
        <v>8</v>
      </c>
      <c r="CG33" s="288">
        <v>7</v>
      </c>
      <c r="CH33" s="288">
        <v>29</v>
      </c>
      <c r="CI33" s="288">
        <v>2</v>
      </c>
      <c r="CJ33" s="288">
        <v>0</v>
      </c>
      <c r="CK33" s="288">
        <v>43</v>
      </c>
      <c r="CL33" s="288">
        <v>2</v>
      </c>
      <c r="CM33" s="288">
        <v>228</v>
      </c>
      <c r="CN33" s="288">
        <v>8</v>
      </c>
      <c r="CO33" s="288">
        <v>25</v>
      </c>
      <c r="CP33" s="288">
        <v>670</v>
      </c>
      <c r="CQ33" s="288">
        <v>24</v>
      </c>
      <c r="CR33" s="288">
        <v>193</v>
      </c>
      <c r="CS33" s="288">
        <v>215</v>
      </c>
      <c r="CT33" s="288">
        <v>121</v>
      </c>
      <c r="CU33" s="288">
        <v>0</v>
      </c>
      <c r="CV33" s="288">
        <v>0</v>
      </c>
      <c r="CW33" s="288">
        <v>2731</v>
      </c>
      <c r="CX33" s="288">
        <v>14</v>
      </c>
      <c r="CY33" s="288">
        <v>53</v>
      </c>
      <c r="CZ33" s="288">
        <v>27</v>
      </c>
      <c r="DA33" s="288">
        <v>31</v>
      </c>
      <c r="DB33" s="288">
        <v>121</v>
      </c>
      <c r="DC33" s="288">
        <v>36</v>
      </c>
      <c r="DD33" s="288">
        <v>66</v>
      </c>
      <c r="DE33" s="289">
        <v>9</v>
      </c>
      <c r="DF33" s="290">
        <v>19454</v>
      </c>
      <c r="DG33" s="287">
        <v>76</v>
      </c>
      <c r="DH33" s="288">
        <v>5864</v>
      </c>
      <c r="DI33" s="288">
        <v>0</v>
      </c>
      <c r="DJ33" s="288">
        <v>0</v>
      </c>
      <c r="DK33" s="288">
        <v>0</v>
      </c>
      <c r="DL33" s="288">
        <v>0</v>
      </c>
      <c r="DM33" s="288">
        <v>-35</v>
      </c>
      <c r="DN33" s="290">
        <v>5905</v>
      </c>
      <c r="DO33" s="290">
        <v>25359</v>
      </c>
      <c r="DP33" s="287">
        <v>139</v>
      </c>
      <c r="DQ33" s="289">
        <v>3749</v>
      </c>
      <c r="DR33" s="289">
        <v>3888</v>
      </c>
      <c r="DS33" s="290">
        <v>9793</v>
      </c>
      <c r="DT33" s="290">
        <v>29247</v>
      </c>
      <c r="DU33" s="287">
        <v>-1970</v>
      </c>
      <c r="DV33" s="288">
        <v>-23119</v>
      </c>
      <c r="DW33" s="290">
        <v>-25089</v>
      </c>
      <c r="DX33" s="290">
        <v>-15296</v>
      </c>
      <c r="DY33" s="290">
        <v>4158</v>
      </c>
    </row>
    <row r="34" spans="1:129" ht="39.950000000000003" customHeight="1">
      <c r="A34" s="272" t="s">
        <v>226</v>
      </c>
      <c r="B34" s="265" t="s">
        <v>426</v>
      </c>
      <c r="C34" s="287">
        <v>4</v>
      </c>
      <c r="D34" s="288">
        <v>0</v>
      </c>
      <c r="E34" s="288">
        <v>0</v>
      </c>
      <c r="F34" s="288">
        <v>12</v>
      </c>
      <c r="G34" s="288">
        <v>37</v>
      </c>
      <c r="H34" s="288">
        <v>0</v>
      </c>
      <c r="I34" s="288">
        <v>17</v>
      </c>
      <c r="J34" s="288">
        <v>15</v>
      </c>
      <c r="K34" s="288">
        <v>0</v>
      </c>
      <c r="L34" s="288">
        <v>0</v>
      </c>
      <c r="M34" s="288">
        <v>0</v>
      </c>
      <c r="N34" s="288">
        <v>6</v>
      </c>
      <c r="O34" s="288">
        <v>52</v>
      </c>
      <c r="P34" s="288">
        <v>17</v>
      </c>
      <c r="Q34" s="288">
        <v>5</v>
      </c>
      <c r="R34" s="288">
        <v>25</v>
      </c>
      <c r="S34" s="288">
        <v>6</v>
      </c>
      <c r="T34" s="288">
        <v>1</v>
      </c>
      <c r="U34" s="288">
        <v>2</v>
      </c>
      <c r="V34" s="288">
        <v>0</v>
      </c>
      <c r="W34" s="288">
        <v>3</v>
      </c>
      <c r="X34" s="288">
        <v>1</v>
      </c>
      <c r="Y34" s="288">
        <v>1</v>
      </c>
      <c r="Z34" s="288">
        <v>2</v>
      </c>
      <c r="AA34" s="288">
        <v>0</v>
      </c>
      <c r="AB34" s="288">
        <v>10</v>
      </c>
      <c r="AC34" s="288">
        <v>0</v>
      </c>
      <c r="AD34" s="288">
        <v>6</v>
      </c>
      <c r="AE34" s="288">
        <v>19</v>
      </c>
      <c r="AF34" s="288">
        <v>0</v>
      </c>
      <c r="AG34" s="288">
        <v>380</v>
      </c>
      <c r="AH34" s="288">
        <v>0</v>
      </c>
      <c r="AI34" s="288">
        <v>1</v>
      </c>
      <c r="AJ34" s="288">
        <v>0</v>
      </c>
      <c r="AK34" s="288">
        <v>2</v>
      </c>
      <c r="AL34" s="288">
        <v>0</v>
      </c>
      <c r="AM34" s="288">
        <v>0</v>
      </c>
      <c r="AN34" s="288">
        <v>2</v>
      </c>
      <c r="AO34" s="288">
        <v>0</v>
      </c>
      <c r="AP34" s="288">
        <v>3</v>
      </c>
      <c r="AQ34" s="288">
        <v>0</v>
      </c>
      <c r="AR34" s="288">
        <v>14</v>
      </c>
      <c r="AS34" s="288">
        <v>0</v>
      </c>
      <c r="AT34" s="288">
        <v>1</v>
      </c>
      <c r="AU34" s="288">
        <v>29</v>
      </c>
      <c r="AV34" s="288">
        <v>1</v>
      </c>
      <c r="AW34" s="288">
        <v>0</v>
      </c>
      <c r="AX34" s="288">
        <v>2</v>
      </c>
      <c r="AY34" s="288">
        <v>2</v>
      </c>
      <c r="AZ34" s="288">
        <v>0</v>
      </c>
      <c r="BA34" s="288">
        <v>17</v>
      </c>
      <c r="BB34" s="288">
        <v>0</v>
      </c>
      <c r="BC34" s="288">
        <v>0</v>
      </c>
      <c r="BD34" s="288">
        <v>0</v>
      </c>
      <c r="BE34" s="288">
        <v>0</v>
      </c>
      <c r="BF34" s="288">
        <v>0</v>
      </c>
      <c r="BG34" s="288">
        <v>0</v>
      </c>
      <c r="BH34" s="288">
        <v>15</v>
      </c>
      <c r="BI34" s="288">
        <v>0</v>
      </c>
      <c r="BJ34" s="288">
        <v>7</v>
      </c>
      <c r="BK34" s="288">
        <v>0</v>
      </c>
      <c r="BL34" s="288">
        <v>0</v>
      </c>
      <c r="BM34" s="288">
        <v>0</v>
      </c>
      <c r="BN34" s="288">
        <v>3</v>
      </c>
      <c r="BO34" s="288">
        <v>6</v>
      </c>
      <c r="BP34" s="288">
        <v>26</v>
      </c>
      <c r="BQ34" s="288">
        <v>32</v>
      </c>
      <c r="BR34" s="288">
        <v>2</v>
      </c>
      <c r="BS34" s="288">
        <v>12</v>
      </c>
      <c r="BT34" s="288">
        <v>75</v>
      </c>
      <c r="BU34" s="288">
        <v>22</v>
      </c>
      <c r="BV34" s="288">
        <v>0</v>
      </c>
      <c r="BW34" s="288">
        <v>0</v>
      </c>
      <c r="BX34" s="288">
        <v>0</v>
      </c>
      <c r="BY34" s="288">
        <v>1</v>
      </c>
      <c r="BZ34" s="288">
        <v>5</v>
      </c>
      <c r="CA34" s="288">
        <v>0</v>
      </c>
      <c r="CB34" s="288">
        <v>1</v>
      </c>
      <c r="CC34" s="288">
        <v>0</v>
      </c>
      <c r="CD34" s="288">
        <v>0</v>
      </c>
      <c r="CE34" s="288">
        <v>0</v>
      </c>
      <c r="CF34" s="288">
        <v>3</v>
      </c>
      <c r="CG34" s="288">
        <v>12</v>
      </c>
      <c r="CH34" s="288">
        <v>379</v>
      </c>
      <c r="CI34" s="288">
        <v>4</v>
      </c>
      <c r="CJ34" s="288">
        <v>0</v>
      </c>
      <c r="CK34" s="288">
        <v>160</v>
      </c>
      <c r="CL34" s="288">
        <v>0</v>
      </c>
      <c r="CM34" s="288">
        <v>49</v>
      </c>
      <c r="CN34" s="288">
        <v>13</v>
      </c>
      <c r="CO34" s="288">
        <v>18</v>
      </c>
      <c r="CP34" s="288">
        <v>17</v>
      </c>
      <c r="CQ34" s="288">
        <v>7</v>
      </c>
      <c r="CR34" s="288">
        <v>7</v>
      </c>
      <c r="CS34" s="288">
        <v>4</v>
      </c>
      <c r="CT34" s="288">
        <v>22</v>
      </c>
      <c r="CU34" s="288">
        <v>6</v>
      </c>
      <c r="CV34" s="288">
        <v>0</v>
      </c>
      <c r="CW34" s="288">
        <v>0</v>
      </c>
      <c r="CX34" s="288">
        <v>18</v>
      </c>
      <c r="CY34" s="288">
        <v>18</v>
      </c>
      <c r="CZ34" s="288">
        <v>2</v>
      </c>
      <c r="DA34" s="288">
        <v>18</v>
      </c>
      <c r="DB34" s="288">
        <v>17</v>
      </c>
      <c r="DC34" s="288">
        <v>74</v>
      </c>
      <c r="DD34" s="288">
        <v>0</v>
      </c>
      <c r="DE34" s="289">
        <v>9</v>
      </c>
      <c r="DF34" s="290">
        <v>1759</v>
      </c>
      <c r="DG34" s="287">
        <v>353</v>
      </c>
      <c r="DH34" s="288">
        <v>14588</v>
      </c>
      <c r="DI34" s="288">
        <v>0</v>
      </c>
      <c r="DJ34" s="288">
        <v>0</v>
      </c>
      <c r="DK34" s="288">
        <v>0</v>
      </c>
      <c r="DL34" s="288">
        <v>0</v>
      </c>
      <c r="DM34" s="288">
        <v>-18</v>
      </c>
      <c r="DN34" s="290">
        <v>14923</v>
      </c>
      <c r="DO34" s="290">
        <v>16682</v>
      </c>
      <c r="DP34" s="287">
        <v>71</v>
      </c>
      <c r="DQ34" s="289">
        <v>0</v>
      </c>
      <c r="DR34" s="289">
        <v>71</v>
      </c>
      <c r="DS34" s="290">
        <v>14994</v>
      </c>
      <c r="DT34" s="290">
        <v>16753</v>
      </c>
      <c r="DU34" s="287">
        <v>-8552</v>
      </c>
      <c r="DV34" s="288">
        <v>-6498</v>
      </c>
      <c r="DW34" s="290">
        <v>-15050</v>
      </c>
      <c r="DX34" s="290">
        <v>-56</v>
      </c>
      <c r="DY34" s="290">
        <v>1703</v>
      </c>
    </row>
    <row r="35" spans="1:129" ht="39.950000000000003" customHeight="1">
      <c r="A35" s="272" t="s">
        <v>227</v>
      </c>
      <c r="B35" s="265" t="s">
        <v>140</v>
      </c>
      <c r="C35" s="287">
        <v>0</v>
      </c>
      <c r="D35" s="288">
        <v>0</v>
      </c>
      <c r="E35" s="288">
        <v>0</v>
      </c>
      <c r="F35" s="288">
        <v>7</v>
      </c>
      <c r="G35" s="288">
        <v>0</v>
      </c>
      <c r="H35" s="288">
        <v>0</v>
      </c>
      <c r="I35" s="288">
        <v>0</v>
      </c>
      <c r="J35" s="288">
        <v>594</v>
      </c>
      <c r="K35" s="288">
        <v>797</v>
      </c>
      <c r="L35" s="288">
        <v>0</v>
      </c>
      <c r="M35" s="288">
        <v>0</v>
      </c>
      <c r="N35" s="288">
        <v>13</v>
      </c>
      <c r="O35" s="288">
        <v>91</v>
      </c>
      <c r="P35" s="288">
        <v>0</v>
      </c>
      <c r="Q35" s="288">
        <v>92</v>
      </c>
      <c r="R35" s="288">
        <v>0</v>
      </c>
      <c r="S35" s="288">
        <v>0</v>
      </c>
      <c r="T35" s="288">
        <v>0</v>
      </c>
      <c r="U35" s="288">
        <v>0</v>
      </c>
      <c r="V35" s="288">
        <v>90</v>
      </c>
      <c r="W35" s="288">
        <v>0</v>
      </c>
      <c r="X35" s="288">
        <v>13</v>
      </c>
      <c r="Y35" s="288">
        <v>13</v>
      </c>
      <c r="Z35" s="288">
        <v>0</v>
      </c>
      <c r="AA35" s="288">
        <v>428</v>
      </c>
      <c r="AB35" s="288">
        <v>188</v>
      </c>
      <c r="AC35" s="288">
        <v>0</v>
      </c>
      <c r="AD35" s="288">
        <v>0</v>
      </c>
      <c r="AE35" s="288">
        <v>600</v>
      </c>
      <c r="AF35" s="288">
        <v>4</v>
      </c>
      <c r="AG35" s="288">
        <v>0</v>
      </c>
      <c r="AH35" s="288">
        <v>1</v>
      </c>
      <c r="AI35" s="288">
        <v>2</v>
      </c>
      <c r="AJ35" s="288">
        <v>0</v>
      </c>
      <c r="AK35" s="288">
        <v>27</v>
      </c>
      <c r="AL35" s="288">
        <v>0</v>
      </c>
      <c r="AM35" s="288">
        <v>0</v>
      </c>
      <c r="AN35" s="288">
        <v>0</v>
      </c>
      <c r="AO35" s="288">
        <v>0</v>
      </c>
      <c r="AP35" s="288">
        <v>0</v>
      </c>
      <c r="AQ35" s="288">
        <v>1</v>
      </c>
      <c r="AR35" s="288">
        <v>11</v>
      </c>
      <c r="AS35" s="288">
        <v>9</v>
      </c>
      <c r="AT35" s="288">
        <v>132</v>
      </c>
      <c r="AU35" s="288">
        <v>25</v>
      </c>
      <c r="AV35" s="288">
        <v>11</v>
      </c>
      <c r="AW35" s="288">
        <v>40</v>
      </c>
      <c r="AX35" s="288">
        <v>92</v>
      </c>
      <c r="AY35" s="288">
        <v>4</v>
      </c>
      <c r="AZ35" s="288">
        <v>0</v>
      </c>
      <c r="BA35" s="288">
        <v>24</v>
      </c>
      <c r="BB35" s="288">
        <v>1932</v>
      </c>
      <c r="BC35" s="288">
        <v>0</v>
      </c>
      <c r="BD35" s="288">
        <v>0</v>
      </c>
      <c r="BE35" s="288">
        <v>0</v>
      </c>
      <c r="BF35" s="288">
        <v>1</v>
      </c>
      <c r="BG35" s="288">
        <v>0</v>
      </c>
      <c r="BH35" s="288">
        <v>230</v>
      </c>
      <c r="BI35" s="288">
        <v>0</v>
      </c>
      <c r="BJ35" s="288">
        <v>88</v>
      </c>
      <c r="BK35" s="288">
        <v>0</v>
      </c>
      <c r="BL35" s="288">
        <v>598</v>
      </c>
      <c r="BM35" s="288">
        <v>141</v>
      </c>
      <c r="BN35" s="288">
        <v>6</v>
      </c>
      <c r="BO35" s="288">
        <v>10</v>
      </c>
      <c r="BP35" s="288">
        <v>0</v>
      </c>
      <c r="BQ35" s="288">
        <v>0</v>
      </c>
      <c r="BR35" s="288">
        <v>0</v>
      </c>
      <c r="BS35" s="288">
        <v>9</v>
      </c>
      <c r="BT35" s="288">
        <v>72</v>
      </c>
      <c r="BU35" s="288">
        <v>0</v>
      </c>
      <c r="BV35" s="288">
        <v>0</v>
      </c>
      <c r="BW35" s="288">
        <v>0</v>
      </c>
      <c r="BX35" s="288">
        <v>0</v>
      </c>
      <c r="BY35" s="288">
        <v>0</v>
      </c>
      <c r="BZ35" s="288">
        <v>3</v>
      </c>
      <c r="CA35" s="288">
        <v>0</v>
      </c>
      <c r="CB35" s="288">
        <v>5</v>
      </c>
      <c r="CC35" s="288">
        <v>3</v>
      </c>
      <c r="CD35" s="288">
        <v>0</v>
      </c>
      <c r="CE35" s="288">
        <v>0</v>
      </c>
      <c r="CF35" s="288">
        <v>0</v>
      </c>
      <c r="CG35" s="288">
        <v>0</v>
      </c>
      <c r="CH35" s="288">
        <v>0</v>
      </c>
      <c r="CI35" s="288">
        <v>0</v>
      </c>
      <c r="CJ35" s="288">
        <v>0</v>
      </c>
      <c r="CK35" s="288">
        <v>0</v>
      </c>
      <c r="CL35" s="288">
        <v>0</v>
      </c>
      <c r="CM35" s="288">
        <v>25</v>
      </c>
      <c r="CN35" s="288">
        <v>216</v>
      </c>
      <c r="CO35" s="288">
        <v>179</v>
      </c>
      <c r="CP35" s="288">
        <v>176</v>
      </c>
      <c r="CQ35" s="288">
        <v>205</v>
      </c>
      <c r="CR35" s="288">
        <v>39</v>
      </c>
      <c r="CS35" s="288">
        <v>52</v>
      </c>
      <c r="CT35" s="288">
        <v>17</v>
      </c>
      <c r="CU35" s="288">
        <v>0</v>
      </c>
      <c r="CV35" s="288">
        <v>0</v>
      </c>
      <c r="CW35" s="288">
        <v>292</v>
      </c>
      <c r="CX35" s="288">
        <v>2</v>
      </c>
      <c r="CY35" s="288">
        <v>58</v>
      </c>
      <c r="CZ35" s="288">
        <v>79</v>
      </c>
      <c r="DA35" s="288">
        <v>8</v>
      </c>
      <c r="DB35" s="288">
        <v>77</v>
      </c>
      <c r="DC35" s="288">
        <v>2</v>
      </c>
      <c r="DD35" s="288">
        <v>0</v>
      </c>
      <c r="DE35" s="289">
        <v>17</v>
      </c>
      <c r="DF35" s="290">
        <v>7851</v>
      </c>
      <c r="DG35" s="287">
        <v>55</v>
      </c>
      <c r="DH35" s="288">
        <v>225</v>
      </c>
      <c r="DI35" s="288">
        <v>0</v>
      </c>
      <c r="DJ35" s="288">
        <v>0</v>
      </c>
      <c r="DK35" s="288">
        <v>0</v>
      </c>
      <c r="DL35" s="288">
        <v>0</v>
      </c>
      <c r="DM35" s="288">
        <v>0</v>
      </c>
      <c r="DN35" s="290">
        <v>280</v>
      </c>
      <c r="DO35" s="290">
        <v>8131</v>
      </c>
      <c r="DP35" s="287">
        <v>13</v>
      </c>
      <c r="DQ35" s="289">
        <v>0</v>
      </c>
      <c r="DR35" s="289">
        <v>13</v>
      </c>
      <c r="DS35" s="290">
        <v>293</v>
      </c>
      <c r="DT35" s="290">
        <v>8144</v>
      </c>
      <c r="DU35" s="287">
        <v>-1328</v>
      </c>
      <c r="DV35" s="288">
        <v>-6741</v>
      </c>
      <c r="DW35" s="290">
        <v>-8069</v>
      </c>
      <c r="DX35" s="290">
        <v>-7776</v>
      </c>
      <c r="DY35" s="290">
        <v>75</v>
      </c>
    </row>
    <row r="36" spans="1:129" ht="39.950000000000003" customHeight="1">
      <c r="A36" s="272" t="s">
        <v>228</v>
      </c>
      <c r="B36" s="265" t="s">
        <v>141</v>
      </c>
      <c r="C36" s="287">
        <v>0</v>
      </c>
      <c r="D36" s="288">
        <v>0</v>
      </c>
      <c r="E36" s="288">
        <v>0</v>
      </c>
      <c r="F36" s="288">
        <v>3</v>
      </c>
      <c r="G36" s="288">
        <v>0</v>
      </c>
      <c r="H36" s="288">
        <v>0</v>
      </c>
      <c r="I36" s="288">
        <v>0</v>
      </c>
      <c r="J36" s="288">
        <v>0</v>
      </c>
      <c r="K36" s="288">
        <v>0</v>
      </c>
      <c r="L36" s="288">
        <v>0</v>
      </c>
      <c r="M36" s="288">
        <v>0</v>
      </c>
      <c r="N36" s="288">
        <v>0</v>
      </c>
      <c r="O36" s="288">
        <v>0</v>
      </c>
      <c r="P36" s="288">
        <v>0</v>
      </c>
      <c r="Q36" s="288">
        <v>0</v>
      </c>
      <c r="R36" s="288">
        <v>0</v>
      </c>
      <c r="S36" s="288">
        <v>0</v>
      </c>
      <c r="T36" s="288">
        <v>0</v>
      </c>
      <c r="U36" s="288">
        <v>0</v>
      </c>
      <c r="V36" s="288">
        <v>0</v>
      </c>
      <c r="W36" s="288">
        <v>0</v>
      </c>
      <c r="X36" s="288">
        <v>0</v>
      </c>
      <c r="Y36" s="288">
        <v>0</v>
      </c>
      <c r="Z36" s="288">
        <v>0</v>
      </c>
      <c r="AA36" s="288">
        <v>0</v>
      </c>
      <c r="AB36" s="288">
        <v>0</v>
      </c>
      <c r="AC36" s="288">
        <v>1</v>
      </c>
      <c r="AD36" s="288">
        <v>2</v>
      </c>
      <c r="AE36" s="288">
        <v>0</v>
      </c>
      <c r="AF36" s="288">
        <v>0</v>
      </c>
      <c r="AG36" s="288">
        <v>0</v>
      </c>
      <c r="AH36" s="288">
        <v>0</v>
      </c>
      <c r="AI36" s="288">
        <v>2468</v>
      </c>
      <c r="AJ36" s="288">
        <v>0</v>
      </c>
      <c r="AK36" s="288">
        <v>3</v>
      </c>
      <c r="AL36" s="288">
        <v>0</v>
      </c>
      <c r="AM36" s="288">
        <v>0</v>
      </c>
      <c r="AN36" s="288">
        <v>0</v>
      </c>
      <c r="AO36" s="288">
        <v>0</v>
      </c>
      <c r="AP36" s="288">
        <v>0</v>
      </c>
      <c r="AQ36" s="288">
        <v>0</v>
      </c>
      <c r="AR36" s="288">
        <v>0</v>
      </c>
      <c r="AS36" s="288">
        <v>1</v>
      </c>
      <c r="AT36" s="288">
        <v>0</v>
      </c>
      <c r="AU36" s="288">
        <v>0</v>
      </c>
      <c r="AV36" s="288">
        <v>0</v>
      </c>
      <c r="AW36" s="288">
        <v>0</v>
      </c>
      <c r="AX36" s="288">
        <v>0</v>
      </c>
      <c r="AY36" s="288">
        <v>0</v>
      </c>
      <c r="AZ36" s="288">
        <v>0</v>
      </c>
      <c r="BA36" s="288">
        <v>0</v>
      </c>
      <c r="BB36" s="288">
        <v>2</v>
      </c>
      <c r="BC36" s="288">
        <v>0</v>
      </c>
      <c r="BD36" s="288">
        <v>0</v>
      </c>
      <c r="BE36" s="288">
        <v>0</v>
      </c>
      <c r="BF36" s="288">
        <v>0</v>
      </c>
      <c r="BG36" s="288">
        <v>0</v>
      </c>
      <c r="BH36" s="288">
        <v>0</v>
      </c>
      <c r="BI36" s="288">
        <v>0</v>
      </c>
      <c r="BJ36" s="288">
        <v>4</v>
      </c>
      <c r="BK36" s="288">
        <v>0</v>
      </c>
      <c r="BL36" s="288">
        <v>5748</v>
      </c>
      <c r="BM36" s="288">
        <v>2233</v>
      </c>
      <c r="BN36" s="288">
        <v>9041</v>
      </c>
      <c r="BO36" s="288">
        <v>3398</v>
      </c>
      <c r="BP36" s="288">
        <v>0</v>
      </c>
      <c r="BQ36" s="288">
        <v>0</v>
      </c>
      <c r="BR36" s="288">
        <v>0</v>
      </c>
      <c r="BS36" s="288">
        <v>11</v>
      </c>
      <c r="BT36" s="288">
        <v>0</v>
      </c>
      <c r="BU36" s="288">
        <v>0</v>
      </c>
      <c r="BV36" s="288">
        <v>3</v>
      </c>
      <c r="BW36" s="288">
        <v>1</v>
      </c>
      <c r="BX36" s="288">
        <v>0</v>
      </c>
      <c r="BY36" s="288">
        <v>0</v>
      </c>
      <c r="BZ36" s="288">
        <v>0</v>
      </c>
      <c r="CA36" s="288">
        <v>0</v>
      </c>
      <c r="CB36" s="288">
        <v>0</v>
      </c>
      <c r="CC36" s="288">
        <v>0</v>
      </c>
      <c r="CD36" s="288">
        <v>0</v>
      </c>
      <c r="CE36" s="288">
        <v>0</v>
      </c>
      <c r="CF36" s="288">
        <v>0</v>
      </c>
      <c r="CG36" s="288">
        <v>0</v>
      </c>
      <c r="CH36" s="288">
        <v>0</v>
      </c>
      <c r="CI36" s="288">
        <v>0</v>
      </c>
      <c r="CJ36" s="288">
        <v>0</v>
      </c>
      <c r="CK36" s="288">
        <v>0</v>
      </c>
      <c r="CL36" s="288">
        <v>0</v>
      </c>
      <c r="CM36" s="288">
        <v>0</v>
      </c>
      <c r="CN36" s="288">
        <v>0</v>
      </c>
      <c r="CO36" s="288">
        <v>2</v>
      </c>
      <c r="CP36" s="288">
        <v>0</v>
      </c>
      <c r="CQ36" s="288">
        <v>0</v>
      </c>
      <c r="CR36" s="288">
        <v>0</v>
      </c>
      <c r="CS36" s="288">
        <v>0</v>
      </c>
      <c r="CT36" s="288">
        <v>0</v>
      </c>
      <c r="CU36" s="288">
        <v>0</v>
      </c>
      <c r="CV36" s="288">
        <v>0</v>
      </c>
      <c r="CW36" s="288">
        <v>0</v>
      </c>
      <c r="CX36" s="288">
        <v>0</v>
      </c>
      <c r="CY36" s="288">
        <v>0</v>
      </c>
      <c r="CZ36" s="288">
        <v>0</v>
      </c>
      <c r="DA36" s="288">
        <v>0</v>
      </c>
      <c r="DB36" s="288">
        <v>0</v>
      </c>
      <c r="DC36" s="288">
        <v>0</v>
      </c>
      <c r="DD36" s="288">
        <v>0</v>
      </c>
      <c r="DE36" s="289">
        <v>7</v>
      </c>
      <c r="DF36" s="290">
        <v>22928</v>
      </c>
      <c r="DG36" s="287">
        <v>0</v>
      </c>
      <c r="DH36" s="288">
        <v>21</v>
      </c>
      <c r="DI36" s="288">
        <v>0</v>
      </c>
      <c r="DJ36" s="288">
        <v>0</v>
      </c>
      <c r="DK36" s="288">
        <v>0</v>
      </c>
      <c r="DL36" s="288">
        <v>0</v>
      </c>
      <c r="DM36" s="288">
        <v>50</v>
      </c>
      <c r="DN36" s="290">
        <v>71</v>
      </c>
      <c r="DO36" s="290">
        <v>22999</v>
      </c>
      <c r="DP36" s="287">
        <v>86</v>
      </c>
      <c r="DQ36" s="289">
        <v>9773</v>
      </c>
      <c r="DR36" s="289">
        <v>9859</v>
      </c>
      <c r="DS36" s="290">
        <v>9930</v>
      </c>
      <c r="DT36" s="290">
        <v>32858</v>
      </c>
      <c r="DU36" s="287">
        <v>0</v>
      </c>
      <c r="DV36" s="288">
        <v>-10582</v>
      </c>
      <c r="DW36" s="290">
        <v>-10582</v>
      </c>
      <c r="DX36" s="290">
        <v>-652</v>
      </c>
      <c r="DY36" s="290">
        <v>22276</v>
      </c>
    </row>
    <row r="37" spans="1:129" ht="39.950000000000003" customHeight="1">
      <c r="A37" s="272" t="s">
        <v>229</v>
      </c>
      <c r="B37" s="265" t="s">
        <v>142</v>
      </c>
      <c r="C37" s="287">
        <v>0</v>
      </c>
      <c r="D37" s="288">
        <v>0</v>
      </c>
      <c r="E37" s="288">
        <v>0</v>
      </c>
      <c r="F37" s="288">
        <v>0</v>
      </c>
      <c r="G37" s="288">
        <v>0</v>
      </c>
      <c r="H37" s="288">
        <v>0</v>
      </c>
      <c r="I37" s="288">
        <v>0</v>
      </c>
      <c r="J37" s="288">
        <v>0</v>
      </c>
      <c r="K37" s="288">
        <v>1</v>
      </c>
      <c r="L37" s="288">
        <v>0</v>
      </c>
      <c r="M37" s="288">
        <v>0</v>
      </c>
      <c r="N37" s="288">
        <v>0</v>
      </c>
      <c r="O37" s="288">
        <v>0</v>
      </c>
      <c r="P37" s="288">
        <v>0</v>
      </c>
      <c r="Q37" s="288">
        <v>8</v>
      </c>
      <c r="R37" s="288">
        <v>0</v>
      </c>
      <c r="S37" s="288">
        <v>0</v>
      </c>
      <c r="T37" s="288">
        <v>0</v>
      </c>
      <c r="U37" s="288">
        <v>0</v>
      </c>
      <c r="V37" s="288">
        <v>9</v>
      </c>
      <c r="W37" s="288">
        <v>0</v>
      </c>
      <c r="X37" s="288">
        <v>0</v>
      </c>
      <c r="Y37" s="288">
        <v>0</v>
      </c>
      <c r="Z37" s="288">
        <v>0</v>
      </c>
      <c r="AA37" s="288">
        <v>0</v>
      </c>
      <c r="AB37" s="288">
        <v>3</v>
      </c>
      <c r="AC37" s="288">
        <v>0</v>
      </c>
      <c r="AD37" s="288">
        <v>0</v>
      </c>
      <c r="AE37" s="288">
        <v>10</v>
      </c>
      <c r="AF37" s="288">
        <v>0</v>
      </c>
      <c r="AG37" s="288">
        <v>0</v>
      </c>
      <c r="AH37" s="288">
        <v>0</v>
      </c>
      <c r="AI37" s="288">
        <v>1</v>
      </c>
      <c r="AJ37" s="288">
        <v>4</v>
      </c>
      <c r="AK37" s="288">
        <v>0</v>
      </c>
      <c r="AL37" s="288">
        <v>0</v>
      </c>
      <c r="AM37" s="288">
        <v>0</v>
      </c>
      <c r="AN37" s="288">
        <v>0</v>
      </c>
      <c r="AO37" s="288">
        <v>0</v>
      </c>
      <c r="AP37" s="288">
        <v>0</v>
      </c>
      <c r="AQ37" s="288">
        <v>0</v>
      </c>
      <c r="AR37" s="288">
        <v>0</v>
      </c>
      <c r="AS37" s="288">
        <v>0</v>
      </c>
      <c r="AT37" s="288">
        <v>0</v>
      </c>
      <c r="AU37" s="288">
        <v>16</v>
      </c>
      <c r="AV37" s="288">
        <v>1</v>
      </c>
      <c r="AW37" s="288">
        <v>0</v>
      </c>
      <c r="AX37" s="288">
        <v>480</v>
      </c>
      <c r="AY37" s="288">
        <v>96</v>
      </c>
      <c r="AZ37" s="288">
        <v>1</v>
      </c>
      <c r="BA37" s="288">
        <v>25</v>
      </c>
      <c r="BB37" s="288">
        <v>33</v>
      </c>
      <c r="BC37" s="288">
        <v>0</v>
      </c>
      <c r="BD37" s="288">
        <v>0</v>
      </c>
      <c r="BE37" s="288">
        <v>0</v>
      </c>
      <c r="BF37" s="288">
        <v>0</v>
      </c>
      <c r="BG37" s="288">
        <v>0</v>
      </c>
      <c r="BH37" s="288">
        <v>2</v>
      </c>
      <c r="BI37" s="288">
        <v>0</v>
      </c>
      <c r="BJ37" s="288">
        <v>4</v>
      </c>
      <c r="BK37" s="288">
        <v>0</v>
      </c>
      <c r="BL37" s="288">
        <v>1731</v>
      </c>
      <c r="BM37" s="288">
        <v>76</v>
      </c>
      <c r="BN37" s="288">
        <v>20</v>
      </c>
      <c r="BO37" s="288">
        <v>181</v>
      </c>
      <c r="BP37" s="288">
        <v>0</v>
      </c>
      <c r="BQ37" s="288">
        <v>0</v>
      </c>
      <c r="BR37" s="288">
        <v>0</v>
      </c>
      <c r="BS37" s="288">
        <v>15</v>
      </c>
      <c r="BT37" s="288">
        <v>88</v>
      </c>
      <c r="BU37" s="288">
        <v>0</v>
      </c>
      <c r="BV37" s="288">
        <v>0</v>
      </c>
      <c r="BW37" s="288">
        <v>0</v>
      </c>
      <c r="BX37" s="288">
        <v>0</v>
      </c>
      <c r="BY37" s="288">
        <v>0</v>
      </c>
      <c r="BZ37" s="288">
        <v>3</v>
      </c>
      <c r="CA37" s="288">
        <v>0</v>
      </c>
      <c r="CB37" s="288">
        <v>16</v>
      </c>
      <c r="CC37" s="288">
        <v>0</v>
      </c>
      <c r="CD37" s="288">
        <v>0</v>
      </c>
      <c r="CE37" s="288">
        <v>0</v>
      </c>
      <c r="CF37" s="288">
        <v>0</v>
      </c>
      <c r="CG37" s="288">
        <v>0</v>
      </c>
      <c r="CH37" s="288">
        <v>0</v>
      </c>
      <c r="CI37" s="288">
        <v>0</v>
      </c>
      <c r="CJ37" s="288">
        <v>0</v>
      </c>
      <c r="CK37" s="288">
        <v>0</v>
      </c>
      <c r="CL37" s="288">
        <v>0</v>
      </c>
      <c r="CM37" s="288">
        <v>13</v>
      </c>
      <c r="CN37" s="288">
        <v>37</v>
      </c>
      <c r="CO37" s="288">
        <v>0</v>
      </c>
      <c r="CP37" s="288">
        <v>104</v>
      </c>
      <c r="CQ37" s="288">
        <v>10</v>
      </c>
      <c r="CR37" s="288">
        <v>141</v>
      </c>
      <c r="CS37" s="288">
        <v>155</v>
      </c>
      <c r="CT37" s="288">
        <v>3</v>
      </c>
      <c r="CU37" s="288">
        <v>0</v>
      </c>
      <c r="CV37" s="288">
        <v>0</v>
      </c>
      <c r="CW37" s="288">
        <v>0</v>
      </c>
      <c r="CX37" s="288">
        <v>2</v>
      </c>
      <c r="CY37" s="288">
        <v>71</v>
      </c>
      <c r="CZ37" s="288">
        <v>219</v>
      </c>
      <c r="DA37" s="288">
        <v>0</v>
      </c>
      <c r="DB37" s="288">
        <v>0</v>
      </c>
      <c r="DC37" s="288">
        <v>15</v>
      </c>
      <c r="DD37" s="288">
        <v>0</v>
      </c>
      <c r="DE37" s="289">
        <v>9</v>
      </c>
      <c r="DF37" s="290">
        <v>3603</v>
      </c>
      <c r="DG37" s="287">
        <v>26</v>
      </c>
      <c r="DH37" s="288">
        <v>240</v>
      </c>
      <c r="DI37" s="288">
        <v>0</v>
      </c>
      <c r="DJ37" s="288">
        <v>0</v>
      </c>
      <c r="DK37" s="288">
        <v>0</v>
      </c>
      <c r="DL37" s="288">
        <v>0</v>
      </c>
      <c r="DM37" s="288">
        <v>-11</v>
      </c>
      <c r="DN37" s="290">
        <v>255</v>
      </c>
      <c r="DO37" s="290">
        <v>3858</v>
      </c>
      <c r="DP37" s="287">
        <v>81</v>
      </c>
      <c r="DQ37" s="289">
        <v>361</v>
      </c>
      <c r="DR37" s="289">
        <v>442</v>
      </c>
      <c r="DS37" s="290">
        <v>697</v>
      </c>
      <c r="DT37" s="290">
        <v>4300</v>
      </c>
      <c r="DU37" s="287">
        <v>-879</v>
      </c>
      <c r="DV37" s="288">
        <v>-2811</v>
      </c>
      <c r="DW37" s="290">
        <v>-3690</v>
      </c>
      <c r="DX37" s="290">
        <v>-2993</v>
      </c>
      <c r="DY37" s="290">
        <v>610</v>
      </c>
    </row>
    <row r="38" spans="1:129" ht="39.950000000000003" customHeight="1">
      <c r="A38" s="272" t="s">
        <v>230</v>
      </c>
      <c r="B38" s="265" t="s">
        <v>143</v>
      </c>
      <c r="C38" s="287">
        <v>145</v>
      </c>
      <c r="D38" s="288">
        <v>30</v>
      </c>
      <c r="E38" s="288">
        <v>1</v>
      </c>
      <c r="F38" s="288">
        <v>0</v>
      </c>
      <c r="G38" s="288">
        <v>4</v>
      </c>
      <c r="H38" s="288">
        <v>0</v>
      </c>
      <c r="I38" s="288">
        <v>0</v>
      </c>
      <c r="J38" s="288">
        <v>51</v>
      </c>
      <c r="K38" s="288">
        <v>0</v>
      </c>
      <c r="L38" s="288">
        <v>24</v>
      </c>
      <c r="M38" s="288">
        <v>0</v>
      </c>
      <c r="N38" s="288">
        <v>0</v>
      </c>
      <c r="O38" s="288">
        <v>0</v>
      </c>
      <c r="P38" s="288">
        <v>3</v>
      </c>
      <c r="Q38" s="288">
        <v>4</v>
      </c>
      <c r="R38" s="288">
        <v>890</v>
      </c>
      <c r="S38" s="288">
        <v>4</v>
      </c>
      <c r="T38" s="288">
        <v>0</v>
      </c>
      <c r="U38" s="288">
        <v>5</v>
      </c>
      <c r="V38" s="288">
        <v>859</v>
      </c>
      <c r="W38" s="288">
        <v>0</v>
      </c>
      <c r="X38" s="288">
        <v>47</v>
      </c>
      <c r="Y38" s="288">
        <v>91</v>
      </c>
      <c r="Z38" s="288">
        <v>4</v>
      </c>
      <c r="AA38" s="288">
        <v>35</v>
      </c>
      <c r="AB38" s="288">
        <v>9</v>
      </c>
      <c r="AC38" s="288">
        <v>10</v>
      </c>
      <c r="AD38" s="288">
        <v>101</v>
      </c>
      <c r="AE38" s="288">
        <v>63</v>
      </c>
      <c r="AF38" s="288">
        <v>1</v>
      </c>
      <c r="AG38" s="288">
        <v>0</v>
      </c>
      <c r="AH38" s="288">
        <v>1</v>
      </c>
      <c r="AI38" s="288">
        <v>287</v>
      </c>
      <c r="AJ38" s="288">
        <v>11</v>
      </c>
      <c r="AK38" s="288">
        <v>1632</v>
      </c>
      <c r="AL38" s="288">
        <v>0</v>
      </c>
      <c r="AM38" s="288">
        <v>68</v>
      </c>
      <c r="AN38" s="288">
        <v>197</v>
      </c>
      <c r="AO38" s="288">
        <v>0</v>
      </c>
      <c r="AP38" s="288">
        <v>224</v>
      </c>
      <c r="AQ38" s="288">
        <v>26</v>
      </c>
      <c r="AR38" s="288">
        <v>106</v>
      </c>
      <c r="AS38" s="288">
        <v>62</v>
      </c>
      <c r="AT38" s="288">
        <v>671</v>
      </c>
      <c r="AU38" s="288">
        <v>518</v>
      </c>
      <c r="AV38" s="288">
        <v>3</v>
      </c>
      <c r="AW38" s="288">
        <v>11</v>
      </c>
      <c r="AX38" s="288">
        <v>39</v>
      </c>
      <c r="AY38" s="288">
        <v>54</v>
      </c>
      <c r="AZ38" s="288">
        <v>1</v>
      </c>
      <c r="BA38" s="288">
        <v>113</v>
      </c>
      <c r="BB38" s="288">
        <v>132</v>
      </c>
      <c r="BC38" s="288">
        <v>0</v>
      </c>
      <c r="BD38" s="288">
        <v>0</v>
      </c>
      <c r="BE38" s="288">
        <v>0</v>
      </c>
      <c r="BF38" s="288">
        <v>0</v>
      </c>
      <c r="BG38" s="288">
        <v>2</v>
      </c>
      <c r="BH38" s="288">
        <v>613</v>
      </c>
      <c r="BI38" s="288">
        <v>2</v>
      </c>
      <c r="BJ38" s="288">
        <v>12</v>
      </c>
      <c r="BK38" s="288">
        <v>0</v>
      </c>
      <c r="BL38" s="288">
        <v>2192</v>
      </c>
      <c r="BM38" s="288">
        <v>866</v>
      </c>
      <c r="BN38" s="288">
        <v>661</v>
      </c>
      <c r="BO38" s="288">
        <v>807</v>
      </c>
      <c r="BP38" s="288">
        <v>16</v>
      </c>
      <c r="BQ38" s="288">
        <v>0</v>
      </c>
      <c r="BR38" s="288">
        <v>114</v>
      </c>
      <c r="BS38" s="288">
        <v>0</v>
      </c>
      <c r="BT38" s="288">
        <v>47</v>
      </c>
      <c r="BU38" s="288">
        <v>0</v>
      </c>
      <c r="BV38" s="288">
        <v>0</v>
      </c>
      <c r="BW38" s="288">
        <v>0</v>
      </c>
      <c r="BX38" s="288">
        <v>0</v>
      </c>
      <c r="BY38" s="288">
        <v>0</v>
      </c>
      <c r="BZ38" s="288">
        <v>0</v>
      </c>
      <c r="CA38" s="288">
        <v>0</v>
      </c>
      <c r="CB38" s="288">
        <v>0</v>
      </c>
      <c r="CC38" s="288">
        <v>0</v>
      </c>
      <c r="CD38" s="288">
        <v>0</v>
      </c>
      <c r="CE38" s="288">
        <v>0</v>
      </c>
      <c r="CF38" s="288">
        <v>0</v>
      </c>
      <c r="CG38" s="288">
        <v>0</v>
      </c>
      <c r="CH38" s="288">
        <v>0</v>
      </c>
      <c r="CI38" s="288">
        <v>0</v>
      </c>
      <c r="CJ38" s="288">
        <v>0</v>
      </c>
      <c r="CK38" s="288">
        <v>0</v>
      </c>
      <c r="CL38" s="288">
        <v>2</v>
      </c>
      <c r="CM38" s="288">
        <v>6</v>
      </c>
      <c r="CN38" s="288">
        <v>251</v>
      </c>
      <c r="CO38" s="288">
        <v>1</v>
      </c>
      <c r="CP38" s="288">
        <v>22</v>
      </c>
      <c r="CQ38" s="288">
        <v>0</v>
      </c>
      <c r="CR38" s="288">
        <v>0</v>
      </c>
      <c r="CS38" s="288">
        <v>2</v>
      </c>
      <c r="CT38" s="288">
        <v>0</v>
      </c>
      <c r="CU38" s="288">
        <v>0</v>
      </c>
      <c r="CV38" s="288">
        <v>0</v>
      </c>
      <c r="CW38" s="288">
        <v>11</v>
      </c>
      <c r="CX38" s="288">
        <v>0</v>
      </c>
      <c r="CY38" s="288">
        <v>1</v>
      </c>
      <c r="CZ38" s="288">
        <v>14</v>
      </c>
      <c r="DA38" s="288">
        <v>2</v>
      </c>
      <c r="DB38" s="288">
        <v>85</v>
      </c>
      <c r="DC38" s="288">
        <v>27</v>
      </c>
      <c r="DD38" s="288">
        <v>27</v>
      </c>
      <c r="DE38" s="289">
        <v>13</v>
      </c>
      <c r="DF38" s="290">
        <v>12333</v>
      </c>
      <c r="DG38" s="287">
        <v>28</v>
      </c>
      <c r="DH38" s="288">
        <v>908</v>
      </c>
      <c r="DI38" s="288">
        <v>0</v>
      </c>
      <c r="DJ38" s="288">
        <v>0</v>
      </c>
      <c r="DK38" s="288">
        <v>0</v>
      </c>
      <c r="DL38" s="288">
        <v>0</v>
      </c>
      <c r="DM38" s="288">
        <v>-1086</v>
      </c>
      <c r="DN38" s="290">
        <v>-150</v>
      </c>
      <c r="DO38" s="290">
        <v>12183</v>
      </c>
      <c r="DP38" s="287">
        <v>26929</v>
      </c>
      <c r="DQ38" s="289">
        <v>16978</v>
      </c>
      <c r="DR38" s="289">
        <v>43907</v>
      </c>
      <c r="DS38" s="290">
        <v>43757</v>
      </c>
      <c r="DT38" s="290">
        <v>56090</v>
      </c>
      <c r="DU38" s="287">
        <v>-376</v>
      </c>
      <c r="DV38" s="288">
        <v>-9800</v>
      </c>
      <c r="DW38" s="290">
        <v>-10176</v>
      </c>
      <c r="DX38" s="290">
        <v>33581</v>
      </c>
      <c r="DY38" s="290">
        <v>45914</v>
      </c>
    </row>
    <row r="39" spans="1:129" ht="39.950000000000003" customHeight="1">
      <c r="A39" s="272" t="s">
        <v>231</v>
      </c>
      <c r="B39" s="265" t="s">
        <v>144</v>
      </c>
      <c r="C39" s="287">
        <v>0</v>
      </c>
      <c r="D39" s="288">
        <v>0</v>
      </c>
      <c r="E39" s="288">
        <v>0</v>
      </c>
      <c r="F39" s="288">
        <v>0</v>
      </c>
      <c r="G39" s="288">
        <v>0</v>
      </c>
      <c r="H39" s="288">
        <v>0</v>
      </c>
      <c r="I39" s="288">
        <v>0</v>
      </c>
      <c r="J39" s="288">
        <v>0</v>
      </c>
      <c r="K39" s="288">
        <v>0</v>
      </c>
      <c r="L39" s="288">
        <v>0</v>
      </c>
      <c r="M39" s="288">
        <v>0</v>
      </c>
      <c r="N39" s="288">
        <v>0</v>
      </c>
      <c r="O39" s="288">
        <v>0</v>
      </c>
      <c r="P39" s="288">
        <v>0</v>
      </c>
      <c r="Q39" s="288">
        <v>0</v>
      </c>
      <c r="R39" s="288">
        <v>0</v>
      </c>
      <c r="S39" s="288">
        <v>0</v>
      </c>
      <c r="T39" s="288">
        <v>0</v>
      </c>
      <c r="U39" s="288">
        <v>0</v>
      </c>
      <c r="V39" s="288">
        <v>1</v>
      </c>
      <c r="W39" s="288">
        <v>0</v>
      </c>
      <c r="X39" s="288">
        <v>0</v>
      </c>
      <c r="Y39" s="288">
        <v>0</v>
      </c>
      <c r="Z39" s="288">
        <v>0</v>
      </c>
      <c r="AA39" s="288">
        <v>0</v>
      </c>
      <c r="AB39" s="288">
        <v>0</v>
      </c>
      <c r="AC39" s="288">
        <v>0</v>
      </c>
      <c r="AD39" s="288">
        <v>0</v>
      </c>
      <c r="AE39" s="288">
        <v>0</v>
      </c>
      <c r="AF39" s="288">
        <v>0</v>
      </c>
      <c r="AG39" s="288">
        <v>0</v>
      </c>
      <c r="AH39" s="288">
        <v>0</v>
      </c>
      <c r="AI39" s="288">
        <v>0</v>
      </c>
      <c r="AJ39" s="288">
        <v>0</v>
      </c>
      <c r="AK39" s="288">
        <v>0</v>
      </c>
      <c r="AL39" s="288">
        <v>0</v>
      </c>
      <c r="AM39" s="288">
        <v>-898</v>
      </c>
      <c r="AN39" s="288">
        <v>687</v>
      </c>
      <c r="AO39" s="288">
        <v>37</v>
      </c>
      <c r="AP39" s="288">
        <v>0</v>
      </c>
      <c r="AQ39" s="288">
        <v>0</v>
      </c>
      <c r="AR39" s="288">
        <v>-10</v>
      </c>
      <c r="AS39" s="288">
        <v>-33</v>
      </c>
      <c r="AT39" s="288">
        <v>-54</v>
      </c>
      <c r="AU39" s="288">
        <v>-108</v>
      </c>
      <c r="AV39" s="288">
        <v>0</v>
      </c>
      <c r="AW39" s="288">
        <v>0</v>
      </c>
      <c r="AX39" s="288">
        <v>0</v>
      </c>
      <c r="AY39" s="288">
        <v>-3</v>
      </c>
      <c r="AZ39" s="288">
        <v>0</v>
      </c>
      <c r="BA39" s="288">
        <v>0</v>
      </c>
      <c r="BB39" s="288">
        <v>-2</v>
      </c>
      <c r="BC39" s="288">
        <v>0</v>
      </c>
      <c r="BD39" s="288">
        <v>0</v>
      </c>
      <c r="BE39" s="288">
        <v>0</v>
      </c>
      <c r="BF39" s="288">
        <v>0</v>
      </c>
      <c r="BG39" s="288">
        <v>0</v>
      </c>
      <c r="BH39" s="288">
        <v>-1831</v>
      </c>
      <c r="BI39" s="288">
        <v>0</v>
      </c>
      <c r="BJ39" s="288">
        <v>0</v>
      </c>
      <c r="BK39" s="288">
        <v>0</v>
      </c>
      <c r="BL39" s="288">
        <v>0</v>
      </c>
      <c r="BM39" s="288">
        <v>-25</v>
      </c>
      <c r="BN39" s="288">
        <v>-8</v>
      </c>
      <c r="BO39" s="288">
        <v>-4</v>
      </c>
      <c r="BP39" s="288">
        <v>0</v>
      </c>
      <c r="BQ39" s="288">
        <v>0</v>
      </c>
      <c r="BR39" s="288">
        <v>0</v>
      </c>
      <c r="BS39" s="288">
        <v>0</v>
      </c>
      <c r="BT39" s="288">
        <v>0</v>
      </c>
      <c r="BU39" s="288">
        <v>0</v>
      </c>
      <c r="BV39" s="288">
        <v>0</v>
      </c>
      <c r="BW39" s="288">
        <v>0</v>
      </c>
      <c r="BX39" s="288">
        <v>0</v>
      </c>
      <c r="BY39" s="288">
        <v>0</v>
      </c>
      <c r="BZ39" s="288">
        <v>0</v>
      </c>
      <c r="CA39" s="288">
        <v>0</v>
      </c>
      <c r="CB39" s="288">
        <v>0</v>
      </c>
      <c r="CC39" s="288">
        <v>0</v>
      </c>
      <c r="CD39" s="288">
        <v>0</v>
      </c>
      <c r="CE39" s="288">
        <v>0</v>
      </c>
      <c r="CF39" s="288">
        <v>0</v>
      </c>
      <c r="CG39" s="288">
        <v>0</v>
      </c>
      <c r="CH39" s="288">
        <v>0</v>
      </c>
      <c r="CI39" s="288">
        <v>0</v>
      </c>
      <c r="CJ39" s="288">
        <v>0</v>
      </c>
      <c r="CK39" s="288">
        <v>0</v>
      </c>
      <c r="CL39" s="288">
        <v>0</v>
      </c>
      <c r="CM39" s="288">
        <v>0</v>
      </c>
      <c r="CN39" s="288">
        <v>0</v>
      </c>
      <c r="CO39" s="288">
        <v>0</v>
      </c>
      <c r="CP39" s="288">
        <v>0</v>
      </c>
      <c r="CQ39" s="288">
        <v>0</v>
      </c>
      <c r="CR39" s="288">
        <v>0</v>
      </c>
      <c r="CS39" s="288">
        <v>0</v>
      </c>
      <c r="CT39" s="288">
        <v>0</v>
      </c>
      <c r="CU39" s="288">
        <v>0</v>
      </c>
      <c r="CV39" s="288">
        <v>0</v>
      </c>
      <c r="CW39" s="288">
        <v>0</v>
      </c>
      <c r="CX39" s="288">
        <v>0</v>
      </c>
      <c r="CY39" s="288">
        <v>0</v>
      </c>
      <c r="CZ39" s="288">
        <v>0</v>
      </c>
      <c r="DA39" s="288">
        <v>0</v>
      </c>
      <c r="DB39" s="288">
        <v>0</v>
      </c>
      <c r="DC39" s="288">
        <v>0</v>
      </c>
      <c r="DD39" s="288">
        <v>0</v>
      </c>
      <c r="DE39" s="289">
        <v>0</v>
      </c>
      <c r="DF39" s="290">
        <v>-2251</v>
      </c>
      <c r="DG39" s="287">
        <v>0</v>
      </c>
      <c r="DH39" s="288">
        <v>-1677</v>
      </c>
      <c r="DI39" s="288">
        <v>0</v>
      </c>
      <c r="DJ39" s="288">
        <v>0</v>
      </c>
      <c r="DK39" s="288">
        <v>0</v>
      </c>
      <c r="DL39" s="288">
        <v>0</v>
      </c>
      <c r="DM39" s="288">
        <v>0</v>
      </c>
      <c r="DN39" s="290">
        <v>-1677</v>
      </c>
      <c r="DO39" s="290">
        <v>-3928</v>
      </c>
      <c r="DP39" s="287">
        <v>0</v>
      </c>
      <c r="DQ39" s="289">
        <v>4503</v>
      </c>
      <c r="DR39" s="289">
        <v>4503</v>
      </c>
      <c r="DS39" s="290">
        <v>2826</v>
      </c>
      <c r="DT39" s="290">
        <v>575</v>
      </c>
      <c r="DU39" s="287">
        <v>-7</v>
      </c>
      <c r="DV39" s="288">
        <v>-568</v>
      </c>
      <c r="DW39" s="290">
        <v>-575</v>
      </c>
      <c r="DX39" s="290">
        <v>2251</v>
      </c>
      <c r="DY39" s="290">
        <v>0</v>
      </c>
    </row>
    <row r="40" spans="1:129" ht="39.950000000000003" customHeight="1">
      <c r="A40" s="272" t="s">
        <v>232</v>
      </c>
      <c r="B40" s="265" t="s">
        <v>145</v>
      </c>
      <c r="C40" s="287">
        <v>4</v>
      </c>
      <c r="D40" s="288">
        <v>0</v>
      </c>
      <c r="E40" s="288">
        <v>0</v>
      </c>
      <c r="F40" s="288">
        <v>0</v>
      </c>
      <c r="G40" s="288">
        <v>8</v>
      </c>
      <c r="H40" s="288">
        <v>0</v>
      </c>
      <c r="I40" s="288">
        <v>3</v>
      </c>
      <c r="J40" s="288">
        <v>0</v>
      </c>
      <c r="K40" s="288">
        <v>0</v>
      </c>
      <c r="L40" s="288">
        <v>0</v>
      </c>
      <c r="M40" s="288">
        <v>0</v>
      </c>
      <c r="N40" s="288">
        <v>5</v>
      </c>
      <c r="O40" s="288">
        <v>37</v>
      </c>
      <c r="P40" s="288">
        <v>4</v>
      </c>
      <c r="Q40" s="288">
        <v>150</v>
      </c>
      <c r="R40" s="288">
        <v>0</v>
      </c>
      <c r="S40" s="288">
        <v>0</v>
      </c>
      <c r="T40" s="288">
        <v>0</v>
      </c>
      <c r="U40" s="288">
        <v>0</v>
      </c>
      <c r="V40" s="288">
        <v>0</v>
      </c>
      <c r="W40" s="288">
        <v>0</v>
      </c>
      <c r="X40" s="288">
        <v>0</v>
      </c>
      <c r="Y40" s="288">
        <v>0</v>
      </c>
      <c r="Z40" s="288">
        <v>0</v>
      </c>
      <c r="AA40" s="288">
        <v>0</v>
      </c>
      <c r="AB40" s="288">
        <v>0</v>
      </c>
      <c r="AC40" s="288">
        <v>0</v>
      </c>
      <c r="AD40" s="288">
        <v>0</v>
      </c>
      <c r="AE40" s="288">
        <v>260</v>
      </c>
      <c r="AF40" s="288">
        <v>23</v>
      </c>
      <c r="AG40" s="288">
        <v>0</v>
      </c>
      <c r="AH40" s="288">
        <v>0</v>
      </c>
      <c r="AI40" s="288">
        <v>179</v>
      </c>
      <c r="AJ40" s="288">
        <v>0</v>
      </c>
      <c r="AK40" s="288">
        <v>8</v>
      </c>
      <c r="AL40" s="288">
        <v>0</v>
      </c>
      <c r="AM40" s="288">
        <v>67396</v>
      </c>
      <c r="AN40" s="288">
        <v>1158</v>
      </c>
      <c r="AO40" s="288">
        <v>1400</v>
      </c>
      <c r="AP40" s="288">
        <v>103</v>
      </c>
      <c r="AQ40" s="288">
        <v>20</v>
      </c>
      <c r="AR40" s="288">
        <v>4595</v>
      </c>
      <c r="AS40" s="288">
        <v>2200</v>
      </c>
      <c r="AT40" s="288">
        <v>4906</v>
      </c>
      <c r="AU40" s="288">
        <v>8665</v>
      </c>
      <c r="AV40" s="288">
        <v>39</v>
      </c>
      <c r="AW40" s="288">
        <v>133</v>
      </c>
      <c r="AX40" s="288">
        <v>75</v>
      </c>
      <c r="AY40" s="288">
        <v>716</v>
      </c>
      <c r="AZ40" s="288">
        <v>11</v>
      </c>
      <c r="BA40" s="288">
        <v>224</v>
      </c>
      <c r="BB40" s="288">
        <v>298</v>
      </c>
      <c r="BC40" s="288">
        <v>0</v>
      </c>
      <c r="BD40" s="288">
        <v>0</v>
      </c>
      <c r="BE40" s="288">
        <v>0</v>
      </c>
      <c r="BF40" s="288">
        <v>9</v>
      </c>
      <c r="BG40" s="288">
        <v>43</v>
      </c>
      <c r="BH40" s="288">
        <v>60783</v>
      </c>
      <c r="BI40" s="288">
        <v>59</v>
      </c>
      <c r="BJ40" s="288">
        <v>20</v>
      </c>
      <c r="BK40" s="288">
        <v>0</v>
      </c>
      <c r="BL40" s="288">
        <v>3685</v>
      </c>
      <c r="BM40" s="288">
        <v>790</v>
      </c>
      <c r="BN40" s="288">
        <v>2462</v>
      </c>
      <c r="BO40" s="288">
        <v>1814</v>
      </c>
      <c r="BP40" s="288">
        <v>0</v>
      </c>
      <c r="BQ40" s="288">
        <v>0</v>
      </c>
      <c r="BR40" s="288">
        <v>0</v>
      </c>
      <c r="BS40" s="288">
        <v>0</v>
      </c>
      <c r="BT40" s="288">
        <v>0</v>
      </c>
      <c r="BU40" s="288">
        <v>0</v>
      </c>
      <c r="BV40" s="288">
        <v>0</v>
      </c>
      <c r="BW40" s="288">
        <v>0</v>
      </c>
      <c r="BX40" s="288">
        <v>0</v>
      </c>
      <c r="BY40" s="288">
        <v>0</v>
      </c>
      <c r="BZ40" s="288">
        <v>0</v>
      </c>
      <c r="CA40" s="288">
        <v>0</v>
      </c>
      <c r="CB40" s="288">
        <v>0</v>
      </c>
      <c r="CC40" s="288">
        <v>0</v>
      </c>
      <c r="CD40" s="288">
        <v>0</v>
      </c>
      <c r="CE40" s="288">
        <v>0</v>
      </c>
      <c r="CF40" s="288">
        <v>62</v>
      </c>
      <c r="CG40" s="288">
        <v>0</v>
      </c>
      <c r="CH40" s="288">
        <v>0</v>
      </c>
      <c r="CI40" s="288">
        <v>0</v>
      </c>
      <c r="CJ40" s="288">
        <v>0</v>
      </c>
      <c r="CK40" s="288">
        <v>0</v>
      </c>
      <c r="CL40" s="288">
        <v>0</v>
      </c>
      <c r="CM40" s="288">
        <v>0</v>
      </c>
      <c r="CN40" s="288">
        <v>0</v>
      </c>
      <c r="CO40" s="288">
        <v>0</v>
      </c>
      <c r="CP40" s="288">
        <v>0</v>
      </c>
      <c r="CQ40" s="288">
        <v>0</v>
      </c>
      <c r="CR40" s="288">
        <v>0</v>
      </c>
      <c r="CS40" s="288">
        <v>0</v>
      </c>
      <c r="CT40" s="288">
        <v>0</v>
      </c>
      <c r="CU40" s="288">
        <v>0</v>
      </c>
      <c r="CV40" s="288">
        <v>0</v>
      </c>
      <c r="CW40" s="288">
        <v>17</v>
      </c>
      <c r="CX40" s="288">
        <v>0</v>
      </c>
      <c r="CY40" s="288">
        <v>0</v>
      </c>
      <c r="CZ40" s="288">
        <v>0</v>
      </c>
      <c r="DA40" s="288">
        <v>0</v>
      </c>
      <c r="DB40" s="288">
        <v>0</v>
      </c>
      <c r="DC40" s="288">
        <v>1</v>
      </c>
      <c r="DD40" s="288">
        <v>0</v>
      </c>
      <c r="DE40" s="289">
        <v>30</v>
      </c>
      <c r="DF40" s="290">
        <v>162395</v>
      </c>
      <c r="DG40" s="287">
        <v>0</v>
      </c>
      <c r="DH40" s="288">
        <v>0</v>
      </c>
      <c r="DI40" s="288">
        <v>0</v>
      </c>
      <c r="DJ40" s="288">
        <v>0</v>
      </c>
      <c r="DK40" s="288">
        <v>0</v>
      </c>
      <c r="DL40" s="288">
        <v>0</v>
      </c>
      <c r="DM40" s="288">
        <v>-1306</v>
      </c>
      <c r="DN40" s="290">
        <v>-1306</v>
      </c>
      <c r="DO40" s="290">
        <v>161089</v>
      </c>
      <c r="DP40" s="287">
        <v>8179</v>
      </c>
      <c r="DQ40" s="289">
        <v>115354</v>
      </c>
      <c r="DR40" s="289">
        <v>123533</v>
      </c>
      <c r="DS40" s="290">
        <v>122227</v>
      </c>
      <c r="DT40" s="290">
        <v>284622</v>
      </c>
      <c r="DU40" s="287">
        <v>-2102</v>
      </c>
      <c r="DV40" s="288">
        <v>-157829</v>
      </c>
      <c r="DW40" s="290">
        <v>-159931</v>
      </c>
      <c r="DX40" s="290">
        <v>-37704</v>
      </c>
      <c r="DY40" s="290">
        <v>124691</v>
      </c>
    </row>
    <row r="41" spans="1:129" ht="39.950000000000003" customHeight="1">
      <c r="A41" s="272" t="s">
        <v>233</v>
      </c>
      <c r="B41" s="265" t="s">
        <v>427</v>
      </c>
      <c r="C41" s="287">
        <v>0</v>
      </c>
      <c r="D41" s="288">
        <v>0</v>
      </c>
      <c r="E41" s="288">
        <v>0</v>
      </c>
      <c r="F41" s="288">
        <v>0</v>
      </c>
      <c r="G41" s="288">
        <v>33</v>
      </c>
      <c r="H41" s="288">
        <v>0</v>
      </c>
      <c r="I41" s="288">
        <v>0</v>
      </c>
      <c r="J41" s="288">
        <v>0</v>
      </c>
      <c r="K41" s="288">
        <v>0</v>
      </c>
      <c r="L41" s="288">
        <v>0</v>
      </c>
      <c r="M41" s="288">
        <v>0</v>
      </c>
      <c r="N41" s="288">
        <v>0</v>
      </c>
      <c r="O41" s="288">
        <v>0</v>
      </c>
      <c r="P41" s="288">
        <v>0</v>
      </c>
      <c r="Q41" s="288">
        <v>4</v>
      </c>
      <c r="R41" s="288">
        <v>0</v>
      </c>
      <c r="S41" s="288">
        <v>0</v>
      </c>
      <c r="T41" s="288">
        <v>0</v>
      </c>
      <c r="U41" s="288">
        <v>0</v>
      </c>
      <c r="V41" s="288">
        <v>0</v>
      </c>
      <c r="W41" s="288">
        <v>0</v>
      </c>
      <c r="X41" s="288">
        <v>0</v>
      </c>
      <c r="Y41" s="288">
        <v>0</v>
      </c>
      <c r="Z41" s="288">
        <v>0</v>
      </c>
      <c r="AA41" s="288">
        <v>0</v>
      </c>
      <c r="AB41" s="288">
        <v>0</v>
      </c>
      <c r="AC41" s="288">
        <v>0</v>
      </c>
      <c r="AD41" s="288">
        <v>0</v>
      </c>
      <c r="AE41" s="288">
        <v>0</v>
      </c>
      <c r="AF41" s="288">
        <v>0</v>
      </c>
      <c r="AG41" s="288">
        <v>0</v>
      </c>
      <c r="AH41" s="288">
        <v>0</v>
      </c>
      <c r="AI41" s="288">
        <v>1</v>
      </c>
      <c r="AJ41" s="288">
        <v>1</v>
      </c>
      <c r="AK41" s="288">
        <v>2</v>
      </c>
      <c r="AL41" s="288">
        <v>0</v>
      </c>
      <c r="AM41" s="288">
        <v>0</v>
      </c>
      <c r="AN41" s="288">
        <v>70</v>
      </c>
      <c r="AO41" s="288">
        <v>0</v>
      </c>
      <c r="AP41" s="288">
        <v>0</v>
      </c>
      <c r="AQ41" s="288">
        <v>0</v>
      </c>
      <c r="AR41" s="288">
        <v>565</v>
      </c>
      <c r="AS41" s="288">
        <v>54</v>
      </c>
      <c r="AT41" s="288">
        <v>2036</v>
      </c>
      <c r="AU41" s="288">
        <v>4024</v>
      </c>
      <c r="AV41" s="288">
        <v>13</v>
      </c>
      <c r="AW41" s="288">
        <v>63</v>
      </c>
      <c r="AX41" s="288">
        <v>6</v>
      </c>
      <c r="AY41" s="288">
        <v>255</v>
      </c>
      <c r="AZ41" s="288">
        <v>1</v>
      </c>
      <c r="BA41" s="288">
        <v>137</v>
      </c>
      <c r="BB41" s="288">
        <v>29</v>
      </c>
      <c r="BC41" s="288">
        <v>0</v>
      </c>
      <c r="BD41" s="288">
        <v>0</v>
      </c>
      <c r="BE41" s="288">
        <v>0</v>
      </c>
      <c r="BF41" s="288">
        <v>0</v>
      </c>
      <c r="BG41" s="288">
        <v>78</v>
      </c>
      <c r="BH41" s="288">
        <v>4589</v>
      </c>
      <c r="BI41" s="288">
        <v>71</v>
      </c>
      <c r="BJ41" s="288">
        <v>7</v>
      </c>
      <c r="BK41" s="288">
        <v>0</v>
      </c>
      <c r="BL41" s="288">
        <v>75</v>
      </c>
      <c r="BM41" s="288">
        <v>26</v>
      </c>
      <c r="BN41" s="288">
        <v>197</v>
      </c>
      <c r="BO41" s="288">
        <v>632</v>
      </c>
      <c r="BP41" s="288">
        <v>0</v>
      </c>
      <c r="BQ41" s="288">
        <v>0</v>
      </c>
      <c r="BR41" s="288">
        <v>1</v>
      </c>
      <c r="BS41" s="288">
        <v>0</v>
      </c>
      <c r="BT41" s="288">
        <v>0</v>
      </c>
      <c r="BU41" s="288">
        <v>0</v>
      </c>
      <c r="BV41" s="288">
        <v>0</v>
      </c>
      <c r="BW41" s="288">
        <v>0</v>
      </c>
      <c r="BX41" s="288">
        <v>0</v>
      </c>
      <c r="BY41" s="288">
        <v>0</v>
      </c>
      <c r="BZ41" s="288">
        <v>0</v>
      </c>
      <c r="CA41" s="288">
        <v>0</v>
      </c>
      <c r="CB41" s="288">
        <v>0</v>
      </c>
      <c r="CC41" s="288">
        <v>0</v>
      </c>
      <c r="CD41" s="288">
        <v>0</v>
      </c>
      <c r="CE41" s="288">
        <v>0</v>
      </c>
      <c r="CF41" s="288">
        <v>0</v>
      </c>
      <c r="CG41" s="288">
        <v>0</v>
      </c>
      <c r="CH41" s="288">
        <v>0</v>
      </c>
      <c r="CI41" s="288">
        <v>0</v>
      </c>
      <c r="CJ41" s="288">
        <v>0</v>
      </c>
      <c r="CK41" s="288">
        <v>0</v>
      </c>
      <c r="CL41" s="288">
        <v>0</v>
      </c>
      <c r="CM41" s="288">
        <v>0</v>
      </c>
      <c r="CN41" s="288">
        <v>0</v>
      </c>
      <c r="CO41" s="288">
        <v>0</v>
      </c>
      <c r="CP41" s="288">
        <v>0</v>
      </c>
      <c r="CQ41" s="288">
        <v>0</v>
      </c>
      <c r="CR41" s="288">
        <v>0</v>
      </c>
      <c r="CS41" s="288">
        <v>0</v>
      </c>
      <c r="CT41" s="288">
        <v>0</v>
      </c>
      <c r="CU41" s="288">
        <v>0</v>
      </c>
      <c r="CV41" s="288">
        <v>0</v>
      </c>
      <c r="CW41" s="288">
        <v>0</v>
      </c>
      <c r="CX41" s="288">
        <v>0</v>
      </c>
      <c r="CY41" s="288">
        <v>1</v>
      </c>
      <c r="CZ41" s="288">
        <v>5</v>
      </c>
      <c r="DA41" s="288">
        <v>0</v>
      </c>
      <c r="DB41" s="288">
        <v>0</v>
      </c>
      <c r="DC41" s="288">
        <v>1</v>
      </c>
      <c r="DD41" s="288">
        <v>0</v>
      </c>
      <c r="DE41" s="289">
        <v>16</v>
      </c>
      <c r="DF41" s="290">
        <v>12993</v>
      </c>
      <c r="DG41" s="287">
        <v>0</v>
      </c>
      <c r="DH41" s="288">
        <v>0</v>
      </c>
      <c r="DI41" s="288">
        <v>0</v>
      </c>
      <c r="DJ41" s="288">
        <v>0</v>
      </c>
      <c r="DK41" s="288">
        <v>0</v>
      </c>
      <c r="DL41" s="288">
        <v>0</v>
      </c>
      <c r="DM41" s="288">
        <v>53</v>
      </c>
      <c r="DN41" s="290">
        <v>53</v>
      </c>
      <c r="DO41" s="290">
        <v>13046</v>
      </c>
      <c r="DP41" s="287">
        <v>0</v>
      </c>
      <c r="DQ41" s="289">
        <v>7956</v>
      </c>
      <c r="DR41" s="289">
        <v>7956</v>
      </c>
      <c r="DS41" s="290">
        <v>8009</v>
      </c>
      <c r="DT41" s="290">
        <v>21002</v>
      </c>
      <c r="DU41" s="287">
        <v>0</v>
      </c>
      <c r="DV41" s="288">
        <v>-9139</v>
      </c>
      <c r="DW41" s="290">
        <v>-9139</v>
      </c>
      <c r="DX41" s="290">
        <v>-1130</v>
      </c>
      <c r="DY41" s="290">
        <v>11863</v>
      </c>
    </row>
    <row r="42" spans="1:129" ht="39.950000000000003" customHeight="1">
      <c r="A42" s="272" t="s">
        <v>234</v>
      </c>
      <c r="B42" s="265" t="s">
        <v>146</v>
      </c>
      <c r="C42" s="287">
        <v>0</v>
      </c>
      <c r="D42" s="288">
        <v>0</v>
      </c>
      <c r="E42" s="288">
        <v>0</v>
      </c>
      <c r="F42" s="288">
        <v>0</v>
      </c>
      <c r="G42" s="288">
        <v>0</v>
      </c>
      <c r="H42" s="288">
        <v>0</v>
      </c>
      <c r="I42" s="288">
        <v>0</v>
      </c>
      <c r="J42" s="288">
        <v>0</v>
      </c>
      <c r="K42" s="288">
        <v>0</v>
      </c>
      <c r="L42" s="288">
        <v>0</v>
      </c>
      <c r="M42" s="288">
        <v>0</v>
      </c>
      <c r="N42" s="288">
        <v>0</v>
      </c>
      <c r="O42" s="288">
        <v>0</v>
      </c>
      <c r="P42" s="288">
        <v>0</v>
      </c>
      <c r="Q42" s="288">
        <v>266</v>
      </c>
      <c r="R42" s="288">
        <v>0</v>
      </c>
      <c r="S42" s="288">
        <v>0</v>
      </c>
      <c r="T42" s="288">
        <v>0</v>
      </c>
      <c r="U42" s="288">
        <v>0</v>
      </c>
      <c r="V42" s="288">
        <v>2</v>
      </c>
      <c r="W42" s="288">
        <v>0</v>
      </c>
      <c r="X42" s="288">
        <v>0</v>
      </c>
      <c r="Y42" s="288">
        <v>0</v>
      </c>
      <c r="Z42" s="288">
        <v>0</v>
      </c>
      <c r="AA42" s="288">
        <v>0</v>
      </c>
      <c r="AB42" s="288">
        <v>1</v>
      </c>
      <c r="AC42" s="288">
        <v>0</v>
      </c>
      <c r="AD42" s="288">
        <v>0</v>
      </c>
      <c r="AE42" s="288">
        <v>7</v>
      </c>
      <c r="AF42" s="288">
        <v>0</v>
      </c>
      <c r="AG42" s="288">
        <v>0</v>
      </c>
      <c r="AH42" s="288">
        <v>0</v>
      </c>
      <c r="AI42" s="288">
        <v>30</v>
      </c>
      <c r="AJ42" s="288">
        <v>0</v>
      </c>
      <c r="AK42" s="288">
        <v>14</v>
      </c>
      <c r="AL42" s="288">
        <v>0</v>
      </c>
      <c r="AM42" s="288">
        <v>0</v>
      </c>
      <c r="AN42" s="288">
        <v>63</v>
      </c>
      <c r="AO42" s="288">
        <v>0</v>
      </c>
      <c r="AP42" s="288">
        <v>0</v>
      </c>
      <c r="AQ42" s="288">
        <v>0</v>
      </c>
      <c r="AR42" s="288">
        <v>3196</v>
      </c>
      <c r="AS42" s="288">
        <v>2336</v>
      </c>
      <c r="AT42" s="288">
        <v>2711</v>
      </c>
      <c r="AU42" s="288">
        <v>2914</v>
      </c>
      <c r="AV42" s="288">
        <v>32</v>
      </c>
      <c r="AW42" s="288">
        <v>139</v>
      </c>
      <c r="AX42" s="288">
        <v>63</v>
      </c>
      <c r="AY42" s="288">
        <v>182</v>
      </c>
      <c r="AZ42" s="288">
        <v>8</v>
      </c>
      <c r="BA42" s="288">
        <v>1</v>
      </c>
      <c r="BB42" s="288">
        <v>160</v>
      </c>
      <c r="BC42" s="288">
        <v>0</v>
      </c>
      <c r="BD42" s="288">
        <v>0</v>
      </c>
      <c r="BE42" s="288">
        <v>0</v>
      </c>
      <c r="BF42" s="288">
        <v>1</v>
      </c>
      <c r="BG42" s="288">
        <v>12</v>
      </c>
      <c r="BH42" s="288">
        <v>20746</v>
      </c>
      <c r="BI42" s="288">
        <v>93</v>
      </c>
      <c r="BJ42" s="288">
        <v>20</v>
      </c>
      <c r="BK42" s="288">
        <v>0</v>
      </c>
      <c r="BL42" s="288">
        <v>53</v>
      </c>
      <c r="BM42" s="288">
        <v>37</v>
      </c>
      <c r="BN42" s="288">
        <v>49</v>
      </c>
      <c r="BO42" s="288">
        <v>7</v>
      </c>
      <c r="BP42" s="288">
        <v>0</v>
      </c>
      <c r="BQ42" s="288">
        <v>0</v>
      </c>
      <c r="BR42" s="288">
        <v>0</v>
      </c>
      <c r="BS42" s="288">
        <v>0</v>
      </c>
      <c r="BT42" s="288">
        <v>0</v>
      </c>
      <c r="BU42" s="288">
        <v>0</v>
      </c>
      <c r="BV42" s="288">
        <v>0</v>
      </c>
      <c r="BW42" s="288">
        <v>0</v>
      </c>
      <c r="BX42" s="288">
        <v>0</v>
      </c>
      <c r="BY42" s="288">
        <v>0</v>
      </c>
      <c r="BZ42" s="288">
        <v>0</v>
      </c>
      <c r="CA42" s="288">
        <v>0</v>
      </c>
      <c r="CB42" s="288">
        <v>0</v>
      </c>
      <c r="CC42" s="288">
        <v>0</v>
      </c>
      <c r="CD42" s="288">
        <v>0</v>
      </c>
      <c r="CE42" s="288">
        <v>0</v>
      </c>
      <c r="CF42" s="288">
        <v>0</v>
      </c>
      <c r="CG42" s="288">
        <v>0</v>
      </c>
      <c r="CH42" s="288">
        <v>0</v>
      </c>
      <c r="CI42" s="288">
        <v>0</v>
      </c>
      <c r="CJ42" s="288">
        <v>0</v>
      </c>
      <c r="CK42" s="288">
        <v>0</v>
      </c>
      <c r="CL42" s="288">
        <v>0</v>
      </c>
      <c r="CM42" s="288">
        <v>3</v>
      </c>
      <c r="CN42" s="288">
        <v>0</v>
      </c>
      <c r="CO42" s="288">
        <v>0</v>
      </c>
      <c r="CP42" s="288">
        <v>0</v>
      </c>
      <c r="CQ42" s="288">
        <v>0</v>
      </c>
      <c r="CR42" s="288">
        <v>0</v>
      </c>
      <c r="CS42" s="288">
        <v>0</v>
      </c>
      <c r="CT42" s="288">
        <v>0</v>
      </c>
      <c r="CU42" s="288">
        <v>0</v>
      </c>
      <c r="CV42" s="288">
        <v>0</v>
      </c>
      <c r="CW42" s="288">
        <v>32</v>
      </c>
      <c r="CX42" s="288">
        <v>0</v>
      </c>
      <c r="CY42" s="288">
        <v>0</v>
      </c>
      <c r="CZ42" s="288">
        <v>0</v>
      </c>
      <c r="DA42" s="288">
        <v>0</v>
      </c>
      <c r="DB42" s="288">
        <v>0</v>
      </c>
      <c r="DC42" s="288">
        <v>0</v>
      </c>
      <c r="DD42" s="288">
        <v>0</v>
      </c>
      <c r="DE42" s="289">
        <v>4</v>
      </c>
      <c r="DF42" s="290">
        <v>33182</v>
      </c>
      <c r="DG42" s="287">
        <v>0</v>
      </c>
      <c r="DH42" s="288">
        <v>0</v>
      </c>
      <c r="DI42" s="288">
        <v>0</v>
      </c>
      <c r="DJ42" s="288">
        <v>0</v>
      </c>
      <c r="DK42" s="288">
        <v>0</v>
      </c>
      <c r="DL42" s="288">
        <v>0</v>
      </c>
      <c r="DM42" s="288">
        <v>3</v>
      </c>
      <c r="DN42" s="290">
        <v>3</v>
      </c>
      <c r="DO42" s="290">
        <v>33185</v>
      </c>
      <c r="DP42" s="287">
        <v>0</v>
      </c>
      <c r="DQ42" s="289">
        <v>85</v>
      </c>
      <c r="DR42" s="289">
        <v>85</v>
      </c>
      <c r="DS42" s="290">
        <v>88</v>
      </c>
      <c r="DT42" s="290">
        <v>33270</v>
      </c>
      <c r="DU42" s="287">
        <v>0</v>
      </c>
      <c r="DV42" s="288">
        <v>-30387</v>
      </c>
      <c r="DW42" s="290">
        <v>-30387</v>
      </c>
      <c r="DX42" s="290">
        <v>-30299</v>
      </c>
      <c r="DY42" s="290">
        <v>2883</v>
      </c>
    </row>
    <row r="43" spans="1:129" ht="39.950000000000003" customHeight="1">
      <c r="A43" s="272" t="s">
        <v>235</v>
      </c>
      <c r="B43" s="265" t="s">
        <v>147</v>
      </c>
      <c r="C43" s="287">
        <v>0</v>
      </c>
      <c r="D43" s="288">
        <v>0</v>
      </c>
      <c r="E43" s="288">
        <v>0</v>
      </c>
      <c r="F43" s="288">
        <v>0</v>
      </c>
      <c r="G43" s="288">
        <v>0</v>
      </c>
      <c r="H43" s="288">
        <v>0</v>
      </c>
      <c r="I43" s="288">
        <v>0</v>
      </c>
      <c r="J43" s="288">
        <v>0</v>
      </c>
      <c r="K43" s="288">
        <v>0</v>
      </c>
      <c r="L43" s="288">
        <v>0</v>
      </c>
      <c r="M43" s="288">
        <v>0</v>
      </c>
      <c r="N43" s="288">
        <v>0</v>
      </c>
      <c r="O43" s="288">
        <v>0</v>
      </c>
      <c r="P43" s="288">
        <v>0</v>
      </c>
      <c r="Q43" s="288">
        <v>4</v>
      </c>
      <c r="R43" s="288">
        <v>14</v>
      </c>
      <c r="S43" s="288">
        <v>0</v>
      </c>
      <c r="T43" s="288">
        <v>-12</v>
      </c>
      <c r="U43" s="288">
        <v>0</v>
      </c>
      <c r="V43" s="288">
        <v>1474</v>
      </c>
      <c r="W43" s="288">
        <v>0</v>
      </c>
      <c r="X43" s="288">
        <v>183</v>
      </c>
      <c r="Y43" s="288">
        <v>0</v>
      </c>
      <c r="Z43" s="288">
        <v>0</v>
      </c>
      <c r="AA43" s="288">
        <v>0</v>
      </c>
      <c r="AB43" s="288">
        <v>173</v>
      </c>
      <c r="AC43" s="288">
        <v>0</v>
      </c>
      <c r="AD43" s="288">
        <v>0</v>
      </c>
      <c r="AE43" s="288">
        <v>46</v>
      </c>
      <c r="AF43" s="288">
        <v>0</v>
      </c>
      <c r="AG43" s="288">
        <v>0</v>
      </c>
      <c r="AH43" s="288">
        <v>0</v>
      </c>
      <c r="AI43" s="288">
        <v>0</v>
      </c>
      <c r="AJ43" s="288">
        <v>6</v>
      </c>
      <c r="AK43" s="288">
        <v>247</v>
      </c>
      <c r="AL43" s="288">
        <v>0</v>
      </c>
      <c r="AM43" s="288">
        <v>4115</v>
      </c>
      <c r="AN43" s="288">
        <v>33</v>
      </c>
      <c r="AO43" s="288">
        <v>-1</v>
      </c>
      <c r="AP43" s="288">
        <v>5972</v>
      </c>
      <c r="AQ43" s="288">
        <v>22941</v>
      </c>
      <c r="AR43" s="288">
        <v>18</v>
      </c>
      <c r="AS43" s="288">
        <v>178</v>
      </c>
      <c r="AT43" s="288">
        <v>63</v>
      </c>
      <c r="AU43" s="288">
        <v>222</v>
      </c>
      <c r="AV43" s="288">
        <v>252</v>
      </c>
      <c r="AW43" s="288">
        <v>1372</v>
      </c>
      <c r="AX43" s="288">
        <v>261</v>
      </c>
      <c r="AY43" s="288">
        <v>143</v>
      </c>
      <c r="AZ43" s="288">
        <v>1</v>
      </c>
      <c r="BA43" s="288">
        <v>66</v>
      </c>
      <c r="BB43" s="288">
        <v>594</v>
      </c>
      <c r="BC43" s="288">
        <v>0</v>
      </c>
      <c r="BD43" s="288">
        <v>0</v>
      </c>
      <c r="BE43" s="288">
        <v>0</v>
      </c>
      <c r="BF43" s="288">
        <v>0</v>
      </c>
      <c r="BG43" s="288">
        <v>27</v>
      </c>
      <c r="BH43" s="288">
        <v>10</v>
      </c>
      <c r="BI43" s="288">
        <v>3</v>
      </c>
      <c r="BJ43" s="288">
        <v>126</v>
      </c>
      <c r="BK43" s="288">
        <v>0</v>
      </c>
      <c r="BL43" s="288">
        <v>10</v>
      </c>
      <c r="BM43" s="288">
        <v>0</v>
      </c>
      <c r="BN43" s="288">
        <v>0</v>
      </c>
      <c r="BO43" s="288">
        <v>0</v>
      </c>
      <c r="BP43" s="288">
        <v>0</v>
      </c>
      <c r="BQ43" s="288">
        <v>0</v>
      </c>
      <c r="BR43" s="288">
        <v>1</v>
      </c>
      <c r="BS43" s="288">
        <v>0</v>
      </c>
      <c r="BT43" s="288">
        <v>0</v>
      </c>
      <c r="BU43" s="288">
        <v>0</v>
      </c>
      <c r="BV43" s="288">
        <v>0</v>
      </c>
      <c r="BW43" s="288">
        <v>0</v>
      </c>
      <c r="BX43" s="288">
        <v>0</v>
      </c>
      <c r="BY43" s="288">
        <v>0</v>
      </c>
      <c r="BZ43" s="288">
        <v>0</v>
      </c>
      <c r="CA43" s="288">
        <v>0</v>
      </c>
      <c r="CB43" s="288">
        <v>0</v>
      </c>
      <c r="CC43" s="288">
        <v>0</v>
      </c>
      <c r="CD43" s="288">
        <v>0</v>
      </c>
      <c r="CE43" s="288">
        <v>0</v>
      </c>
      <c r="CF43" s="288">
        <v>0</v>
      </c>
      <c r="CG43" s="288">
        <v>0</v>
      </c>
      <c r="CH43" s="288">
        <v>0</v>
      </c>
      <c r="CI43" s="288">
        <v>0</v>
      </c>
      <c r="CJ43" s="288">
        <v>0</v>
      </c>
      <c r="CK43" s="288">
        <v>0</v>
      </c>
      <c r="CL43" s="288">
        <v>3</v>
      </c>
      <c r="CM43" s="288">
        <v>0</v>
      </c>
      <c r="CN43" s="288">
        <v>0</v>
      </c>
      <c r="CO43" s="288">
        <v>5</v>
      </c>
      <c r="CP43" s="288">
        <v>0</v>
      </c>
      <c r="CQ43" s="288">
        <v>0</v>
      </c>
      <c r="CR43" s="288">
        <v>0</v>
      </c>
      <c r="CS43" s="288">
        <v>0</v>
      </c>
      <c r="CT43" s="288">
        <v>0</v>
      </c>
      <c r="CU43" s="288">
        <v>0</v>
      </c>
      <c r="CV43" s="288">
        <v>0</v>
      </c>
      <c r="CW43" s="288">
        <v>0</v>
      </c>
      <c r="CX43" s="288">
        <v>0</v>
      </c>
      <c r="CY43" s="288">
        <v>0</v>
      </c>
      <c r="CZ43" s="288">
        <v>0</v>
      </c>
      <c r="DA43" s="288">
        <v>0</v>
      </c>
      <c r="DB43" s="288">
        <v>0</v>
      </c>
      <c r="DC43" s="288">
        <v>0</v>
      </c>
      <c r="DD43" s="288">
        <v>0</v>
      </c>
      <c r="DE43" s="289">
        <v>10</v>
      </c>
      <c r="DF43" s="290">
        <v>38560</v>
      </c>
      <c r="DG43" s="287">
        <v>0</v>
      </c>
      <c r="DH43" s="288">
        <v>2562</v>
      </c>
      <c r="DI43" s="288">
        <v>0</v>
      </c>
      <c r="DJ43" s="288">
        <v>0</v>
      </c>
      <c r="DK43" s="288">
        <v>0</v>
      </c>
      <c r="DL43" s="288">
        <v>0</v>
      </c>
      <c r="DM43" s="288">
        <v>-7003</v>
      </c>
      <c r="DN43" s="290">
        <v>-4441</v>
      </c>
      <c r="DO43" s="290">
        <v>34119</v>
      </c>
      <c r="DP43" s="287">
        <v>132394</v>
      </c>
      <c r="DQ43" s="289">
        <v>282255</v>
      </c>
      <c r="DR43" s="289">
        <v>414649</v>
      </c>
      <c r="DS43" s="290">
        <v>410208</v>
      </c>
      <c r="DT43" s="290">
        <v>448768</v>
      </c>
      <c r="DU43" s="287">
        <v>-14160</v>
      </c>
      <c r="DV43" s="288">
        <v>-11725</v>
      </c>
      <c r="DW43" s="290">
        <v>-25885</v>
      </c>
      <c r="DX43" s="290">
        <v>384323</v>
      </c>
      <c r="DY43" s="290">
        <v>422883</v>
      </c>
    </row>
    <row r="44" spans="1:129" ht="39.950000000000003" customHeight="1">
      <c r="A44" s="272" t="s">
        <v>236</v>
      </c>
      <c r="B44" s="265" t="s">
        <v>148</v>
      </c>
      <c r="C44" s="287">
        <v>0</v>
      </c>
      <c r="D44" s="288">
        <v>0</v>
      </c>
      <c r="E44" s="288">
        <v>0</v>
      </c>
      <c r="F44" s="288">
        <v>0</v>
      </c>
      <c r="G44" s="288">
        <v>0</v>
      </c>
      <c r="H44" s="288">
        <v>0</v>
      </c>
      <c r="I44" s="288">
        <v>0</v>
      </c>
      <c r="J44" s="288">
        <v>385</v>
      </c>
      <c r="K44" s="288">
        <v>45</v>
      </c>
      <c r="L44" s="288">
        <v>0</v>
      </c>
      <c r="M44" s="288">
        <v>0</v>
      </c>
      <c r="N44" s="288">
        <v>1</v>
      </c>
      <c r="O44" s="288">
        <v>0</v>
      </c>
      <c r="P44" s="288">
        <v>9</v>
      </c>
      <c r="Q44" s="288">
        <v>89</v>
      </c>
      <c r="R44" s="288">
        <v>1</v>
      </c>
      <c r="S44" s="288">
        <v>116</v>
      </c>
      <c r="T44" s="288">
        <v>50</v>
      </c>
      <c r="U44" s="288">
        <v>0</v>
      </c>
      <c r="V44" s="288">
        <v>4</v>
      </c>
      <c r="W44" s="288">
        <v>0</v>
      </c>
      <c r="X44" s="288">
        <v>0</v>
      </c>
      <c r="Y44" s="288">
        <v>0</v>
      </c>
      <c r="Z44" s="288">
        <v>0</v>
      </c>
      <c r="AA44" s="288">
        <v>34</v>
      </c>
      <c r="AB44" s="288">
        <v>122</v>
      </c>
      <c r="AC44" s="288">
        <v>4</v>
      </c>
      <c r="AD44" s="288">
        <v>0</v>
      </c>
      <c r="AE44" s="288">
        <v>263</v>
      </c>
      <c r="AF44" s="288">
        <v>5</v>
      </c>
      <c r="AG44" s="288">
        <v>0</v>
      </c>
      <c r="AH44" s="288">
        <v>0</v>
      </c>
      <c r="AI44" s="288">
        <v>0</v>
      </c>
      <c r="AJ44" s="288">
        <v>0</v>
      </c>
      <c r="AK44" s="288">
        <v>131</v>
      </c>
      <c r="AL44" s="288">
        <v>0</v>
      </c>
      <c r="AM44" s="288">
        <v>687</v>
      </c>
      <c r="AN44" s="288">
        <v>2</v>
      </c>
      <c r="AO44" s="288">
        <v>0</v>
      </c>
      <c r="AP44" s="288">
        <v>0</v>
      </c>
      <c r="AQ44" s="288">
        <v>4331</v>
      </c>
      <c r="AR44" s="288">
        <v>2218</v>
      </c>
      <c r="AS44" s="288">
        <v>579</v>
      </c>
      <c r="AT44" s="288">
        <v>2935</v>
      </c>
      <c r="AU44" s="288">
        <v>2561</v>
      </c>
      <c r="AV44" s="288">
        <v>98</v>
      </c>
      <c r="AW44" s="288">
        <v>431</v>
      </c>
      <c r="AX44" s="288">
        <v>673</v>
      </c>
      <c r="AY44" s="288">
        <v>752</v>
      </c>
      <c r="AZ44" s="288">
        <v>27</v>
      </c>
      <c r="BA44" s="288">
        <v>1166</v>
      </c>
      <c r="BB44" s="288">
        <v>1157</v>
      </c>
      <c r="BC44" s="288">
        <v>0</v>
      </c>
      <c r="BD44" s="288">
        <v>0</v>
      </c>
      <c r="BE44" s="288">
        <v>0</v>
      </c>
      <c r="BF44" s="288">
        <v>0</v>
      </c>
      <c r="BG44" s="288">
        <v>152</v>
      </c>
      <c r="BH44" s="288">
        <v>4947</v>
      </c>
      <c r="BI44" s="288">
        <v>12</v>
      </c>
      <c r="BJ44" s="288">
        <v>133</v>
      </c>
      <c r="BK44" s="288">
        <v>0</v>
      </c>
      <c r="BL44" s="288">
        <v>1021</v>
      </c>
      <c r="BM44" s="288">
        <v>366</v>
      </c>
      <c r="BN44" s="288">
        <v>389</v>
      </c>
      <c r="BO44" s="288">
        <v>2494</v>
      </c>
      <c r="BP44" s="288">
        <v>58</v>
      </c>
      <c r="BQ44" s="288">
        <v>0</v>
      </c>
      <c r="BR44" s="288">
        <v>10</v>
      </c>
      <c r="BS44" s="288">
        <v>0</v>
      </c>
      <c r="BT44" s="288">
        <v>8</v>
      </c>
      <c r="BU44" s="288">
        <v>0</v>
      </c>
      <c r="BV44" s="288">
        <v>0</v>
      </c>
      <c r="BW44" s="288">
        <v>0</v>
      </c>
      <c r="BX44" s="288">
        <v>0</v>
      </c>
      <c r="BY44" s="288">
        <v>0</v>
      </c>
      <c r="BZ44" s="288">
        <v>0</v>
      </c>
      <c r="CA44" s="288">
        <v>0</v>
      </c>
      <c r="CB44" s="288">
        <v>8</v>
      </c>
      <c r="CC44" s="288">
        <v>0</v>
      </c>
      <c r="CD44" s="288">
        <v>0</v>
      </c>
      <c r="CE44" s="288">
        <v>0</v>
      </c>
      <c r="CF44" s="288">
        <v>1</v>
      </c>
      <c r="CG44" s="288">
        <v>0</v>
      </c>
      <c r="CH44" s="288">
        <v>0</v>
      </c>
      <c r="CI44" s="288">
        <v>0</v>
      </c>
      <c r="CJ44" s="288">
        <v>0</v>
      </c>
      <c r="CK44" s="288">
        <v>0</v>
      </c>
      <c r="CL44" s="288">
        <v>7</v>
      </c>
      <c r="CM44" s="288">
        <v>20</v>
      </c>
      <c r="CN44" s="288">
        <v>0</v>
      </c>
      <c r="CO44" s="288">
        <v>14</v>
      </c>
      <c r="CP44" s="288">
        <v>1007</v>
      </c>
      <c r="CQ44" s="288">
        <v>0</v>
      </c>
      <c r="CR44" s="288">
        <v>17</v>
      </c>
      <c r="CS44" s="288">
        <v>46</v>
      </c>
      <c r="CT44" s="288">
        <v>6</v>
      </c>
      <c r="CU44" s="288">
        <v>0</v>
      </c>
      <c r="CV44" s="288">
        <v>0</v>
      </c>
      <c r="CW44" s="288">
        <v>103</v>
      </c>
      <c r="CX44" s="288">
        <v>4</v>
      </c>
      <c r="CY44" s="288">
        <v>24</v>
      </c>
      <c r="CZ44" s="288">
        <v>63</v>
      </c>
      <c r="DA44" s="288">
        <v>29</v>
      </c>
      <c r="DB44" s="288">
        <v>0</v>
      </c>
      <c r="DC44" s="288">
        <v>14</v>
      </c>
      <c r="DD44" s="288">
        <v>6</v>
      </c>
      <c r="DE44" s="289">
        <v>14</v>
      </c>
      <c r="DF44" s="290">
        <v>29849</v>
      </c>
      <c r="DG44" s="287">
        <v>12</v>
      </c>
      <c r="DH44" s="288">
        <v>84</v>
      </c>
      <c r="DI44" s="288">
        <v>0</v>
      </c>
      <c r="DJ44" s="288">
        <v>0</v>
      </c>
      <c r="DK44" s="288">
        <v>0</v>
      </c>
      <c r="DL44" s="288">
        <v>147</v>
      </c>
      <c r="DM44" s="288">
        <v>-197</v>
      </c>
      <c r="DN44" s="290">
        <v>46</v>
      </c>
      <c r="DO44" s="290">
        <v>29895</v>
      </c>
      <c r="DP44" s="287">
        <v>408</v>
      </c>
      <c r="DQ44" s="289">
        <v>63470</v>
      </c>
      <c r="DR44" s="289">
        <v>63878</v>
      </c>
      <c r="DS44" s="290">
        <v>63924</v>
      </c>
      <c r="DT44" s="290">
        <v>93773</v>
      </c>
      <c r="DU44" s="287">
        <v>-5795</v>
      </c>
      <c r="DV44" s="288">
        <v>-18870</v>
      </c>
      <c r="DW44" s="290">
        <v>-24665</v>
      </c>
      <c r="DX44" s="290">
        <v>39259</v>
      </c>
      <c r="DY44" s="290">
        <v>69108</v>
      </c>
    </row>
    <row r="45" spans="1:129" ht="39.950000000000003" customHeight="1">
      <c r="A45" s="272" t="s">
        <v>237</v>
      </c>
      <c r="B45" s="265" t="s">
        <v>428</v>
      </c>
      <c r="C45" s="287">
        <v>0</v>
      </c>
      <c r="D45" s="288">
        <v>0</v>
      </c>
      <c r="E45" s="288">
        <v>0</v>
      </c>
      <c r="F45" s="288">
        <v>3</v>
      </c>
      <c r="G45" s="288">
        <v>13</v>
      </c>
      <c r="H45" s="288">
        <v>0</v>
      </c>
      <c r="I45" s="288">
        <v>0</v>
      </c>
      <c r="J45" s="288">
        <v>0</v>
      </c>
      <c r="K45" s="288">
        <v>0</v>
      </c>
      <c r="L45" s="288">
        <v>0</v>
      </c>
      <c r="M45" s="288">
        <v>0</v>
      </c>
      <c r="N45" s="288">
        <v>0</v>
      </c>
      <c r="O45" s="288">
        <v>0</v>
      </c>
      <c r="P45" s="288">
        <v>1</v>
      </c>
      <c r="Q45" s="288">
        <v>9</v>
      </c>
      <c r="R45" s="288">
        <v>0</v>
      </c>
      <c r="S45" s="288">
        <v>0</v>
      </c>
      <c r="T45" s="288">
        <v>0</v>
      </c>
      <c r="U45" s="288">
        <v>0</v>
      </c>
      <c r="V45" s="288">
        <v>0</v>
      </c>
      <c r="W45" s="288">
        <v>0</v>
      </c>
      <c r="X45" s="288">
        <v>0</v>
      </c>
      <c r="Y45" s="288">
        <v>0</v>
      </c>
      <c r="Z45" s="288">
        <v>0</v>
      </c>
      <c r="AA45" s="288">
        <v>0</v>
      </c>
      <c r="AB45" s="288">
        <v>0</v>
      </c>
      <c r="AC45" s="288">
        <v>0</v>
      </c>
      <c r="AD45" s="288">
        <v>0</v>
      </c>
      <c r="AE45" s="288">
        <v>0</v>
      </c>
      <c r="AF45" s="288">
        <v>0</v>
      </c>
      <c r="AG45" s="288">
        <v>0</v>
      </c>
      <c r="AH45" s="288">
        <v>0</v>
      </c>
      <c r="AI45" s="288">
        <v>3</v>
      </c>
      <c r="AJ45" s="288">
        <v>0</v>
      </c>
      <c r="AK45" s="288">
        <v>0</v>
      </c>
      <c r="AL45" s="288">
        <v>0</v>
      </c>
      <c r="AM45" s="288">
        <v>0</v>
      </c>
      <c r="AN45" s="288">
        <v>1</v>
      </c>
      <c r="AO45" s="288">
        <v>0</v>
      </c>
      <c r="AP45" s="288">
        <v>0</v>
      </c>
      <c r="AQ45" s="288">
        <v>0</v>
      </c>
      <c r="AR45" s="288">
        <v>684</v>
      </c>
      <c r="AS45" s="288">
        <v>9</v>
      </c>
      <c r="AT45" s="288">
        <v>29</v>
      </c>
      <c r="AU45" s="288">
        <v>11</v>
      </c>
      <c r="AV45" s="288">
        <v>0</v>
      </c>
      <c r="AW45" s="288">
        <v>0</v>
      </c>
      <c r="AX45" s="288">
        <v>1</v>
      </c>
      <c r="AY45" s="288">
        <v>0</v>
      </c>
      <c r="AZ45" s="288">
        <v>0</v>
      </c>
      <c r="BA45" s="288">
        <v>0</v>
      </c>
      <c r="BB45" s="288">
        <v>0</v>
      </c>
      <c r="BC45" s="288">
        <v>0</v>
      </c>
      <c r="BD45" s="288">
        <v>0</v>
      </c>
      <c r="BE45" s="288">
        <v>0</v>
      </c>
      <c r="BF45" s="288">
        <v>0</v>
      </c>
      <c r="BG45" s="288">
        <v>0</v>
      </c>
      <c r="BH45" s="288">
        <v>5184</v>
      </c>
      <c r="BI45" s="288">
        <v>8</v>
      </c>
      <c r="BJ45" s="288">
        <v>84</v>
      </c>
      <c r="BK45" s="288">
        <v>0</v>
      </c>
      <c r="BL45" s="288">
        <v>21792</v>
      </c>
      <c r="BM45" s="288">
        <v>7226</v>
      </c>
      <c r="BN45" s="288">
        <v>6219</v>
      </c>
      <c r="BO45" s="288">
        <v>7163</v>
      </c>
      <c r="BP45" s="288">
        <v>0</v>
      </c>
      <c r="BQ45" s="288">
        <v>0</v>
      </c>
      <c r="BR45" s="288">
        <v>0</v>
      </c>
      <c r="BS45" s="288">
        <v>0</v>
      </c>
      <c r="BT45" s="288">
        <v>0</v>
      </c>
      <c r="BU45" s="288">
        <v>0</v>
      </c>
      <c r="BV45" s="288">
        <v>0</v>
      </c>
      <c r="BW45" s="288">
        <v>0</v>
      </c>
      <c r="BX45" s="288">
        <v>79</v>
      </c>
      <c r="BY45" s="288">
        <v>0</v>
      </c>
      <c r="BZ45" s="288">
        <v>0</v>
      </c>
      <c r="CA45" s="288">
        <v>0</v>
      </c>
      <c r="CB45" s="288">
        <v>93</v>
      </c>
      <c r="CC45" s="288">
        <v>0</v>
      </c>
      <c r="CD45" s="288">
        <v>0</v>
      </c>
      <c r="CE45" s="288">
        <v>0</v>
      </c>
      <c r="CF45" s="288">
        <v>2</v>
      </c>
      <c r="CG45" s="288">
        <v>0</v>
      </c>
      <c r="CH45" s="288">
        <v>0</v>
      </c>
      <c r="CI45" s="288">
        <v>0</v>
      </c>
      <c r="CJ45" s="288">
        <v>0</v>
      </c>
      <c r="CK45" s="288">
        <v>0</v>
      </c>
      <c r="CL45" s="288">
        <v>0</v>
      </c>
      <c r="CM45" s="288">
        <v>0</v>
      </c>
      <c r="CN45" s="288">
        <v>0</v>
      </c>
      <c r="CO45" s="288">
        <v>0</v>
      </c>
      <c r="CP45" s="288">
        <v>0</v>
      </c>
      <c r="CQ45" s="288">
        <v>0</v>
      </c>
      <c r="CR45" s="288">
        <v>0</v>
      </c>
      <c r="CS45" s="288">
        <v>0</v>
      </c>
      <c r="CT45" s="288">
        <v>0</v>
      </c>
      <c r="CU45" s="288">
        <v>0</v>
      </c>
      <c r="CV45" s="288">
        <v>0</v>
      </c>
      <c r="CW45" s="288">
        <v>17</v>
      </c>
      <c r="CX45" s="288">
        <v>0</v>
      </c>
      <c r="CY45" s="288">
        <v>0</v>
      </c>
      <c r="CZ45" s="288">
        <v>0</v>
      </c>
      <c r="DA45" s="288">
        <v>0</v>
      </c>
      <c r="DB45" s="288">
        <v>0</v>
      </c>
      <c r="DC45" s="288">
        <v>0</v>
      </c>
      <c r="DD45" s="288">
        <v>0</v>
      </c>
      <c r="DE45" s="289">
        <v>6</v>
      </c>
      <c r="DF45" s="290">
        <v>48637</v>
      </c>
      <c r="DG45" s="287">
        <v>0</v>
      </c>
      <c r="DH45" s="288">
        <v>321</v>
      </c>
      <c r="DI45" s="288">
        <v>4</v>
      </c>
      <c r="DJ45" s="288">
        <v>0</v>
      </c>
      <c r="DK45" s="288">
        <v>8</v>
      </c>
      <c r="DL45" s="288">
        <v>245</v>
      </c>
      <c r="DM45" s="288">
        <v>90</v>
      </c>
      <c r="DN45" s="290">
        <v>668</v>
      </c>
      <c r="DO45" s="290">
        <v>49305</v>
      </c>
      <c r="DP45" s="287">
        <v>351</v>
      </c>
      <c r="DQ45" s="289">
        <v>16206</v>
      </c>
      <c r="DR45" s="289">
        <v>16557</v>
      </c>
      <c r="DS45" s="290">
        <v>17225</v>
      </c>
      <c r="DT45" s="290">
        <v>65862</v>
      </c>
      <c r="DU45" s="287">
        <v>-3072</v>
      </c>
      <c r="DV45" s="288">
        <v>-30630</v>
      </c>
      <c r="DW45" s="290">
        <v>-33702</v>
      </c>
      <c r="DX45" s="290">
        <v>-16477</v>
      </c>
      <c r="DY45" s="290">
        <v>32160</v>
      </c>
    </row>
    <row r="46" spans="1:129" ht="39.950000000000003" customHeight="1">
      <c r="A46" s="272" t="s">
        <v>238</v>
      </c>
      <c r="B46" s="265" t="s">
        <v>149</v>
      </c>
      <c r="C46" s="287">
        <v>109</v>
      </c>
      <c r="D46" s="288">
        <v>34</v>
      </c>
      <c r="E46" s="288">
        <v>10</v>
      </c>
      <c r="F46" s="288">
        <v>15</v>
      </c>
      <c r="G46" s="288">
        <v>187</v>
      </c>
      <c r="H46" s="288">
        <v>0</v>
      </c>
      <c r="I46" s="288">
        <v>110</v>
      </c>
      <c r="J46" s="288">
        <v>1343</v>
      </c>
      <c r="K46" s="288">
        <v>2841</v>
      </c>
      <c r="L46" s="288">
        <v>58</v>
      </c>
      <c r="M46" s="288">
        <v>0</v>
      </c>
      <c r="N46" s="288">
        <v>5</v>
      </c>
      <c r="O46" s="288">
        <v>134</v>
      </c>
      <c r="P46" s="288">
        <v>124</v>
      </c>
      <c r="Q46" s="288">
        <v>395</v>
      </c>
      <c r="R46" s="288">
        <v>575</v>
      </c>
      <c r="S46" s="288">
        <v>221</v>
      </c>
      <c r="T46" s="288">
        <v>11</v>
      </c>
      <c r="U46" s="288">
        <v>0</v>
      </c>
      <c r="V46" s="288">
        <v>464</v>
      </c>
      <c r="W46" s="288">
        <v>2</v>
      </c>
      <c r="X46" s="288">
        <v>258</v>
      </c>
      <c r="Y46" s="288">
        <v>461</v>
      </c>
      <c r="Z46" s="288">
        <v>4</v>
      </c>
      <c r="AA46" s="288">
        <v>484</v>
      </c>
      <c r="AB46" s="288">
        <v>208</v>
      </c>
      <c r="AC46" s="288">
        <v>248</v>
      </c>
      <c r="AD46" s="288">
        <v>23</v>
      </c>
      <c r="AE46" s="288">
        <v>353</v>
      </c>
      <c r="AF46" s="288">
        <v>136</v>
      </c>
      <c r="AG46" s="288">
        <v>24</v>
      </c>
      <c r="AH46" s="288">
        <v>0</v>
      </c>
      <c r="AI46" s="288">
        <v>114</v>
      </c>
      <c r="AJ46" s="288">
        <v>6</v>
      </c>
      <c r="AK46" s="288">
        <v>576</v>
      </c>
      <c r="AL46" s="288">
        <v>0</v>
      </c>
      <c r="AM46" s="288">
        <v>4</v>
      </c>
      <c r="AN46" s="288">
        <v>224</v>
      </c>
      <c r="AO46" s="288">
        <v>0</v>
      </c>
      <c r="AP46" s="288">
        <v>2</v>
      </c>
      <c r="AQ46" s="288">
        <v>86</v>
      </c>
      <c r="AR46" s="288">
        <v>1888</v>
      </c>
      <c r="AS46" s="288">
        <v>1049</v>
      </c>
      <c r="AT46" s="288">
        <v>2707</v>
      </c>
      <c r="AU46" s="288">
        <v>5000</v>
      </c>
      <c r="AV46" s="288">
        <v>120</v>
      </c>
      <c r="AW46" s="288">
        <v>391</v>
      </c>
      <c r="AX46" s="288">
        <v>345</v>
      </c>
      <c r="AY46" s="288">
        <v>517</v>
      </c>
      <c r="AZ46" s="288">
        <v>17</v>
      </c>
      <c r="BA46" s="288">
        <v>1171</v>
      </c>
      <c r="BB46" s="288">
        <v>657</v>
      </c>
      <c r="BC46" s="288">
        <v>2</v>
      </c>
      <c r="BD46" s="288">
        <v>0</v>
      </c>
      <c r="BE46" s="288">
        <v>0</v>
      </c>
      <c r="BF46" s="288">
        <v>0</v>
      </c>
      <c r="BG46" s="288">
        <v>37</v>
      </c>
      <c r="BH46" s="288">
        <v>16102</v>
      </c>
      <c r="BI46" s="288">
        <v>30</v>
      </c>
      <c r="BJ46" s="288">
        <v>200</v>
      </c>
      <c r="BK46" s="288">
        <v>0</v>
      </c>
      <c r="BL46" s="288">
        <v>4903</v>
      </c>
      <c r="BM46" s="288">
        <v>5160</v>
      </c>
      <c r="BN46" s="288">
        <v>1180</v>
      </c>
      <c r="BO46" s="288">
        <v>481</v>
      </c>
      <c r="BP46" s="288">
        <v>169</v>
      </c>
      <c r="BQ46" s="288">
        <v>10</v>
      </c>
      <c r="BR46" s="288">
        <v>26</v>
      </c>
      <c r="BS46" s="288">
        <v>10</v>
      </c>
      <c r="BT46" s="288">
        <v>2154</v>
      </c>
      <c r="BU46" s="288">
        <v>15</v>
      </c>
      <c r="BV46" s="288">
        <v>1</v>
      </c>
      <c r="BW46" s="288">
        <v>4</v>
      </c>
      <c r="BX46" s="288">
        <v>245</v>
      </c>
      <c r="BY46" s="288">
        <v>2</v>
      </c>
      <c r="BZ46" s="288">
        <v>234</v>
      </c>
      <c r="CA46" s="288">
        <v>0</v>
      </c>
      <c r="CB46" s="288">
        <v>189</v>
      </c>
      <c r="CC46" s="288">
        <v>4</v>
      </c>
      <c r="CD46" s="288">
        <v>2</v>
      </c>
      <c r="CE46" s="288">
        <v>107</v>
      </c>
      <c r="CF46" s="288">
        <v>204</v>
      </c>
      <c r="CG46" s="288">
        <v>0</v>
      </c>
      <c r="CH46" s="288">
        <v>60</v>
      </c>
      <c r="CI46" s="288">
        <v>0</v>
      </c>
      <c r="CJ46" s="288">
        <v>4</v>
      </c>
      <c r="CK46" s="288">
        <v>26</v>
      </c>
      <c r="CL46" s="288">
        <v>18</v>
      </c>
      <c r="CM46" s="288">
        <v>584</v>
      </c>
      <c r="CN46" s="288">
        <v>47</v>
      </c>
      <c r="CO46" s="288">
        <v>22</v>
      </c>
      <c r="CP46" s="288">
        <v>146</v>
      </c>
      <c r="CQ46" s="288">
        <v>0</v>
      </c>
      <c r="CR46" s="288">
        <v>68</v>
      </c>
      <c r="CS46" s="288">
        <v>60</v>
      </c>
      <c r="CT46" s="288">
        <v>76</v>
      </c>
      <c r="CU46" s="288">
        <v>2</v>
      </c>
      <c r="CV46" s="288">
        <v>0</v>
      </c>
      <c r="CW46" s="288">
        <v>452</v>
      </c>
      <c r="CX46" s="288">
        <v>65</v>
      </c>
      <c r="CY46" s="288">
        <v>35</v>
      </c>
      <c r="CZ46" s="288">
        <v>500</v>
      </c>
      <c r="DA46" s="288">
        <v>159</v>
      </c>
      <c r="DB46" s="288">
        <v>12</v>
      </c>
      <c r="DC46" s="288">
        <v>258</v>
      </c>
      <c r="DD46" s="288">
        <v>2</v>
      </c>
      <c r="DE46" s="289">
        <v>85</v>
      </c>
      <c r="DF46" s="290">
        <v>57863</v>
      </c>
      <c r="DG46" s="287">
        <v>279</v>
      </c>
      <c r="DH46" s="288">
        <v>2462</v>
      </c>
      <c r="DI46" s="288">
        <v>0</v>
      </c>
      <c r="DJ46" s="288">
        <v>0</v>
      </c>
      <c r="DK46" s="288">
        <v>265</v>
      </c>
      <c r="DL46" s="288">
        <v>2976</v>
      </c>
      <c r="DM46" s="288">
        <v>88</v>
      </c>
      <c r="DN46" s="290">
        <v>6070</v>
      </c>
      <c r="DO46" s="290">
        <v>63933</v>
      </c>
      <c r="DP46" s="287">
        <v>1231</v>
      </c>
      <c r="DQ46" s="289">
        <v>12263</v>
      </c>
      <c r="DR46" s="289">
        <v>13494</v>
      </c>
      <c r="DS46" s="290">
        <v>19564</v>
      </c>
      <c r="DT46" s="290">
        <v>77427</v>
      </c>
      <c r="DU46" s="287">
        <v>-3106</v>
      </c>
      <c r="DV46" s="288">
        <v>-54790</v>
      </c>
      <c r="DW46" s="290">
        <v>-57896</v>
      </c>
      <c r="DX46" s="290">
        <v>-38332</v>
      </c>
      <c r="DY46" s="290">
        <v>19531</v>
      </c>
    </row>
    <row r="47" spans="1:129" ht="39.950000000000003" customHeight="1">
      <c r="A47" s="272" t="s">
        <v>239</v>
      </c>
      <c r="B47" s="265" t="s">
        <v>94</v>
      </c>
      <c r="C47" s="287">
        <v>0</v>
      </c>
      <c r="D47" s="288">
        <v>0</v>
      </c>
      <c r="E47" s="288">
        <v>0</v>
      </c>
      <c r="F47" s="288">
        <v>0</v>
      </c>
      <c r="G47" s="288">
        <v>0</v>
      </c>
      <c r="H47" s="288">
        <v>0</v>
      </c>
      <c r="I47" s="288">
        <v>14</v>
      </c>
      <c r="J47" s="288">
        <v>0</v>
      </c>
      <c r="K47" s="288">
        <v>0</v>
      </c>
      <c r="L47" s="288">
        <v>0</v>
      </c>
      <c r="M47" s="288">
        <v>0</v>
      </c>
      <c r="N47" s="288">
        <v>0</v>
      </c>
      <c r="O47" s="288">
        <v>0</v>
      </c>
      <c r="P47" s="288">
        <v>6</v>
      </c>
      <c r="Q47" s="288">
        <v>42</v>
      </c>
      <c r="R47" s="288">
        <v>0</v>
      </c>
      <c r="S47" s="288">
        <v>0</v>
      </c>
      <c r="T47" s="288">
        <v>0</v>
      </c>
      <c r="U47" s="288">
        <v>0</v>
      </c>
      <c r="V47" s="288">
        <v>0</v>
      </c>
      <c r="W47" s="288">
        <v>0</v>
      </c>
      <c r="X47" s="288">
        <v>0</v>
      </c>
      <c r="Y47" s="288">
        <v>0</v>
      </c>
      <c r="Z47" s="288">
        <v>0</v>
      </c>
      <c r="AA47" s="288">
        <v>0</v>
      </c>
      <c r="AB47" s="288">
        <v>7</v>
      </c>
      <c r="AC47" s="288">
        <v>0</v>
      </c>
      <c r="AD47" s="288">
        <v>0</v>
      </c>
      <c r="AE47" s="288">
        <v>93</v>
      </c>
      <c r="AF47" s="288">
        <v>0</v>
      </c>
      <c r="AG47" s="288">
        <v>0</v>
      </c>
      <c r="AH47" s="288">
        <v>0</v>
      </c>
      <c r="AI47" s="288">
        <v>0</v>
      </c>
      <c r="AJ47" s="288">
        <v>6</v>
      </c>
      <c r="AK47" s="288">
        <v>116</v>
      </c>
      <c r="AL47" s="288">
        <v>0</v>
      </c>
      <c r="AM47" s="288">
        <v>0</v>
      </c>
      <c r="AN47" s="288">
        <v>31</v>
      </c>
      <c r="AO47" s="288">
        <v>0</v>
      </c>
      <c r="AP47" s="288">
        <v>0</v>
      </c>
      <c r="AQ47" s="288">
        <v>0</v>
      </c>
      <c r="AR47" s="288">
        <v>47</v>
      </c>
      <c r="AS47" s="288">
        <v>10</v>
      </c>
      <c r="AT47" s="288">
        <v>28220</v>
      </c>
      <c r="AU47" s="288">
        <v>7991</v>
      </c>
      <c r="AV47" s="288">
        <v>38</v>
      </c>
      <c r="AW47" s="288">
        <v>104</v>
      </c>
      <c r="AX47" s="288">
        <v>36</v>
      </c>
      <c r="AY47" s="288">
        <v>133</v>
      </c>
      <c r="AZ47" s="288">
        <v>5</v>
      </c>
      <c r="BA47" s="288">
        <v>145</v>
      </c>
      <c r="BB47" s="288">
        <v>25</v>
      </c>
      <c r="BC47" s="288">
        <v>0</v>
      </c>
      <c r="BD47" s="288">
        <v>0</v>
      </c>
      <c r="BE47" s="288">
        <v>0</v>
      </c>
      <c r="BF47" s="288">
        <v>0</v>
      </c>
      <c r="BG47" s="288">
        <v>33</v>
      </c>
      <c r="BH47" s="288">
        <v>14972</v>
      </c>
      <c r="BI47" s="288">
        <v>142</v>
      </c>
      <c r="BJ47" s="288">
        <v>3</v>
      </c>
      <c r="BK47" s="288">
        <v>0</v>
      </c>
      <c r="BL47" s="288">
        <v>2272</v>
      </c>
      <c r="BM47" s="288">
        <v>54</v>
      </c>
      <c r="BN47" s="288">
        <v>473</v>
      </c>
      <c r="BO47" s="288">
        <v>615</v>
      </c>
      <c r="BP47" s="288">
        <v>0</v>
      </c>
      <c r="BQ47" s="288">
        <v>0</v>
      </c>
      <c r="BR47" s="288">
        <v>146</v>
      </c>
      <c r="BS47" s="288">
        <v>0</v>
      </c>
      <c r="BT47" s="288">
        <v>3</v>
      </c>
      <c r="BU47" s="288">
        <v>0</v>
      </c>
      <c r="BV47" s="288">
        <v>0</v>
      </c>
      <c r="BW47" s="288">
        <v>0</v>
      </c>
      <c r="BX47" s="288">
        <v>0</v>
      </c>
      <c r="BY47" s="288">
        <v>1</v>
      </c>
      <c r="BZ47" s="288">
        <v>0</v>
      </c>
      <c r="CA47" s="288">
        <v>0</v>
      </c>
      <c r="CB47" s="288">
        <v>0</v>
      </c>
      <c r="CC47" s="288">
        <v>3</v>
      </c>
      <c r="CD47" s="288">
        <v>0</v>
      </c>
      <c r="CE47" s="288">
        <v>4</v>
      </c>
      <c r="CF47" s="288">
        <v>22</v>
      </c>
      <c r="CG47" s="288">
        <v>1</v>
      </c>
      <c r="CH47" s="288">
        <v>0</v>
      </c>
      <c r="CI47" s="288">
        <v>0</v>
      </c>
      <c r="CJ47" s="288">
        <v>0</v>
      </c>
      <c r="CK47" s="288">
        <v>0</v>
      </c>
      <c r="CL47" s="288">
        <v>2</v>
      </c>
      <c r="CM47" s="288">
        <v>53</v>
      </c>
      <c r="CN47" s="288">
        <v>0</v>
      </c>
      <c r="CO47" s="288">
        <v>0</v>
      </c>
      <c r="CP47" s="288">
        <v>0</v>
      </c>
      <c r="CQ47" s="288">
        <v>0</v>
      </c>
      <c r="CR47" s="288">
        <v>0</v>
      </c>
      <c r="CS47" s="288">
        <v>0</v>
      </c>
      <c r="CT47" s="288">
        <v>0</v>
      </c>
      <c r="CU47" s="288">
        <v>0</v>
      </c>
      <c r="CV47" s="288">
        <v>0</v>
      </c>
      <c r="CW47" s="288">
        <v>4200</v>
      </c>
      <c r="CX47" s="288">
        <v>26</v>
      </c>
      <c r="CY47" s="288">
        <v>0</v>
      </c>
      <c r="CZ47" s="288">
        <v>0</v>
      </c>
      <c r="DA47" s="288">
        <v>0</v>
      </c>
      <c r="DB47" s="288">
        <v>0</v>
      </c>
      <c r="DC47" s="288">
        <v>2</v>
      </c>
      <c r="DD47" s="288">
        <v>0</v>
      </c>
      <c r="DE47" s="289">
        <v>0</v>
      </c>
      <c r="DF47" s="290">
        <v>60096</v>
      </c>
      <c r="DG47" s="287">
        <v>0</v>
      </c>
      <c r="DH47" s="288">
        <v>181</v>
      </c>
      <c r="DI47" s="288">
        <v>0</v>
      </c>
      <c r="DJ47" s="288">
        <v>0</v>
      </c>
      <c r="DK47" s="288">
        <v>3099</v>
      </c>
      <c r="DL47" s="288">
        <v>58105</v>
      </c>
      <c r="DM47" s="288">
        <v>4295</v>
      </c>
      <c r="DN47" s="290">
        <v>65680</v>
      </c>
      <c r="DO47" s="290">
        <v>125776</v>
      </c>
      <c r="DP47" s="287">
        <v>7011</v>
      </c>
      <c r="DQ47" s="289">
        <v>63724</v>
      </c>
      <c r="DR47" s="289">
        <v>70735</v>
      </c>
      <c r="DS47" s="290">
        <v>136415</v>
      </c>
      <c r="DT47" s="290">
        <v>196511</v>
      </c>
      <c r="DU47" s="287">
        <v>-5353</v>
      </c>
      <c r="DV47" s="288">
        <v>-68961</v>
      </c>
      <c r="DW47" s="290">
        <v>-74314</v>
      </c>
      <c r="DX47" s="290">
        <v>62101</v>
      </c>
      <c r="DY47" s="290">
        <v>122197</v>
      </c>
    </row>
    <row r="48" spans="1:129" ht="39.950000000000003" customHeight="1">
      <c r="A48" s="272" t="s">
        <v>240</v>
      </c>
      <c r="B48" s="265" t="s">
        <v>95</v>
      </c>
      <c r="C48" s="287">
        <v>0</v>
      </c>
      <c r="D48" s="288">
        <v>0</v>
      </c>
      <c r="E48" s="288">
        <v>0</v>
      </c>
      <c r="F48" s="288">
        <v>18</v>
      </c>
      <c r="G48" s="288">
        <v>0</v>
      </c>
      <c r="H48" s="288">
        <v>0</v>
      </c>
      <c r="I48" s="288">
        <v>21</v>
      </c>
      <c r="J48" s="288">
        <v>0</v>
      </c>
      <c r="K48" s="288">
        <v>0</v>
      </c>
      <c r="L48" s="288">
        <v>0</v>
      </c>
      <c r="M48" s="288">
        <v>0</v>
      </c>
      <c r="N48" s="288">
        <v>0</v>
      </c>
      <c r="O48" s="288">
        <v>0</v>
      </c>
      <c r="P48" s="288">
        <v>0</v>
      </c>
      <c r="Q48" s="288">
        <v>4</v>
      </c>
      <c r="R48" s="288">
        <v>0</v>
      </c>
      <c r="S48" s="288">
        <v>0</v>
      </c>
      <c r="T48" s="288">
        <v>0</v>
      </c>
      <c r="U48" s="288">
        <v>0</v>
      </c>
      <c r="V48" s="288">
        <v>0</v>
      </c>
      <c r="W48" s="288">
        <v>0</v>
      </c>
      <c r="X48" s="288">
        <v>0</v>
      </c>
      <c r="Y48" s="288">
        <v>0</v>
      </c>
      <c r="Z48" s="288">
        <v>0</v>
      </c>
      <c r="AA48" s="288">
        <v>0</v>
      </c>
      <c r="AB48" s="288">
        <v>0</v>
      </c>
      <c r="AC48" s="288">
        <v>1</v>
      </c>
      <c r="AD48" s="288">
        <v>1</v>
      </c>
      <c r="AE48" s="288">
        <v>869</v>
      </c>
      <c r="AF48" s="288">
        <v>0</v>
      </c>
      <c r="AG48" s="288">
        <v>0</v>
      </c>
      <c r="AH48" s="288">
        <v>0</v>
      </c>
      <c r="AI48" s="288">
        <v>0</v>
      </c>
      <c r="AJ48" s="288">
        <v>3</v>
      </c>
      <c r="AK48" s="288">
        <v>154</v>
      </c>
      <c r="AL48" s="288">
        <v>0</v>
      </c>
      <c r="AM48" s="288">
        <v>0</v>
      </c>
      <c r="AN48" s="288">
        <v>46</v>
      </c>
      <c r="AO48" s="288">
        <v>2</v>
      </c>
      <c r="AP48" s="288">
        <v>0</v>
      </c>
      <c r="AQ48" s="288">
        <v>16</v>
      </c>
      <c r="AR48" s="288">
        <v>2</v>
      </c>
      <c r="AS48" s="288">
        <v>5</v>
      </c>
      <c r="AT48" s="288">
        <v>887</v>
      </c>
      <c r="AU48" s="288">
        <v>23330</v>
      </c>
      <c r="AV48" s="288">
        <v>3</v>
      </c>
      <c r="AW48" s="288">
        <v>6</v>
      </c>
      <c r="AX48" s="288">
        <v>31</v>
      </c>
      <c r="AY48" s="288">
        <v>127</v>
      </c>
      <c r="AZ48" s="288">
        <v>1</v>
      </c>
      <c r="BA48" s="288">
        <v>153</v>
      </c>
      <c r="BB48" s="288">
        <v>5</v>
      </c>
      <c r="BC48" s="288">
        <v>0</v>
      </c>
      <c r="BD48" s="288">
        <v>0</v>
      </c>
      <c r="BE48" s="288">
        <v>0</v>
      </c>
      <c r="BF48" s="288">
        <v>0</v>
      </c>
      <c r="BG48" s="288">
        <v>7</v>
      </c>
      <c r="BH48" s="288">
        <v>2704</v>
      </c>
      <c r="BI48" s="288">
        <v>17</v>
      </c>
      <c r="BJ48" s="288">
        <v>1</v>
      </c>
      <c r="BK48" s="288">
        <v>0</v>
      </c>
      <c r="BL48" s="288">
        <v>18</v>
      </c>
      <c r="BM48" s="288">
        <v>8</v>
      </c>
      <c r="BN48" s="288">
        <v>71</v>
      </c>
      <c r="BO48" s="288">
        <v>2</v>
      </c>
      <c r="BP48" s="288">
        <v>0</v>
      </c>
      <c r="BQ48" s="288">
        <v>0</v>
      </c>
      <c r="BR48" s="288">
        <v>4</v>
      </c>
      <c r="BS48" s="288">
        <v>0</v>
      </c>
      <c r="BT48" s="288">
        <v>2</v>
      </c>
      <c r="BU48" s="288">
        <v>0</v>
      </c>
      <c r="BV48" s="288">
        <v>0</v>
      </c>
      <c r="BW48" s="288">
        <v>0</v>
      </c>
      <c r="BX48" s="288">
        <v>0</v>
      </c>
      <c r="BY48" s="288">
        <v>0</v>
      </c>
      <c r="BZ48" s="288">
        <v>2</v>
      </c>
      <c r="CA48" s="288">
        <v>0</v>
      </c>
      <c r="CB48" s="288">
        <v>8</v>
      </c>
      <c r="CC48" s="288">
        <v>3</v>
      </c>
      <c r="CD48" s="288">
        <v>0</v>
      </c>
      <c r="CE48" s="288">
        <v>9</v>
      </c>
      <c r="CF48" s="288">
        <v>8</v>
      </c>
      <c r="CG48" s="288">
        <v>0</v>
      </c>
      <c r="CH48" s="288">
        <v>0</v>
      </c>
      <c r="CI48" s="288">
        <v>0</v>
      </c>
      <c r="CJ48" s="288">
        <v>0</v>
      </c>
      <c r="CK48" s="288">
        <v>0</v>
      </c>
      <c r="CL48" s="288">
        <v>0</v>
      </c>
      <c r="CM48" s="288">
        <v>2</v>
      </c>
      <c r="CN48" s="288">
        <v>0</v>
      </c>
      <c r="CO48" s="288">
        <v>0</v>
      </c>
      <c r="CP48" s="288">
        <v>0</v>
      </c>
      <c r="CQ48" s="288">
        <v>0</v>
      </c>
      <c r="CR48" s="288">
        <v>0</v>
      </c>
      <c r="CS48" s="288">
        <v>0</v>
      </c>
      <c r="CT48" s="288">
        <v>0</v>
      </c>
      <c r="CU48" s="288">
        <v>0</v>
      </c>
      <c r="CV48" s="288">
        <v>0</v>
      </c>
      <c r="CW48" s="288">
        <v>6244</v>
      </c>
      <c r="CX48" s="288">
        <v>1</v>
      </c>
      <c r="CY48" s="288">
        <v>0</v>
      </c>
      <c r="CZ48" s="288">
        <v>0</v>
      </c>
      <c r="DA48" s="288">
        <v>0</v>
      </c>
      <c r="DB48" s="288">
        <v>0</v>
      </c>
      <c r="DC48" s="288">
        <v>3</v>
      </c>
      <c r="DD48" s="288">
        <v>0</v>
      </c>
      <c r="DE48" s="289">
        <v>0</v>
      </c>
      <c r="DF48" s="290">
        <v>34799</v>
      </c>
      <c r="DG48" s="287">
        <v>0</v>
      </c>
      <c r="DH48" s="288">
        <v>131</v>
      </c>
      <c r="DI48" s="288">
        <v>0</v>
      </c>
      <c r="DJ48" s="288">
        <v>0</v>
      </c>
      <c r="DK48" s="288">
        <v>924</v>
      </c>
      <c r="DL48" s="288">
        <v>61750</v>
      </c>
      <c r="DM48" s="288">
        <v>1205</v>
      </c>
      <c r="DN48" s="290">
        <v>64010</v>
      </c>
      <c r="DO48" s="290">
        <v>98809</v>
      </c>
      <c r="DP48" s="287">
        <v>25501</v>
      </c>
      <c r="DQ48" s="289">
        <v>101806</v>
      </c>
      <c r="DR48" s="289">
        <v>127307</v>
      </c>
      <c r="DS48" s="290">
        <v>191317</v>
      </c>
      <c r="DT48" s="290">
        <v>226116</v>
      </c>
      <c r="DU48" s="287">
        <v>-11519</v>
      </c>
      <c r="DV48" s="288">
        <v>-59474</v>
      </c>
      <c r="DW48" s="290">
        <v>-70993</v>
      </c>
      <c r="DX48" s="290">
        <v>120324</v>
      </c>
      <c r="DY48" s="290">
        <v>155123</v>
      </c>
    </row>
    <row r="49" spans="1:129" ht="39.950000000000003" customHeight="1">
      <c r="A49" s="272" t="s">
        <v>241</v>
      </c>
      <c r="B49" s="265" t="s">
        <v>96</v>
      </c>
      <c r="C49" s="287">
        <v>0</v>
      </c>
      <c r="D49" s="288">
        <v>0</v>
      </c>
      <c r="E49" s="288">
        <v>43</v>
      </c>
      <c r="F49" s="288">
        <v>0</v>
      </c>
      <c r="G49" s="288">
        <v>2</v>
      </c>
      <c r="H49" s="288">
        <v>0</v>
      </c>
      <c r="I49" s="288">
        <v>0</v>
      </c>
      <c r="J49" s="288">
        <v>0</v>
      </c>
      <c r="K49" s="288">
        <v>0</v>
      </c>
      <c r="L49" s="288">
        <v>0</v>
      </c>
      <c r="M49" s="288">
        <v>0</v>
      </c>
      <c r="N49" s="288">
        <v>0</v>
      </c>
      <c r="O49" s="288">
        <v>0</v>
      </c>
      <c r="P49" s="288">
        <v>0</v>
      </c>
      <c r="Q49" s="288">
        <v>0</v>
      </c>
      <c r="R49" s="288">
        <v>0</v>
      </c>
      <c r="S49" s="288">
        <v>0</v>
      </c>
      <c r="T49" s="288">
        <v>0</v>
      </c>
      <c r="U49" s="288">
        <v>0</v>
      </c>
      <c r="V49" s="288">
        <v>2</v>
      </c>
      <c r="W49" s="288">
        <v>0</v>
      </c>
      <c r="X49" s="288">
        <v>0</v>
      </c>
      <c r="Y49" s="288">
        <v>0</v>
      </c>
      <c r="Z49" s="288">
        <v>0</v>
      </c>
      <c r="AA49" s="288">
        <v>0</v>
      </c>
      <c r="AB49" s="288">
        <v>0</v>
      </c>
      <c r="AC49" s="288">
        <v>0</v>
      </c>
      <c r="AD49" s="288">
        <v>0</v>
      </c>
      <c r="AE49" s="288">
        <v>0</v>
      </c>
      <c r="AF49" s="288">
        <v>0</v>
      </c>
      <c r="AG49" s="288">
        <v>0</v>
      </c>
      <c r="AH49" s="288">
        <v>0</v>
      </c>
      <c r="AI49" s="288">
        <v>0</v>
      </c>
      <c r="AJ49" s="288">
        <v>0</v>
      </c>
      <c r="AK49" s="288">
        <v>0</v>
      </c>
      <c r="AL49" s="288">
        <v>0</v>
      </c>
      <c r="AM49" s="288">
        <v>0</v>
      </c>
      <c r="AN49" s="288">
        <v>0</v>
      </c>
      <c r="AO49" s="288">
        <v>0</v>
      </c>
      <c r="AP49" s="288">
        <v>0</v>
      </c>
      <c r="AQ49" s="288">
        <v>0</v>
      </c>
      <c r="AR49" s="288">
        <v>2</v>
      </c>
      <c r="AS49" s="288">
        <v>0</v>
      </c>
      <c r="AT49" s="288">
        <v>360</v>
      </c>
      <c r="AU49" s="288">
        <v>989</v>
      </c>
      <c r="AV49" s="288">
        <v>343</v>
      </c>
      <c r="AW49" s="288">
        <v>1585</v>
      </c>
      <c r="AX49" s="288">
        <v>0</v>
      </c>
      <c r="AY49" s="288">
        <v>60</v>
      </c>
      <c r="AZ49" s="288">
        <v>0</v>
      </c>
      <c r="BA49" s="288">
        <v>34</v>
      </c>
      <c r="BB49" s="288">
        <v>0</v>
      </c>
      <c r="BC49" s="288">
        <v>0</v>
      </c>
      <c r="BD49" s="288">
        <v>0</v>
      </c>
      <c r="BE49" s="288">
        <v>0</v>
      </c>
      <c r="BF49" s="288">
        <v>0</v>
      </c>
      <c r="BG49" s="288">
        <v>1</v>
      </c>
      <c r="BH49" s="288">
        <v>1119</v>
      </c>
      <c r="BI49" s="288">
        <v>0</v>
      </c>
      <c r="BJ49" s="288">
        <v>5</v>
      </c>
      <c r="BK49" s="288">
        <v>0</v>
      </c>
      <c r="BL49" s="288">
        <v>97</v>
      </c>
      <c r="BM49" s="288">
        <v>0</v>
      </c>
      <c r="BN49" s="288">
        <v>5</v>
      </c>
      <c r="BO49" s="288">
        <v>0</v>
      </c>
      <c r="BP49" s="288">
        <v>0</v>
      </c>
      <c r="BQ49" s="288">
        <v>0</v>
      </c>
      <c r="BR49" s="288">
        <v>2</v>
      </c>
      <c r="BS49" s="288">
        <v>2</v>
      </c>
      <c r="BT49" s="288">
        <v>768</v>
      </c>
      <c r="BU49" s="288">
        <v>11</v>
      </c>
      <c r="BV49" s="288">
        <v>0</v>
      </c>
      <c r="BW49" s="288">
        <v>0</v>
      </c>
      <c r="BX49" s="288">
        <v>0</v>
      </c>
      <c r="BY49" s="288">
        <v>0</v>
      </c>
      <c r="BZ49" s="288">
        <v>0</v>
      </c>
      <c r="CA49" s="288">
        <v>0</v>
      </c>
      <c r="CB49" s="288">
        <v>1</v>
      </c>
      <c r="CC49" s="288">
        <v>1</v>
      </c>
      <c r="CD49" s="288">
        <v>0</v>
      </c>
      <c r="CE49" s="288">
        <v>3</v>
      </c>
      <c r="CF49" s="288">
        <v>1</v>
      </c>
      <c r="CG49" s="288">
        <v>1</v>
      </c>
      <c r="CH49" s="288">
        <v>3</v>
      </c>
      <c r="CI49" s="288">
        <v>0</v>
      </c>
      <c r="CJ49" s="288">
        <v>0</v>
      </c>
      <c r="CK49" s="288">
        <v>10</v>
      </c>
      <c r="CL49" s="288">
        <v>41</v>
      </c>
      <c r="CM49" s="288">
        <v>442</v>
      </c>
      <c r="CN49" s="288">
        <v>0</v>
      </c>
      <c r="CO49" s="288">
        <v>0</v>
      </c>
      <c r="CP49" s="288">
        <v>8186</v>
      </c>
      <c r="CQ49" s="288">
        <v>271</v>
      </c>
      <c r="CR49" s="288">
        <v>439</v>
      </c>
      <c r="CS49" s="288">
        <v>414</v>
      </c>
      <c r="CT49" s="288">
        <v>0</v>
      </c>
      <c r="CU49" s="288">
        <v>14</v>
      </c>
      <c r="CV49" s="288">
        <v>0</v>
      </c>
      <c r="CW49" s="288">
        <v>1711</v>
      </c>
      <c r="CX49" s="288">
        <v>52</v>
      </c>
      <c r="CY49" s="288">
        <v>1</v>
      </c>
      <c r="CZ49" s="288">
        <v>0</v>
      </c>
      <c r="DA49" s="288">
        <v>1</v>
      </c>
      <c r="DB49" s="288">
        <v>568</v>
      </c>
      <c r="DC49" s="288">
        <v>17</v>
      </c>
      <c r="DD49" s="288">
        <v>355</v>
      </c>
      <c r="DE49" s="289">
        <v>0</v>
      </c>
      <c r="DF49" s="290">
        <v>17962</v>
      </c>
      <c r="DG49" s="287">
        <v>22</v>
      </c>
      <c r="DH49" s="288">
        <v>1162</v>
      </c>
      <c r="DI49" s="288">
        <v>0</v>
      </c>
      <c r="DJ49" s="288">
        <v>0</v>
      </c>
      <c r="DK49" s="288">
        <v>4294</v>
      </c>
      <c r="DL49" s="288">
        <v>34887</v>
      </c>
      <c r="DM49" s="288">
        <v>112</v>
      </c>
      <c r="DN49" s="290">
        <v>40477</v>
      </c>
      <c r="DO49" s="290">
        <v>58439</v>
      </c>
      <c r="DP49" s="287">
        <v>21</v>
      </c>
      <c r="DQ49" s="289">
        <v>4137</v>
      </c>
      <c r="DR49" s="289">
        <v>4158</v>
      </c>
      <c r="DS49" s="290">
        <v>44635</v>
      </c>
      <c r="DT49" s="290">
        <v>62597</v>
      </c>
      <c r="DU49" s="287">
        <v>-14845</v>
      </c>
      <c r="DV49" s="288">
        <v>-42956</v>
      </c>
      <c r="DW49" s="290">
        <v>-57801</v>
      </c>
      <c r="DX49" s="290">
        <v>-13166</v>
      </c>
      <c r="DY49" s="290">
        <v>4796</v>
      </c>
    </row>
    <row r="50" spans="1:129" ht="39.950000000000003" customHeight="1">
      <c r="A50" s="272" t="s">
        <v>242</v>
      </c>
      <c r="B50" s="265" t="s">
        <v>150</v>
      </c>
      <c r="C50" s="287">
        <v>0</v>
      </c>
      <c r="D50" s="288">
        <v>0</v>
      </c>
      <c r="E50" s="288">
        <v>0</v>
      </c>
      <c r="F50" s="288">
        <v>0</v>
      </c>
      <c r="G50" s="288">
        <v>0</v>
      </c>
      <c r="H50" s="288">
        <v>0</v>
      </c>
      <c r="I50" s="288">
        <v>0</v>
      </c>
      <c r="J50" s="288">
        <v>0</v>
      </c>
      <c r="K50" s="288">
        <v>0</v>
      </c>
      <c r="L50" s="288">
        <v>0</v>
      </c>
      <c r="M50" s="288">
        <v>0</v>
      </c>
      <c r="N50" s="288">
        <v>0</v>
      </c>
      <c r="O50" s="288">
        <v>0</v>
      </c>
      <c r="P50" s="288">
        <v>0</v>
      </c>
      <c r="Q50" s="288">
        <v>0</v>
      </c>
      <c r="R50" s="288">
        <v>0</v>
      </c>
      <c r="S50" s="288">
        <v>0</v>
      </c>
      <c r="T50" s="288">
        <v>0</v>
      </c>
      <c r="U50" s="288">
        <v>0</v>
      </c>
      <c r="V50" s="288">
        <v>0</v>
      </c>
      <c r="W50" s="288">
        <v>0</v>
      </c>
      <c r="X50" s="288">
        <v>0</v>
      </c>
      <c r="Y50" s="288">
        <v>0</v>
      </c>
      <c r="Z50" s="288">
        <v>0</v>
      </c>
      <c r="AA50" s="288">
        <v>0</v>
      </c>
      <c r="AB50" s="288">
        <v>0</v>
      </c>
      <c r="AC50" s="288">
        <v>0</v>
      </c>
      <c r="AD50" s="288">
        <v>0</v>
      </c>
      <c r="AE50" s="288">
        <v>0</v>
      </c>
      <c r="AF50" s="288">
        <v>0</v>
      </c>
      <c r="AG50" s="288">
        <v>0</v>
      </c>
      <c r="AH50" s="288">
        <v>0</v>
      </c>
      <c r="AI50" s="288">
        <v>0</v>
      </c>
      <c r="AJ50" s="288">
        <v>0</v>
      </c>
      <c r="AK50" s="288">
        <v>0</v>
      </c>
      <c r="AL50" s="288">
        <v>0</v>
      </c>
      <c r="AM50" s="288">
        <v>0</v>
      </c>
      <c r="AN50" s="288">
        <v>0</v>
      </c>
      <c r="AO50" s="288">
        <v>0</v>
      </c>
      <c r="AP50" s="288">
        <v>0</v>
      </c>
      <c r="AQ50" s="288">
        <v>0</v>
      </c>
      <c r="AR50" s="288">
        <v>0</v>
      </c>
      <c r="AS50" s="288">
        <v>4</v>
      </c>
      <c r="AT50" s="288">
        <v>211</v>
      </c>
      <c r="AU50" s="288">
        <v>308</v>
      </c>
      <c r="AV50" s="288">
        <v>310</v>
      </c>
      <c r="AW50" s="288">
        <v>1100</v>
      </c>
      <c r="AX50" s="288">
        <v>658</v>
      </c>
      <c r="AY50" s="288">
        <v>1824</v>
      </c>
      <c r="AZ50" s="288">
        <v>56</v>
      </c>
      <c r="BA50" s="288">
        <v>11280</v>
      </c>
      <c r="BB50" s="288">
        <v>5151</v>
      </c>
      <c r="BC50" s="288">
        <v>10</v>
      </c>
      <c r="BD50" s="288">
        <v>6</v>
      </c>
      <c r="BE50" s="288">
        <v>0</v>
      </c>
      <c r="BF50" s="288">
        <v>0</v>
      </c>
      <c r="BG50" s="288">
        <v>25</v>
      </c>
      <c r="BH50" s="288">
        <v>0</v>
      </c>
      <c r="BI50" s="288">
        <v>3</v>
      </c>
      <c r="BJ50" s="288">
        <v>356</v>
      </c>
      <c r="BK50" s="288">
        <v>0</v>
      </c>
      <c r="BL50" s="288">
        <v>0</v>
      </c>
      <c r="BM50" s="288">
        <v>0</v>
      </c>
      <c r="BN50" s="288">
        <v>0</v>
      </c>
      <c r="BO50" s="288">
        <v>0</v>
      </c>
      <c r="BP50" s="288">
        <v>0</v>
      </c>
      <c r="BQ50" s="288">
        <v>0</v>
      </c>
      <c r="BR50" s="288">
        <v>0</v>
      </c>
      <c r="BS50" s="288">
        <v>0</v>
      </c>
      <c r="BT50" s="288">
        <v>0</v>
      </c>
      <c r="BU50" s="288">
        <v>0</v>
      </c>
      <c r="BV50" s="288">
        <v>0</v>
      </c>
      <c r="BW50" s="288">
        <v>0</v>
      </c>
      <c r="BX50" s="288">
        <v>0</v>
      </c>
      <c r="BY50" s="288">
        <v>0</v>
      </c>
      <c r="BZ50" s="288">
        <v>0</v>
      </c>
      <c r="CA50" s="288">
        <v>0</v>
      </c>
      <c r="CB50" s="288">
        <v>0</v>
      </c>
      <c r="CC50" s="288">
        <v>0</v>
      </c>
      <c r="CD50" s="288">
        <v>0</v>
      </c>
      <c r="CE50" s="288">
        <v>0</v>
      </c>
      <c r="CF50" s="288">
        <v>0</v>
      </c>
      <c r="CG50" s="288">
        <v>0</v>
      </c>
      <c r="CH50" s="288">
        <v>0</v>
      </c>
      <c r="CI50" s="288">
        <v>0</v>
      </c>
      <c r="CJ50" s="288">
        <v>0</v>
      </c>
      <c r="CK50" s="288">
        <v>0</v>
      </c>
      <c r="CL50" s="288">
        <v>0</v>
      </c>
      <c r="CM50" s="288">
        <v>0</v>
      </c>
      <c r="CN50" s="288">
        <v>0</v>
      </c>
      <c r="CO50" s="288">
        <v>7</v>
      </c>
      <c r="CP50" s="288">
        <v>0</v>
      </c>
      <c r="CQ50" s="288">
        <v>0</v>
      </c>
      <c r="CR50" s="288">
        <v>0</v>
      </c>
      <c r="CS50" s="288">
        <v>0</v>
      </c>
      <c r="CT50" s="288">
        <v>0</v>
      </c>
      <c r="CU50" s="288">
        <v>0</v>
      </c>
      <c r="CV50" s="288">
        <v>0</v>
      </c>
      <c r="CW50" s="288">
        <v>1781</v>
      </c>
      <c r="CX50" s="288">
        <v>0</v>
      </c>
      <c r="CY50" s="288">
        <v>0</v>
      </c>
      <c r="CZ50" s="288">
        <v>0</v>
      </c>
      <c r="DA50" s="288">
        <v>0</v>
      </c>
      <c r="DB50" s="288">
        <v>0</v>
      </c>
      <c r="DC50" s="288">
        <v>0</v>
      </c>
      <c r="DD50" s="288">
        <v>0</v>
      </c>
      <c r="DE50" s="289">
        <v>0</v>
      </c>
      <c r="DF50" s="290">
        <v>23090</v>
      </c>
      <c r="DG50" s="287">
        <v>0</v>
      </c>
      <c r="DH50" s="288">
        <v>6</v>
      </c>
      <c r="DI50" s="288">
        <v>0</v>
      </c>
      <c r="DJ50" s="288">
        <v>0</v>
      </c>
      <c r="DK50" s="288">
        <v>0</v>
      </c>
      <c r="DL50" s="288">
        <v>0</v>
      </c>
      <c r="DM50" s="288">
        <v>351</v>
      </c>
      <c r="DN50" s="290">
        <v>357</v>
      </c>
      <c r="DO50" s="290">
        <v>23447</v>
      </c>
      <c r="DP50" s="287">
        <v>13039</v>
      </c>
      <c r="DQ50" s="289">
        <v>7508</v>
      </c>
      <c r="DR50" s="289">
        <v>20547</v>
      </c>
      <c r="DS50" s="290">
        <v>20904</v>
      </c>
      <c r="DT50" s="290">
        <v>43994</v>
      </c>
      <c r="DU50" s="287">
        <v>-9920</v>
      </c>
      <c r="DV50" s="288">
        <v>-13176</v>
      </c>
      <c r="DW50" s="290">
        <v>-23096</v>
      </c>
      <c r="DX50" s="290">
        <v>-2192</v>
      </c>
      <c r="DY50" s="290">
        <v>20898</v>
      </c>
    </row>
    <row r="51" spans="1:129" ht="39.950000000000003" customHeight="1">
      <c r="A51" s="272" t="s">
        <v>243</v>
      </c>
      <c r="B51" s="265" t="s">
        <v>151</v>
      </c>
      <c r="C51" s="287">
        <v>0</v>
      </c>
      <c r="D51" s="288">
        <v>0</v>
      </c>
      <c r="E51" s="288">
        <v>0</v>
      </c>
      <c r="F51" s="288">
        <v>0</v>
      </c>
      <c r="G51" s="288">
        <v>0</v>
      </c>
      <c r="H51" s="288">
        <v>0</v>
      </c>
      <c r="I51" s="288">
        <v>0</v>
      </c>
      <c r="J51" s="288">
        <v>0</v>
      </c>
      <c r="K51" s="288">
        <v>0</v>
      </c>
      <c r="L51" s="288">
        <v>0</v>
      </c>
      <c r="M51" s="288">
        <v>0</v>
      </c>
      <c r="N51" s="288">
        <v>0</v>
      </c>
      <c r="O51" s="288">
        <v>0</v>
      </c>
      <c r="P51" s="288">
        <v>0</v>
      </c>
      <c r="Q51" s="288">
        <v>0</v>
      </c>
      <c r="R51" s="288">
        <v>1</v>
      </c>
      <c r="S51" s="288">
        <v>4</v>
      </c>
      <c r="T51" s="288">
        <v>41</v>
      </c>
      <c r="U51" s="288">
        <v>0</v>
      </c>
      <c r="V51" s="288">
        <v>0</v>
      </c>
      <c r="W51" s="288">
        <v>0</v>
      </c>
      <c r="X51" s="288">
        <v>1</v>
      </c>
      <c r="Y51" s="288">
        <v>0</v>
      </c>
      <c r="Z51" s="288">
        <v>0</v>
      </c>
      <c r="AA51" s="288">
        <v>0</v>
      </c>
      <c r="AB51" s="288">
        <v>0</v>
      </c>
      <c r="AC51" s="288">
        <v>0</v>
      </c>
      <c r="AD51" s="288">
        <v>0</v>
      </c>
      <c r="AE51" s="288">
        <v>0</v>
      </c>
      <c r="AF51" s="288">
        <v>0</v>
      </c>
      <c r="AG51" s="288">
        <v>0</v>
      </c>
      <c r="AH51" s="288">
        <v>0</v>
      </c>
      <c r="AI51" s="288">
        <v>0</v>
      </c>
      <c r="AJ51" s="288">
        <v>0</v>
      </c>
      <c r="AK51" s="288">
        <v>0</v>
      </c>
      <c r="AL51" s="288">
        <v>0</v>
      </c>
      <c r="AM51" s="288">
        <v>0</v>
      </c>
      <c r="AN51" s="288">
        <v>0</v>
      </c>
      <c r="AO51" s="288">
        <v>0</v>
      </c>
      <c r="AP51" s="288">
        <v>0</v>
      </c>
      <c r="AQ51" s="288">
        <v>2</v>
      </c>
      <c r="AR51" s="288">
        <v>0</v>
      </c>
      <c r="AS51" s="288">
        <v>46</v>
      </c>
      <c r="AT51" s="288">
        <v>1372</v>
      </c>
      <c r="AU51" s="288">
        <v>412</v>
      </c>
      <c r="AV51" s="288">
        <v>239</v>
      </c>
      <c r="AW51" s="288">
        <v>1130</v>
      </c>
      <c r="AX51" s="288">
        <v>2817</v>
      </c>
      <c r="AY51" s="288">
        <v>1097</v>
      </c>
      <c r="AZ51" s="288">
        <v>15</v>
      </c>
      <c r="BA51" s="288">
        <v>5357</v>
      </c>
      <c r="BB51" s="288">
        <v>593</v>
      </c>
      <c r="BC51" s="288">
        <v>8</v>
      </c>
      <c r="BD51" s="288">
        <v>0</v>
      </c>
      <c r="BE51" s="288">
        <v>0</v>
      </c>
      <c r="BF51" s="288">
        <v>0</v>
      </c>
      <c r="BG51" s="288">
        <v>25</v>
      </c>
      <c r="BH51" s="288">
        <v>492</v>
      </c>
      <c r="BI51" s="288">
        <v>8</v>
      </c>
      <c r="BJ51" s="288">
        <v>30</v>
      </c>
      <c r="BK51" s="288">
        <v>0</v>
      </c>
      <c r="BL51" s="288">
        <v>122</v>
      </c>
      <c r="BM51" s="288">
        <v>13</v>
      </c>
      <c r="BN51" s="288">
        <v>5</v>
      </c>
      <c r="BO51" s="288">
        <v>1</v>
      </c>
      <c r="BP51" s="288">
        <v>5</v>
      </c>
      <c r="BQ51" s="288">
        <v>0</v>
      </c>
      <c r="BR51" s="288">
        <v>0</v>
      </c>
      <c r="BS51" s="288">
        <v>0</v>
      </c>
      <c r="BT51" s="288">
        <v>25</v>
      </c>
      <c r="BU51" s="288">
        <v>12</v>
      </c>
      <c r="BV51" s="288">
        <v>0</v>
      </c>
      <c r="BW51" s="288">
        <v>0</v>
      </c>
      <c r="BX51" s="288">
        <v>0</v>
      </c>
      <c r="BY51" s="288">
        <v>0</v>
      </c>
      <c r="BZ51" s="288">
        <v>0</v>
      </c>
      <c r="CA51" s="288">
        <v>0</v>
      </c>
      <c r="CB51" s="288">
        <v>0</v>
      </c>
      <c r="CC51" s="288">
        <v>0</v>
      </c>
      <c r="CD51" s="288">
        <v>0</v>
      </c>
      <c r="CE51" s="288">
        <v>0</v>
      </c>
      <c r="CF51" s="288">
        <v>0</v>
      </c>
      <c r="CG51" s="288">
        <v>0</v>
      </c>
      <c r="CH51" s="288">
        <v>55</v>
      </c>
      <c r="CI51" s="288">
        <v>188</v>
      </c>
      <c r="CJ51" s="288">
        <v>59</v>
      </c>
      <c r="CK51" s="288">
        <v>53</v>
      </c>
      <c r="CL51" s="288">
        <v>149</v>
      </c>
      <c r="CM51" s="288">
        <v>332</v>
      </c>
      <c r="CN51" s="288">
        <v>12</v>
      </c>
      <c r="CO51" s="288">
        <v>660</v>
      </c>
      <c r="CP51" s="288">
        <v>0</v>
      </c>
      <c r="CQ51" s="288">
        <v>0</v>
      </c>
      <c r="CR51" s="288">
        <v>3</v>
      </c>
      <c r="CS51" s="288">
        <v>0</v>
      </c>
      <c r="CT51" s="288">
        <v>0</v>
      </c>
      <c r="CU51" s="288">
        <v>0</v>
      </c>
      <c r="CV51" s="288">
        <v>0</v>
      </c>
      <c r="CW51" s="288">
        <v>3899</v>
      </c>
      <c r="CX51" s="288">
        <v>0</v>
      </c>
      <c r="CY51" s="288">
        <v>0</v>
      </c>
      <c r="CZ51" s="288">
        <v>0</v>
      </c>
      <c r="DA51" s="288">
        <v>0</v>
      </c>
      <c r="DB51" s="288">
        <v>0</v>
      </c>
      <c r="DC51" s="288">
        <v>1</v>
      </c>
      <c r="DD51" s="288">
        <v>628</v>
      </c>
      <c r="DE51" s="289">
        <v>0</v>
      </c>
      <c r="DF51" s="290">
        <v>19912</v>
      </c>
      <c r="DG51" s="287">
        <v>5</v>
      </c>
      <c r="DH51" s="288">
        <v>740</v>
      </c>
      <c r="DI51" s="288">
        <v>0</v>
      </c>
      <c r="DJ51" s="288">
        <v>0</v>
      </c>
      <c r="DK51" s="288">
        <v>0</v>
      </c>
      <c r="DL51" s="288">
        <v>0</v>
      </c>
      <c r="DM51" s="288">
        <v>81</v>
      </c>
      <c r="DN51" s="290">
        <v>826</v>
      </c>
      <c r="DO51" s="290">
        <v>20738</v>
      </c>
      <c r="DP51" s="287">
        <v>7024</v>
      </c>
      <c r="DQ51" s="289">
        <v>4228</v>
      </c>
      <c r="DR51" s="289">
        <v>11252</v>
      </c>
      <c r="DS51" s="290">
        <v>12078</v>
      </c>
      <c r="DT51" s="290">
        <v>31990</v>
      </c>
      <c r="DU51" s="287">
        <v>-4104</v>
      </c>
      <c r="DV51" s="288">
        <v>-15583</v>
      </c>
      <c r="DW51" s="290">
        <v>-19687</v>
      </c>
      <c r="DX51" s="290">
        <v>-7609</v>
      </c>
      <c r="DY51" s="290">
        <v>12303</v>
      </c>
    </row>
    <row r="52" spans="1:129" ht="39.950000000000003" customHeight="1">
      <c r="A52" s="272" t="s">
        <v>244</v>
      </c>
      <c r="B52" s="265" t="s">
        <v>152</v>
      </c>
      <c r="C52" s="287">
        <v>0</v>
      </c>
      <c r="D52" s="288">
        <v>1</v>
      </c>
      <c r="E52" s="288">
        <v>0</v>
      </c>
      <c r="F52" s="288">
        <v>0</v>
      </c>
      <c r="G52" s="288">
        <v>42</v>
      </c>
      <c r="H52" s="288">
        <v>0</v>
      </c>
      <c r="I52" s="288">
        <v>0</v>
      </c>
      <c r="J52" s="288">
        <v>0</v>
      </c>
      <c r="K52" s="288">
        <v>0</v>
      </c>
      <c r="L52" s="288">
        <v>0</v>
      </c>
      <c r="M52" s="288">
        <v>0</v>
      </c>
      <c r="N52" s="288">
        <v>0</v>
      </c>
      <c r="O52" s="288">
        <v>0</v>
      </c>
      <c r="P52" s="288">
        <v>0</v>
      </c>
      <c r="Q52" s="288">
        <v>1</v>
      </c>
      <c r="R52" s="288">
        <v>0</v>
      </c>
      <c r="S52" s="288">
        <v>0</v>
      </c>
      <c r="T52" s="288">
        <v>0</v>
      </c>
      <c r="U52" s="288">
        <v>0</v>
      </c>
      <c r="V52" s="288">
        <v>0</v>
      </c>
      <c r="W52" s="288">
        <v>0</v>
      </c>
      <c r="X52" s="288">
        <v>0</v>
      </c>
      <c r="Y52" s="288">
        <v>0</v>
      </c>
      <c r="Z52" s="288">
        <v>0</v>
      </c>
      <c r="AA52" s="288">
        <v>0</v>
      </c>
      <c r="AB52" s="288">
        <v>0</v>
      </c>
      <c r="AC52" s="288">
        <v>0</v>
      </c>
      <c r="AD52" s="288">
        <v>0</v>
      </c>
      <c r="AE52" s="288">
        <v>0</v>
      </c>
      <c r="AF52" s="288">
        <v>0</v>
      </c>
      <c r="AG52" s="288">
        <v>0</v>
      </c>
      <c r="AH52" s="288">
        <v>0</v>
      </c>
      <c r="AI52" s="288">
        <v>0</v>
      </c>
      <c r="AJ52" s="288">
        <v>0</v>
      </c>
      <c r="AK52" s="288">
        <v>0</v>
      </c>
      <c r="AL52" s="288">
        <v>0</v>
      </c>
      <c r="AM52" s="288">
        <v>0</v>
      </c>
      <c r="AN52" s="288">
        <v>0</v>
      </c>
      <c r="AO52" s="288">
        <v>0</v>
      </c>
      <c r="AP52" s="288">
        <v>0</v>
      </c>
      <c r="AQ52" s="288">
        <v>0</v>
      </c>
      <c r="AR52" s="288">
        <v>54</v>
      </c>
      <c r="AS52" s="288">
        <v>0</v>
      </c>
      <c r="AT52" s="288">
        <v>1608</v>
      </c>
      <c r="AU52" s="288">
        <v>2401</v>
      </c>
      <c r="AV52" s="288">
        <v>42</v>
      </c>
      <c r="AW52" s="288">
        <v>156</v>
      </c>
      <c r="AX52" s="288">
        <v>15</v>
      </c>
      <c r="AY52" s="288">
        <v>1614</v>
      </c>
      <c r="AZ52" s="288">
        <v>18</v>
      </c>
      <c r="BA52" s="288">
        <v>411</v>
      </c>
      <c r="BB52" s="288">
        <v>40</v>
      </c>
      <c r="BC52" s="288">
        <v>0</v>
      </c>
      <c r="BD52" s="288">
        <v>0</v>
      </c>
      <c r="BE52" s="288">
        <v>0</v>
      </c>
      <c r="BF52" s="288">
        <v>1</v>
      </c>
      <c r="BG52" s="288">
        <v>184</v>
      </c>
      <c r="BH52" s="288">
        <v>4621</v>
      </c>
      <c r="BI52" s="288">
        <v>10</v>
      </c>
      <c r="BJ52" s="288">
        <v>0</v>
      </c>
      <c r="BK52" s="288">
        <v>0</v>
      </c>
      <c r="BL52" s="288">
        <v>415</v>
      </c>
      <c r="BM52" s="288">
        <v>277</v>
      </c>
      <c r="BN52" s="288">
        <v>167</v>
      </c>
      <c r="BO52" s="288">
        <v>676</v>
      </c>
      <c r="BP52" s="288">
        <v>0</v>
      </c>
      <c r="BQ52" s="288">
        <v>0</v>
      </c>
      <c r="BR52" s="288">
        <v>0</v>
      </c>
      <c r="BS52" s="288">
        <v>0</v>
      </c>
      <c r="BT52" s="288">
        <v>0</v>
      </c>
      <c r="BU52" s="288">
        <v>0</v>
      </c>
      <c r="BV52" s="288">
        <v>0</v>
      </c>
      <c r="BW52" s="288">
        <v>0</v>
      </c>
      <c r="BX52" s="288">
        <v>0</v>
      </c>
      <c r="BY52" s="288">
        <v>0</v>
      </c>
      <c r="BZ52" s="288">
        <v>0</v>
      </c>
      <c r="CA52" s="288">
        <v>0</v>
      </c>
      <c r="CB52" s="288">
        <v>0</v>
      </c>
      <c r="CC52" s="288">
        <v>0</v>
      </c>
      <c r="CD52" s="288">
        <v>0</v>
      </c>
      <c r="CE52" s="288">
        <v>0</v>
      </c>
      <c r="CF52" s="288">
        <v>0</v>
      </c>
      <c r="CG52" s="288">
        <v>0</v>
      </c>
      <c r="CH52" s="288">
        <v>0</v>
      </c>
      <c r="CI52" s="288">
        <v>0</v>
      </c>
      <c r="CJ52" s="288">
        <v>0</v>
      </c>
      <c r="CK52" s="288">
        <v>0</v>
      </c>
      <c r="CL52" s="288">
        <v>0</v>
      </c>
      <c r="CM52" s="288">
        <v>0</v>
      </c>
      <c r="CN52" s="288">
        <v>0</v>
      </c>
      <c r="CO52" s="288">
        <v>0</v>
      </c>
      <c r="CP52" s="288">
        <v>0</v>
      </c>
      <c r="CQ52" s="288">
        <v>0</v>
      </c>
      <c r="CR52" s="288">
        <v>0</v>
      </c>
      <c r="CS52" s="288">
        <v>0</v>
      </c>
      <c r="CT52" s="288">
        <v>0</v>
      </c>
      <c r="CU52" s="288">
        <v>0</v>
      </c>
      <c r="CV52" s="288">
        <v>0</v>
      </c>
      <c r="CW52" s="288">
        <v>1598</v>
      </c>
      <c r="CX52" s="288">
        <v>0</v>
      </c>
      <c r="CY52" s="288">
        <v>0</v>
      </c>
      <c r="CZ52" s="288">
        <v>0</v>
      </c>
      <c r="DA52" s="288">
        <v>0</v>
      </c>
      <c r="DB52" s="288">
        <v>0</v>
      </c>
      <c r="DC52" s="288">
        <v>0</v>
      </c>
      <c r="DD52" s="288">
        <v>0</v>
      </c>
      <c r="DE52" s="289">
        <v>1</v>
      </c>
      <c r="DF52" s="290">
        <v>14353</v>
      </c>
      <c r="DG52" s="287">
        <v>0</v>
      </c>
      <c r="DH52" s="288">
        <v>74</v>
      </c>
      <c r="DI52" s="288">
        <v>0</v>
      </c>
      <c r="DJ52" s="288">
        <v>0</v>
      </c>
      <c r="DK52" s="288">
        <v>944</v>
      </c>
      <c r="DL52" s="288">
        <v>16290</v>
      </c>
      <c r="DM52" s="288">
        <v>28</v>
      </c>
      <c r="DN52" s="290">
        <v>17336</v>
      </c>
      <c r="DO52" s="290">
        <v>31689</v>
      </c>
      <c r="DP52" s="287">
        <v>380</v>
      </c>
      <c r="DQ52" s="289">
        <v>10748</v>
      </c>
      <c r="DR52" s="289">
        <v>11128</v>
      </c>
      <c r="DS52" s="290">
        <v>28464</v>
      </c>
      <c r="DT52" s="290">
        <v>42817</v>
      </c>
      <c r="DU52" s="287">
        <v>-2044</v>
      </c>
      <c r="DV52" s="288">
        <v>-22225</v>
      </c>
      <c r="DW52" s="290">
        <v>-24269</v>
      </c>
      <c r="DX52" s="290">
        <v>4195</v>
      </c>
      <c r="DY52" s="290">
        <v>18548</v>
      </c>
    </row>
    <row r="53" spans="1:129" ht="39.950000000000003" customHeight="1">
      <c r="A53" s="272" t="s">
        <v>245</v>
      </c>
      <c r="B53" s="265" t="s">
        <v>153</v>
      </c>
      <c r="C53" s="287">
        <v>0</v>
      </c>
      <c r="D53" s="288">
        <v>0</v>
      </c>
      <c r="E53" s="288">
        <v>0</v>
      </c>
      <c r="F53" s="288">
        <v>0</v>
      </c>
      <c r="G53" s="288">
        <v>0</v>
      </c>
      <c r="H53" s="288">
        <v>0</v>
      </c>
      <c r="I53" s="288">
        <v>0</v>
      </c>
      <c r="J53" s="288">
        <v>0</v>
      </c>
      <c r="K53" s="288">
        <v>0</v>
      </c>
      <c r="L53" s="288">
        <v>0</v>
      </c>
      <c r="M53" s="288">
        <v>0</v>
      </c>
      <c r="N53" s="288">
        <v>0</v>
      </c>
      <c r="O53" s="288">
        <v>0</v>
      </c>
      <c r="P53" s="288">
        <v>0</v>
      </c>
      <c r="Q53" s="288">
        <v>0</v>
      </c>
      <c r="R53" s="288">
        <v>0</v>
      </c>
      <c r="S53" s="288">
        <v>0</v>
      </c>
      <c r="T53" s="288">
        <v>0</v>
      </c>
      <c r="U53" s="288">
        <v>0</v>
      </c>
      <c r="V53" s="288">
        <v>0</v>
      </c>
      <c r="W53" s="288">
        <v>0</v>
      </c>
      <c r="X53" s="288">
        <v>0</v>
      </c>
      <c r="Y53" s="288">
        <v>0</v>
      </c>
      <c r="Z53" s="288">
        <v>0</v>
      </c>
      <c r="AA53" s="288">
        <v>0</v>
      </c>
      <c r="AB53" s="288">
        <v>0</v>
      </c>
      <c r="AC53" s="288">
        <v>0</v>
      </c>
      <c r="AD53" s="288">
        <v>0</v>
      </c>
      <c r="AE53" s="288">
        <v>0</v>
      </c>
      <c r="AF53" s="288">
        <v>0</v>
      </c>
      <c r="AG53" s="288">
        <v>0</v>
      </c>
      <c r="AH53" s="288">
        <v>0</v>
      </c>
      <c r="AI53" s="288">
        <v>0</v>
      </c>
      <c r="AJ53" s="288">
        <v>0</v>
      </c>
      <c r="AK53" s="288">
        <v>0</v>
      </c>
      <c r="AL53" s="288">
        <v>0</v>
      </c>
      <c r="AM53" s="288">
        <v>0</v>
      </c>
      <c r="AN53" s="288">
        <v>0</v>
      </c>
      <c r="AO53" s="288">
        <v>0</v>
      </c>
      <c r="AP53" s="288">
        <v>0</v>
      </c>
      <c r="AQ53" s="288">
        <v>0</v>
      </c>
      <c r="AR53" s="288">
        <v>0</v>
      </c>
      <c r="AS53" s="288">
        <v>0</v>
      </c>
      <c r="AT53" s="288">
        <v>0</v>
      </c>
      <c r="AU53" s="288">
        <v>0</v>
      </c>
      <c r="AV53" s="288">
        <v>0</v>
      </c>
      <c r="AW53" s="288">
        <v>0</v>
      </c>
      <c r="AX53" s="288">
        <v>0</v>
      </c>
      <c r="AY53" s="288">
        <v>0</v>
      </c>
      <c r="AZ53" s="288">
        <v>17</v>
      </c>
      <c r="BA53" s="288">
        <v>0</v>
      </c>
      <c r="BB53" s="288">
        <v>0</v>
      </c>
      <c r="BC53" s="288">
        <v>0</v>
      </c>
      <c r="BD53" s="288">
        <v>0</v>
      </c>
      <c r="BE53" s="288">
        <v>0</v>
      </c>
      <c r="BF53" s="288">
        <v>0</v>
      </c>
      <c r="BG53" s="288">
        <v>0</v>
      </c>
      <c r="BH53" s="288">
        <v>150</v>
      </c>
      <c r="BI53" s="288">
        <v>0</v>
      </c>
      <c r="BJ53" s="288">
        <v>0</v>
      </c>
      <c r="BK53" s="288">
        <v>0</v>
      </c>
      <c r="BL53" s="288">
        <v>817</v>
      </c>
      <c r="BM53" s="288">
        <v>0</v>
      </c>
      <c r="BN53" s="288">
        <v>0</v>
      </c>
      <c r="BO53" s="288">
        <v>0</v>
      </c>
      <c r="BP53" s="288">
        <v>0</v>
      </c>
      <c r="BQ53" s="288">
        <v>0</v>
      </c>
      <c r="BR53" s="288">
        <v>0</v>
      </c>
      <c r="BS53" s="288">
        <v>0</v>
      </c>
      <c r="BT53" s="288">
        <v>0</v>
      </c>
      <c r="BU53" s="288">
        <v>0</v>
      </c>
      <c r="BV53" s="288">
        <v>0</v>
      </c>
      <c r="BW53" s="288">
        <v>0</v>
      </c>
      <c r="BX53" s="288">
        <v>0</v>
      </c>
      <c r="BY53" s="288">
        <v>0</v>
      </c>
      <c r="BZ53" s="288">
        <v>7</v>
      </c>
      <c r="CA53" s="288">
        <v>0</v>
      </c>
      <c r="CB53" s="288">
        <v>0</v>
      </c>
      <c r="CC53" s="288">
        <v>0</v>
      </c>
      <c r="CD53" s="288">
        <v>0</v>
      </c>
      <c r="CE53" s="288">
        <v>0</v>
      </c>
      <c r="CF53" s="288">
        <v>13</v>
      </c>
      <c r="CG53" s="288">
        <v>0</v>
      </c>
      <c r="CH53" s="288">
        <v>0</v>
      </c>
      <c r="CI53" s="288">
        <v>0</v>
      </c>
      <c r="CJ53" s="288">
        <v>0</v>
      </c>
      <c r="CK53" s="288">
        <v>0</v>
      </c>
      <c r="CL53" s="288">
        <v>20</v>
      </c>
      <c r="CM53" s="288">
        <v>156</v>
      </c>
      <c r="CN53" s="288">
        <v>0</v>
      </c>
      <c r="CO53" s="288">
        <v>0</v>
      </c>
      <c r="CP53" s="288">
        <v>0</v>
      </c>
      <c r="CQ53" s="288">
        <v>0</v>
      </c>
      <c r="CR53" s="288">
        <v>0</v>
      </c>
      <c r="CS53" s="288">
        <v>0</v>
      </c>
      <c r="CT53" s="288">
        <v>0</v>
      </c>
      <c r="CU53" s="288">
        <v>8</v>
      </c>
      <c r="CV53" s="288">
        <v>0</v>
      </c>
      <c r="CW53" s="288">
        <v>642</v>
      </c>
      <c r="CX53" s="288">
        <v>4</v>
      </c>
      <c r="CY53" s="288">
        <v>0</v>
      </c>
      <c r="CZ53" s="288">
        <v>0</v>
      </c>
      <c r="DA53" s="288">
        <v>0</v>
      </c>
      <c r="DB53" s="288">
        <v>33</v>
      </c>
      <c r="DC53" s="288">
        <v>0</v>
      </c>
      <c r="DD53" s="288">
        <v>0</v>
      </c>
      <c r="DE53" s="289">
        <v>0</v>
      </c>
      <c r="DF53" s="290">
        <v>1867</v>
      </c>
      <c r="DG53" s="287">
        <v>522</v>
      </c>
      <c r="DH53" s="288">
        <v>29774</v>
      </c>
      <c r="DI53" s="288">
        <v>0</v>
      </c>
      <c r="DJ53" s="288">
        <v>0</v>
      </c>
      <c r="DK53" s="288">
        <v>59</v>
      </c>
      <c r="DL53" s="288">
        <v>3832</v>
      </c>
      <c r="DM53" s="288">
        <v>136</v>
      </c>
      <c r="DN53" s="290">
        <v>34323</v>
      </c>
      <c r="DO53" s="290">
        <v>36190</v>
      </c>
      <c r="DP53" s="287">
        <v>91</v>
      </c>
      <c r="DQ53" s="289">
        <v>26</v>
      </c>
      <c r="DR53" s="289">
        <v>117</v>
      </c>
      <c r="DS53" s="290">
        <v>34440</v>
      </c>
      <c r="DT53" s="290">
        <v>36307</v>
      </c>
      <c r="DU53" s="287">
        <v>-6802</v>
      </c>
      <c r="DV53" s="288">
        <v>-29081</v>
      </c>
      <c r="DW53" s="290">
        <v>-35883</v>
      </c>
      <c r="DX53" s="290">
        <v>-1443</v>
      </c>
      <c r="DY53" s="290">
        <v>424</v>
      </c>
    </row>
    <row r="54" spans="1:129" ht="39.950000000000003" customHeight="1">
      <c r="A54" s="272" t="s">
        <v>246</v>
      </c>
      <c r="B54" s="265" t="s">
        <v>154</v>
      </c>
      <c r="C54" s="287">
        <v>0</v>
      </c>
      <c r="D54" s="288">
        <v>0</v>
      </c>
      <c r="E54" s="288">
        <v>0</v>
      </c>
      <c r="F54" s="288">
        <v>0</v>
      </c>
      <c r="G54" s="288">
        <v>0</v>
      </c>
      <c r="H54" s="288">
        <v>0</v>
      </c>
      <c r="I54" s="288">
        <v>0</v>
      </c>
      <c r="J54" s="288">
        <v>0</v>
      </c>
      <c r="K54" s="288">
        <v>0</v>
      </c>
      <c r="L54" s="288">
        <v>0</v>
      </c>
      <c r="M54" s="288">
        <v>0</v>
      </c>
      <c r="N54" s="288">
        <v>0</v>
      </c>
      <c r="O54" s="288">
        <v>0</v>
      </c>
      <c r="P54" s="288">
        <v>0</v>
      </c>
      <c r="Q54" s="288">
        <v>0</v>
      </c>
      <c r="R54" s="288">
        <v>0</v>
      </c>
      <c r="S54" s="288">
        <v>0</v>
      </c>
      <c r="T54" s="288">
        <v>0</v>
      </c>
      <c r="U54" s="288">
        <v>0</v>
      </c>
      <c r="V54" s="288">
        <v>0</v>
      </c>
      <c r="W54" s="288">
        <v>0</v>
      </c>
      <c r="X54" s="288">
        <v>0</v>
      </c>
      <c r="Y54" s="288">
        <v>0</v>
      </c>
      <c r="Z54" s="288">
        <v>0</v>
      </c>
      <c r="AA54" s="288">
        <v>0</v>
      </c>
      <c r="AB54" s="288">
        <v>0</v>
      </c>
      <c r="AC54" s="288">
        <v>0</v>
      </c>
      <c r="AD54" s="288">
        <v>0</v>
      </c>
      <c r="AE54" s="288">
        <v>0</v>
      </c>
      <c r="AF54" s="288">
        <v>0</v>
      </c>
      <c r="AG54" s="288">
        <v>0</v>
      </c>
      <c r="AH54" s="288">
        <v>0</v>
      </c>
      <c r="AI54" s="288">
        <v>0</v>
      </c>
      <c r="AJ54" s="288">
        <v>0</v>
      </c>
      <c r="AK54" s="288">
        <v>0</v>
      </c>
      <c r="AL54" s="288">
        <v>0</v>
      </c>
      <c r="AM54" s="288">
        <v>0</v>
      </c>
      <c r="AN54" s="288">
        <v>0</v>
      </c>
      <c r="AO54" s="288">
        <v>0</v>
      </c>
      <c r="AP54" s="288">
        <v>0</v>
      </c>
      <c r="AQ54" s="288">
        <v>0</v>
      </c>
      <c r="AR54" s="288">
        <v>0</v>
      </c>
      <c r="AS54" s="288">
        <v>0</v>
      </c>
      <c r="AT54" s="288">
        <v>66</v>
      </c>
      <c r="AU54" s="288">
        <v>210</v>
      </c>
      <c r="AV54" s="288">
        <v>7</v>
      </c>
      <c r="AW54" s="288">
        <v>11</v>
      </c>
      <c r="AX54" s="288">
        <v>0</v>
      </c>
      <c r="AY54" s="288">
        <v>218</v>
      </c>
      <c r="AZ54" s="288">
        <v>0</v>
      </c>
      <c r="BA54" s="288">
        <v>1320</v>
      </c>
      <c r="BB54" s="288">
        <v>0</v>
      </c>
      <c r="BC54" s="288">
        <v>0</v>
      </c>
      <c r="BD54" s="288">
        <v>0</v>
      </c>
      <c r="BE54" s="288">
        <v>0</v>
      </c>
      <c r="BF54" s="288">
        <v>0</v>
      </c>
      <c r="BG54" s="288">
        <v>0</v>
      </c>
      <c r="BH54" s="288">
        <v>2132</v>
      </c>
      <c r="BI54" s="288">
        <v>0</v>
      </c>
      <c r="BJ54" s="288">
        <v>0</v>
      </c>
      <c r="BK54" s="288">
        <v>0</v>
      </c>
      <c r="BL54" s="288">
        <v>25</v>
      </c>
      <c r="BM54" s="288">
        <v>3</v>
      </c>
      <c r="BN54" s="288">
        <v>45</v>
      </c>
      <c r="BO54" s="288">
        <v>72</v>
      </c>
      <c r="BP54" s="288">
        <v>0</v>
      </c>
      <c r="BQ54" s="288">
        <v>0</v>
      </c>
      <c r="BR54" s="288">
        <v>0</v>
      </c>
      <c r="BS54" s="288">
        <v>0</v>
      </c>
      <c r="BT54" s="288">
        <v>0</v>
      </c>
      <c r="BU54" s="288">
        <v>0</v>
      </c>
      <c r="BV54" s="288">
        <v>0</v>
      </c>
      <c r="BW54" s="288">
        <v>0</v>
      </c>
      <c r="BX54" s="288">
        <v>0</v>
      </c>
      <c r="BY54" s="288">
        <v>0</v>
      </c>
      <c r="BZ54" s="288">
        <v>0</v>
      </c>
      <c r="CA54" s="288">
        <v>0</v>
      </c>
      <c r="CB54" s="288">
        <v>0</v>
      </c>
      <c r="CC54" s="288">
        <v>0</v>
      </c>
      <c r="CD54" s="288">
        <v>0</v>
      </c>
      <c r="CE54" s="288">
        <v>0</v>
      </c>
      <c r="CF54" s="288">
        <v>0</v>
      </c>
      <c r="CG54" s="288">
        <v>0</v>
      </c>
      <c r="CH54" s="288">
        <v>0</v>
      </c>
      <c r="CI54" s="288">
        <v>0</v>
      </c>
      <c r="CJ54" s="288">
        <v>0</v>
      </c>
      <c r="CK54" s="288">
        <v>0</v>
      </c>
      <c r="CL54" s="288">
        <v>0</v>
      </c>
      <c r="CM54" s="288">
        <v>118</v>
      </c>
      <c r="CN54" s="288">
        <v>0</v>
      </c>
      <c r="CO54" s="288">
        <v>0</v>
      </c>
      <c r="CP54" s="288">
        <v>37</v>
      </c>
      <c r="CQ54" s="288">
        <v>0</v>
      </c>
      <c r="CR54" s="288">
        <v>0</v>
      </c>
      <c r="CS54" s="288">
        <v>0</v>
      </c>
      <c r="CT54" s="288">
        <v>0</v>
      </c>
      <c r="CU54" s="288">
        <v>0</v>
      </c>
      <c r="CV54" s="288">
        <v>0</v>
      </c>
      <c r="CW54" s="288">
        <v>237</v>
      </c>
      <c r="CX54" s="288">
        <v>11</v>
      </c>
      <c r="CY54" s="288">
        <v>0</v>
      </c>
      <c r="CZ54" s="288">
        <v>0</v>
      </c>
      <c r="DA54" s="288">
        <v>0</v>
      </c>
      <c r="DB54" s="288">
        <v>0</v>
      </c>
      <c r="DC54" s="288">
        <v>0</v>
      </c>
      <c r="DD54" s="288">
        <v>0</v>
      </c>
      <c r="DE54" s="289">
        <v>0</v>
      </c>
      <c r="DF54" s="290">
        <v>4512</v>
      </c>
      <c r="DG54" s="287">
        <v>0</v>
      </c>
      <c r="DH54" s="288">
        <v>1</v>
      </c>
      <c r="DI54" s="288">
        <v>0</v>
      </c>
      <c r="DJ54" s="288">
        <v>0</v>
      </c>
      <c r="DK54" s="288">
        <v>1454</v>
      </c>
      <c r="DL54" s="288">
        <v>10255</v>
      </c>
      <c r="DM54" s="288">
        <v>146</v>
      </c>
      <c r="DN54" s="290">
        <v>11856</v>
      </c>
      <c r="DO54" s="290">
        <v>16368</v>
      </c>
      <c r="DP54" s="287">
        <v>34764</v>
      </c>
      <c r="DQ54" s="289">
        <v>12908</v>
      </c>
      <c r="DR54" s="289">
        <v>47672</v>
      </c>
      <c r="DS54" s="290">
        <v>59528</v>
      </c>
      <c r="DT54" s="290">
        <v>64040</v>
      </c>
      <c r="DU54" s="287">
        <v>-9409</v>
      </c>
      <c r="DV54" s="288">
        <v>-5505</v>
      </c>
      <c r="DW54" s="290">
        <v>-14914</v>
      </c>
      <c r="DX54" s="290">
        <v>44614</v>
      </c>
      <c r="DY54" s="290">
        <v>49126</v>
      </c>
    </row>
    <row r="55" spans="1:129" ht="39.950000000000003" customHeight="1">
      <c r="A55" s="272" t="s">
        <v>247</v>
      </c>
      <c r="B55" s="265" t="s">
        <v>155</v>
      </c>
      <c r="C55" s="287">
        <v>7</v>
      </c>
      <c r="D55" s="288">
        <v>2</v>
      </c>
      <c r="E55" s="288">
        <v>0</v>
      </c>
      <c r="F55" s="288">
        <v>0</v>
      </c>
      <c r="G55" s="288">
        <v>50</v>
      </c>
      <c r="H55" s="288">
        <v>0</v>
      </c>
      <c r="I55" s="288">
        <v>0</v>
      </c>
      <c r="J55" s="288">
        <v>0</v>
      </c>
      <c r="K55" s="288">
        <v>0</v>
      </c>
      <c r="L55" s="288">
        <v>0</v>
      </c>
      <c r="M55" s="288">
        <v>0</v>
      </c>
      <c r="N55" s="288">
        <v>0</v>
      </c>
      <c r="O55" s="288">
        <v>0</v>
      </c>
      <c r="P55" s="288">
        <v>0</v>
      </c>
      <c r="Q55" s="288">
        <v>4</v>
      </c>
      <c r="R55" s="288">
        <v>0</v>
      </c>
      <c r="S55" s="288">
        <v>0</v>
      </c>
      <c r="T55" s="288">
        <v>0</v>
      </c>
      <c r="U55" s="288">
        <v>0</v>
      </c>
      <c r="V55" s="288">
        <v>1</v>
      </c>
      <c r="W55" s="288">
        <v>0</v>
      </c>
      <c r="X55" s="288">
        <v>0</v>
      </c>
      <c r="Y55" s="288">
        <v>0</v>
      </c>
      <c r="Z55" s="288">
        <v>0</v>
      </c>
      <c r="AA55" s="288">
        <v>0</v>
      </c>
      <c r="AB55" s="288">
        <v>0</v>
      </c>
      <c r="AC55" s="288">
        <v>0</v>
      </c>
      <c r="AD55" s="288">
        <v>0</v>
      </c>
      <c r="AE55" s="288">
        <v>2</v>
      </c>
      <c r="AF55" s="288">
        <v>0</v>
      </c>
      <c r="AG55" s="288">
        <v>0</v>
      </c>
      <c r="AH55" s="288">
        <v>0</v>
      </c>
      <c r="AI55" s="288">
        <v>0</v>
      </c>
      <c r="AJ55" s="288">
        <v>0</v>
      </c>
      <c r="AK55" s="288">
        <v>0</v>
      </c>
      <c r="AL55" s="288">
        <v>0</v>
      </c>
      <c r="AM55" s="288">
        <v>0</v>
      </c>
      <c r="AN55" s="288">
        <v>0</v>
      </c>
      <c r="AO55" s="288">
        <v>0</v>
      </c>
      <c r="AP55" s="288">
        <v>0</v>
      </c>
      <c r="AQ55" s="288">
        <v>0</v>
      </c>
      <c r="AR55" s="288">
        <v>0</v>
      </c>
      <c r="AS55" s="288">
        <v>6</v>
      </c>
      <c r="AT55" s="288">
        <v>161</v>
      </c>
      <c r="AU55" s="288">
        <v>285</v>
      </c>
      <c r="AV55" s="288">
        <v>14</v>
      </c>
      <c r="AW55" s="288">
        <v>58</v>
      </c>
      <c r="AX55" s="288">
        <v>165</v>
      </c>
      <c r="AY55" s="288">
        <v>223</v>
      </c>
      <c r="AZ55" s="288">
        <v>12</v>
      </c>
      <c r="BA55" s="288">
        <v>218</v>
      </c>
      <c r="BB55" s="288">
        <v>5624</v>
      </c>
      <c r="BC55" s="288">
        <v>0</v>
      </c>
      <c r="BD55" s="288">
        <v>0</v>
      </c>
      <c r="BE55" s="288">
        <v>0</v>
      </c>
      <c r="BF55" s="288">
        <v>1</v>
      </c>
      <c r="BG55" s="288">
        <v>3</v>
      </c>
      <c r="BH55" s="288">
        <v>953</v>
      </c>
      <c r="BI55" s="288">
        <v>32</v>
      </c>
      <c r="BJ55" s="288">
        <v>27</v>
      </c>
      <c r="BK55" s="288">
        <v>0</v>
      </c>
      <c r="BL55" s="288">
        <v>1289</v>
      </c>
      <c r="BM55" s="288">
        <v>305</v>
      </c>
      <c r="BN55" s="288">
        <v>143</v>
      </c>
      <c r="BO55" s="288">
        <v>221</v>
      </c>
      <c r="BP55" s="288">
        <v>5</v>
      </c>
      <c r="BQ55" s="288">
        <v>0</v>
      </c>
      <c r="BR55" s="288">
        <v>9</v>
      </c>
      <c r="BS55" s="288">
        <v>0</v>
      </c>
      <c r="BT55" s="288">
        <v>215</v>
      </c>
      <c r="BU55" s="288">
        <v>6</v>
      </c>
      <c r="BV55" s="288">
        <v>2</v>
      </c>
      <c r="BW55" s="288">
        <v>0</v>
      </c>
      <c r="BX55" s="288">
        <v>0</v>
      </c>
      <c r="BY55" s="288">
        <v>4</v>
      </c>
      <c r="BZ55" s="288">
        <v>2</v>
      </c>
      <c r="CA55" s="288">
        <v>35</v>
      </c>
      <c r="CB55" s="288">
        <v>26</v>
      </c>
      <c r="CC55" s="288">
        <v>4</v>
      </c>
      <c r="CD55" s="288">
        <v>0</v>
      </c>
      <c r="CE55" s="288">
        <v>0</v>
      </c>
      <c r="CF55" s="288">
        <v>123</v>
      </c>
      <c r="CG55" s="288">
        <v>0</v>
      </c>
      <c r="CH55" s="288">
        <v>0</v>
      </c>
      <c r="CI55" s="288">
        <v>23</v>
      </c>
      <c r="CJ55" s="288">
        <v>1</v>
      </c>
      <c r="CK55" s="288">
        <v>0</v>
      </c>
      <c r="CL55" s="288">
        <v>20</v>
      </c>
      <c r="CM55" s="288">
        <v>127</v>
      </c>
      <c r="CN55" s="288">
        <v>357</v>
      </c>
      <c r="CO55" s="288">
        <v>3</v>
      </c>
      <c r="CP55" s="288">
        <v>19</v>
      </c>
      <c r="CQ55" s="288">
        <v>14</v>
      </c>
      <c r="CR55" s="288">
        <v>0</v>
      </c>
      <c r="CS55" s="288">
        <v>3</v>
      </c>
      <c r="CT55" s="288">
        <v>0</v>
      </c>
      <c r="CU55" s="288">
        <v>0</v>
      </c>
      <c r="CV55" s="288">
        <v>0</v>
      </c>
      <c r="CW55" s="288">
        <v>619</v>
      </c>
      <c r="CX55" s="288">
        <v>11</v>
      </c>
      <c r="CY55" s="288">
        <v>12</v>
      </c>
      <c r="CZ55" s="288">
        <v>8</v>
      </c>
      <c r="DA55" s="288">
        <v>4</v>
      </c>
      <c r="DB55" s="288">
        <v>97</v>
      </c>
      <c r="DC55" s="288">
        <v>20</v>
      </c>
      <c r="DD55" s="288">
        <v>0</v>
      </c>
      <c r="DE55" s="289">
        <v>10</v>
      </c>
      <c r="DF55" s="290">
        <v>11585</v>
      </c>
      <c r="DG55" s="287">
        <v>90</v>
      </c>
      <c r="DH55" s="288">
        <v>6403</v>
      </c>
      <c r="DI55" s="288">
        <v>0</v>
      </c>
      <c r="DJ55" s="288">
        <v>0</v>
      </c>
      <c r="DK55" s="288">
        <v>2488</v>
      </c>
      <c r="DL55" s="288">
        <v>7366</v>
      </c>
      <c r="DM55" s="288">
        <v>61</v>
      </c>
      <c r="DN55" s="290">
        <v>16408</v>
      </c>
      <c r="DO55" s="290">
        <v>27993</v>
      </c>
      <c r="DP55" s="287">
        <v>3920</v>
      </c>
      <c r="DQ55" s="289">
        <v>32405</v>
      </c>
      <c r="DR55" s="289">
        <v>36325</v>
      </c>
      <c r="DS55" s="290">
        <v>52733</v>
      </c>
      <c r="DT55" s="290">
        <v>64318</v>
      </c>
      <c r="DU55" s="287">
        <v>-2845</v>
      </c>
      <c r="DV55" s="288">
        <v>-22365</v>
      </c>
      <c r="DW55" s="290">
        <v>-25210</v>
      </c>
      <c r="DX55" s="290">
        <v>27523</v>
      </c>
      <c r="DY55" s="290">
        <v>39108</v>
      </c>
    </row>
    <row r="56" spans="1:129" ht="39.950000000000003" customHeight="1">
      <c r="A56" s="272" t="s">
        <v>248</v>
      </c>
      <c r="B56" s="265" t="s">
        <v>429</v>
      </c>
      <c r="C56" s="287">
        <v>0</v>
      </c>
      <c r="D56" s="288">
        <v>0</v>
      </c>
      <c r="E56" s="288">
        <v>0</v>
      </c>
      <c r="F56" s="288">
        <v>1</v>
      </c>
      <c r="G56" s="288">
        <v>4</v>
      </c>
      <c r="H56" s="288">
        <v>0</v>
      </c>
      <c r="I56" s="288">
        <v>0</v>
      </c>
      <c r="J56" s="288">
        <v>0</v>
      </c>
      <c r="K56" s="288">
        <v>1</v>
      </c>
      <c r="L56" s="288">
        <v>0</v>
      </c>
      <c r="M56" s="288">
        <v>0</v>
      </c>
      <c r="N56" s="288">
        <v>0</v>
      </c>
      <c r="O56" s="288">
        <v>0</v>
      </c>
      <c r="P56" s="288">
        <v>0</v>
      </c>
      <c r="Q56" s="288">
        <v>0</v>
      </c>
      <c r="R56" s="288">
        <v>0</v>
      </c>
      <c r="S56" s="288">
        <v>1</v>
      </c>
      <c r="T56" s="288">
        <v>0</v>
      </c>
      <c r="U56" s="288">
        <v>0</v>
      </c>
      <c r="V56" s="288">
        <v>0</v>
      </c>
      <c r="W56" s="288">
        <v>0</v>
      </c>
      <c r="X56" s="288">
        <v>0</v>
      </c>
      <c r="Y56" s="288">
        <v>1</v>
      </c>
      <c r="Z56" s="288">
        <v>0</v>
      </c>
      <c r="AA56" s="288">
        <v>6</v>
      </c>
      <c r="AB56" s="288">
        <v>0</v>
      </c>
      <c r="AC56" s="288">
        <v>1</v>
      </c>
      <c r="AD56" s="288">
        <v>0</v>
      </c>
      <c r="AE56" s="288">
        <v>0</v>
      </c>
      <c r="AF56" s="288">
        <v>0</v>
      </c>
      <c r="AG56" s="288">
        <v>0</v>
      </c>
      <c r="AH56" s="288">
        <v>0</v>
      </c>
      <c r="AI56" s="288">
        <v>0</v>
      </c>
      <c r="AJ56" s="288">
        <v>0</v>
      </c>
      <c r="AK56" s="288">
        <v>1</v>
      </c>
      <c r="AL56" s="288">
        <v>0</v>
      </c>
      <c r="AM56" s="288">
        <v>0</v>
      </c>
      <c r="AN56" s="288">
        <v>0</v>
      </c>
      <c r="AO56" s="288">
        <v>0</v>
      </c>
      <c r="AP56" s="288">
        <v>3</v>
      </c>
      <c r="AQ56" s="288">
        <v>0</v>
      </c>
      <c r="AR56" s="288">
        <v>1</v>
      </c>
      <c r="AS56" s="288">
        <v>0</v>
      </c>
      <c r="AT56" s="288">
        <v>222</v>
      </c>
      <c r="AU56" s="288">
        <v>12</v>
      </c>
      <c r="AV56" s="288">
        <v>0</v>
      </c>
      <c r="AW56" s="288">
        <v>0</v>
      </c>
      <c r="AX56" s="288">
        <v>0</v>
      </c>
      <c r="AY56" s="288">
        <v>1</v>
      </c>
      <c r="AZ56" s="288">
        <v>0</v>
      </c>
      <c r="BA56" s="288">
        <v>4</v>
      </c>
      <c r="BB56" s="288">
        <v>2</v>
      </c>
      <c r="BC56" s="288">
        <v>2</v>
      </c>
      <c r="BD56" s="288">
        <v>0</v>
      </c>
      <c r="BE56" s="288">
        <v>0</v>
      </c>
      <c r="BF56" s="288">
        <v>1</v>
      </c>
      <c r="BG56" s="288">
        <v>0</v>
      </c>
      <c r="BH56" s="288">
        <v>3713</v>
      </c>
      <c r="BI56" s="288">
        <v>0</v>
      </c>
      <c r="BJ56" s="288">
        <v>0</v>
      </c>
      <c r="BK56" s="288">
        <v>0</v>
      </c>
      <c r="BL56" s="288">
        <v>241</v>
      </c>
      <c r="BM56" s="288">
        <v>11</v>
      </c>
      <c r="BN56" s="288">
        <v>205</v>
      </c>
      <c r="BO56" s="288">
        <v>241</v>
      </c>
      <c r="BP56" s="288">
        <v>1</v>
      </c>
      <c r="BQ56" s="288">
        <v>0</v>
      </c>
      <c r="BR56" s="288">
        <v>0</v>
      </c>
      <c r="BS56" s="288">
        <v>2</v>
      </c>
      <c r="BT56" s="288">
        <v>149</v>
      </c>
      <c r="BU56" s="288">
        <v>7</v>
      </c>
      <c r="BV56" s="288">
        <v>6</v>
      </c>
      <c r="BW56" s="288">
        <v>0</v>
      </c>
      <c r="BX56" s="288">
        <v>0</v>
      </c>
      <c r="BY56" s="288">
        <v>0</v>
      </c>
      <c r="BZ56" s="288">
        <v>42</v>
      </c>
      <c r="CA56" s="288">
        <v>0</v>
      </c>
      <c r="CB56" s="288">
        <v>2</v>
      </c>
      <c r="CC56" s="288">
        <v>1</v>
      </c>
      <c r="CD56" s="288">
        <v>0</v>
      </c>
      <c r="CE56" s="288">
        <v>3</v>
      </c>
      <c r="CF56" s="288">
        <v>2</v>
      </c>
      <c r="CG56" s="288">
        <v>0</v>
      </c>
      <c r="CH56" s="288">
        <v>0</v>
      </c>
      <c r="CI56" s="288">
        <v>10</v>
      </c>
      <c r="CJ56" s="288">
        <v>3</v>
      </c>
      <c r="CK56" s="288">
        <v>0</v>
      </c>
      <c r="CL56" s="288">
        <v>8</v>
      </c>
      <c r="CM56" s="288">
        <v>201</v>
      </c>
      <c r="CN56" s="288">
        <v>4</v>
      </c>
      <c r="CO56" s="288">
        <v>10</v>
      </c>
      <c r="CP56" s="288">
        <v>14</v>
      </c>
      <c r="CQ56" s="288">
        <v>0</v>
      </c>
      <c r="CR56" s="288">
        <v>6</v>
      </c>
      <c r="CS56" s="288">
        <v>1</v>
      </c>
      <c r="CT56" s="288">
        <v>2</v>
      </c>
      <c r="CU56" s="288">
        <v>3</v>
      </c>
      <c r="CV56" s="288">
        <v>0</v>
      </c>
      <c r="CW56" s="288">
        <v>134</v>
      </c>
      <c r="CX56" s="288">
        <v>78</v>
      </c>
      <c r="CY56" s="288">
        <v>1</v>
      </c>
      <c r="CZ56" s="288">
        <v>31</v>
      </c>
      <c r="DA56" s="288">
        <v>2</v>
      </c>
      <c r="DB56" s="288">
        <v>54</v>
      </c>
      <c r="DC56" s="288">
        <v>1</v>
      </c>
      <c r="DD56" s="288">
        <v>0</v>
      </c>
      <c r="DE56" s="289">
        <v>0</v>
      </c>
      <c r="DF56" s="290">
        <v>5453</v>
      </c>
      <c r="DG56" s="287">
        <v>344</v>
      </c>
      <c r="DH56" s="288">
        <v>34076</v>
      </c>
      <c r="DI56" s="288">
        <v>0</v>
      </c>
      <c r="DJ56" s="288">
        <v>0</v>
      </c>
      <c r="DK56" s="288">
        <v>9003</v>
      </c>
      <c r="DL56" s="288">
        <v>5836</v>
      </c>
      <c r="DM56" s="288">
        <v>230</v>
      </c>
      <c r="DN56" s="290">
        <v>49489</v>
      </c>
      <c r="DO56" s="290">
        <v>54942</v>
      </c>
      <c r="DP56" s="287">
        <v>30</v>
      </c>
      <c r="DQ56" s="289">
        <v>0</v>
      </c>
      <c r="DR56" s="289">
        <v>30</v>
      </c>
      <c r="DS56" s="290">
        <v>49519</v>
      </c>
      <c r="DT56" s="290">
        <v>54972</v>
      </c>
      <c r="DU56" s="287">
        <v>-22371</v>
      </c>
      <c r="DV56" s="288">
        <v>-32566</v>
      </c>
      <c r="DW56" s="290">
        <v>-54937</v>
      </c>
      <c r="DX56" s="290">
        <v>-5418</v>
      </c>
      <c r="DY56" s="290">
        <v>35</v>
      </c>
    </row>
    <row r="57" spans="1:129" ht="39.950000000000003" customHeight="1">
      <c r="A57" s="272" t="s">
        <v>249</v>
      </c>
      <c r="B57" s="265" t="s">
        <v>156</v>
      </c>
      <c r="C57" s="287">
        <v>0</v>
      </c>
      <c r="D57" s="288">
        <v>0</v>
      </c>
      <c r="E57" s="288">
        <v>0</v>
      </c>
      <c r="F57" s="288">
        <v>0</v>
      </c>
      <c r="G57" s="288">
        <v>0</v>
      </c>
      <c r="H57" s="288">
        <v>0</v>
      </c>
      <c r="I57" s="288">
        <v>0</v>
      </c>
      <c r="J57" s="288">
        <v>0</v>
      </c>
      <c r="K57" s="288">
        <v>0</v>
      </c>
      <c r="L57" s="288">
        <v>0</v>
      </c>
      <c r="M57" s="288">
        <v>0</v>
      </c>
      <c r="N57" s="288">
        <v>0</v>
      </c>
      <c r="O57" s="288">
        <v>0</v>
      </c>
      <c r="P57" s="288">
        <v>0</v>
      </c>
      <c r="Q57" s="288">
        <v>0</v>
      </c>
      <c r="R57" s="288">
        <v>0</v>
      </c>
      <c r="S57" s="288">
        <v>0</v>
      </c>
      <c r="T57" s="288">
        <v>0</v>
      </c>
      <c r="U57" s="288">
        <v>0</v>
      </c>
      <c r="V57" s="288">
        <v>0</v>
      </c>
      <c r="W57" s="288">
        <v>0</v>
      </c>
      <c r="X57" s="288">
        <v>0</v>
      </c>
      <c r="Y57" s="288">
        <v>0</v>
      </c>
      <c r="Z57" s="288">
        <v>0</v>
      </c>
      <c r="AA57" s="288">
        <v>0</v>
      </c>
      <c r="AB57" s="288">
        <v>0</v>
      </c>
      <c r="AC57" s="288">
        <v>0</v>
      </c>
      <c r="AD57" s="288">
        <v>0</v>
      </c>
      <c r="AE57" s="288">
        <v>0</v>
      </c>
      <c r="AF57" s="288">
        <v>0</v>
      </c>
      <c r="AG57" s="288">
        <v>0</v>
      </c>
      <c r="AH57" s="288">
        <v>0</v>
      </c>
      <c r="AI57" s="288">
        <v>0</v>
      </c>
      <c r="AJ57" s="288">
        <v>0</v>
      </c>
      <c r="AK57" s="288">
        <v>0</v>
      </c>
      <c r="AL57" s="288">
        <v>0</v>
      </c>
      <c r="AM57" s="288">
        <v>0</v>
      </c>
      <c r="AN57" s="288">
        <v>0</v>
      </c>
      <c r="AO57" s="288">
        <v>0</v>
      </c>
      <c r="AP57" s="288">
        <v>0</v>
      </c>
      <c r="AQ57" s="288">
        <v>0</v>
      </c>
      <c r="AR57" s="288">
        <v>0</v>
      </c>
      <c r="AS57" s="288">
        <v>0</v>
      </c>
      <c r="AT57" s="288">
        <v>0</v>
      </c>
      <c r="AU57" s="288">
        <v>21</v>
      </c>
      <c r="AV57" s="288">
        <v>0</v>
      </c>
      <c r="AW57" s="288">
        <v>0</v>
      </c>
      <c r="AX57" s="288">
        <v>0</v>
      </c>
      <c r="AY57" s="288">
        <v>0</v>
      </c>
      <c r="AZ57" s="288">
        <v>0</v>
      </c>
      <c r="BA57" s="288">
        <v>0</v>
      </c>
      <c r="BB57" s="288">
        <v>0</v>
      </c>
      <c r="BC57" s="288">
        <v>0</v>
      </c>
      <c r="BD57" s="288">
        <v>0</v>
      </c>
      <c r="BE57" s="288">
        <v>0</v>
      </c>
      <c r="BF57" s="288">
        <v>0</v>
      </c>
      <c r="BG57" s="288">
        <v>0</v>
      </c>
      <c r="BH57" s="288">
        <v>0</v>
      </c>
      <c r="BI57" s="288">
        <v>0</v>
      </c>
      <c r="BJ57" s="288">
        <v>0</v>
      </c>
      <c r="BK57" s="288">
        <v>0</v>
      </c>
      <c r="BL57" s="288">
        <v>0</v>
      </c>
      <c r="BM57" s="288">
        <v>0</v>
      </c>
      <c r="BN57" s="288">
        <v>0</v>
      </c>
      <c r="BO57" s="288">
        <v>0</v>
      </c>
      <c r="BP57" s="288">
        <v>0</v>
      </c>
      <c r="BQ57" s="288">
        <v>0</v>
      </c>
      <c r="BR57" s="288">
        <v>0</v>
      </c>
      <c r="BS57" s="288">
        <v>0</v>
      </c>
      <c r="BT57" s="288">
        <v>0</v>
      </c>
      <c r="BU57" s="288">
        <v>0</v>
      </c>
      <c r="BV57" s="288">
        <v>0</v>
      </c>
      <c r="BW57" s="288">
        <v>0</v>
      </c>
      <c r="BX57" s="288">
        <v>0</v>
      </c>
      <c r="BY57" s="288">
        <v>0</v>
      </c>
      <c r="BZ57" s="288">
        <v>0</v>
      </c>
      <c r="CA57" s="288">
        <v>0</v>
      </c>
      <c r="CB57" s="288">
        <v>0</v>
      </c>
      <c r="CC57" s="288">
        <v>0</v>
      </c>
      <c r="CD57" s="288">
        <v>0</v>
      </c>
      <c r="CE57" s="288">
        <v>0</v>
      </c>
      <c r="CF57" s="288">
        <v>0</v>
      </c>
      <c r="CG57" s="288">
        <v>0</v>
      </c>
      <c r="CH57" s="288">
        <v>2</v>
      </c>
      <c r="CI57" s="288">
        <v>0</v>
      </c>
      <c r="CJ57" s="288">
        <v>0</v>
      </c>
      <c r="CK57" s="288">
        <v>0</v>
      </c>
      <c r="CL57" s="288">
        <v>0</v>
      </c>
      <c r="CM57" s="288">
        <v>0</v>
      </c>
      <c r="CN57" s="288">
        <v>0</v>
      </c>
      <c r="CO57" s="288">
        <v>0</v>
      </c>
      <c r="CP57" s="288">
        <v>0</v>
      </c>
      <c r="CQ57" s="288">
        <v>0</v>
      </c>
      <c r="CR57" s="288">
        <v>0</v>
      </c>
      <c r="CS57" s="288">
        <v>0</v>
      </c>
      <c r="CT57" s="288">
        <v>0</v>
      </c>
      <c r="CU57" s="288">
        <v>0</v>
      </c>
      <c r="CV57" s="288">
        <v>0</v>
      </c>
      <c r="CW57" s="288">
        <v>234</v>
      </c>
      <c r="CX57" s="288">
        <v>0</v>
      </c>
      <c r="CY57" s="288">
        <v>0</v>
      </c>
      <c r="CZ57" s="288">
        <v>0</v>
      </c>
      <c r="DA57" s="288">
        <v>0</v>
      </c>
      <c r="DB57" s="288">
        <v>0</v>
      </c>
      <c r="DC57" s="288">
        <v>0</v>
      </c>
      <c r="DD57" s="288">
        <v>0</v>
      </c>
      <c r="DE57" s="289">
        <v>0</v>
      </c>
      <c r="DF57" s="290">
        <v>257</v>
      </c>
      <c r="DG57" s="287">
        <v>0</v>
      </c>
      <c r="DH57" s="288">
        <v>5671</v>
      </c>
      <c r="DI57" s="288">
        <v>0</v>
      </c>
      <c r="DJ57" s="288">
        <v>0</v>
      </c>
      <c r="DK57" s="288">
        <v>7497</v>
      </c>
      <c r="DL57" s="288">
        <v>13923</v>
      </c>
      <c r="DM57" s="288">
        <v>67</v>
      </c>
      <c r="DN57" s="290">
        <v>27158</v>
      </c>
      <c r="DO57" s="290">
        <v>27415</v>
      </c>
      <c r="DP57" s="287">
        <v>5</v>
      </c>
      <c r="DQ57" s="289">
        <v>0</v>
      </c>
      <c r="DR57" s="289">
        <v>5</v>
      </c>
      <c r="DS57" s="290">
        <v>27163</v>
      </c>
      <c r="DT57" s="290">
        <v>27420</v>
      </c>
      <c r="DU57" s="287">
        <v>-5754</v>
      </c>
      <c r="DV57" s="288">
        <v>-21658</v>
      </c>
      <c r="DW57" s="290">
        <v>-27412</v>
      </c>
      <c r="DX57" s="290">
        <v>-249</v>
      </c>
      <c r="DY57" s="290">
        <v>8</v>
      </c>
    </row>
    <row r="58" spans="1:129" ht="39.950000000000003" customHeight="1">
      <c r="A58" s="272" t="s">
        <v>250</v>
      </c>
      <c r="B58" s="265" t="s">
        <v>157</v>
      </c>
      <c r="C58" s="287">
        <v>0</v>
      </c>
      <c r="D58" s="288">
        <v>0</v>
      </c>
      <c r="E58" s="288">
        <v>0</v>
      </c>
      <c r="F58" s="288">
        <v>0</v>
      </c>
      <c r="G58" s="288">
        <v>0</v>
      </c>
      <c r="H58" s="288">
        <v>0</v>
      </c>
      <c r="I58" s="288">
        <v>0</v>
      </c>
      <c r="J58" s="288">
        <v>0</v>
      </c>
      <c r="K58" s="288">
        <v>0</v>
      </c>
      <c r="L58" s="288">
        <v>0</v>
      </c>
      <c r="M58" s="288">
        <v>0</v>
      </c>
      <c r="N58" s="288">
        <v>0</v>
      </c>
      <c r="O58" s="288">
        <v>0</v>
      </c>
      <c r="P58" s="288">
        <v>0</v>
      </c>
      <c r="Q58" s="288">
        <v>0</v>
      </c>
      <c r="R58" s="288">
        <v>0</v>
      </c>
      <c r="S58" s="288">
        <v>0</v>
      </c>
      <c r="T58" s="288">
        <v>0</v>
      </c>
      <c r="U58" s="288">
        <v>0</v>
      </c>
      <c r="V58" s="288">
        <v>0</v>
      </c>
      <c r="W58" s="288">
        <v>0</v>
      </c>
      <c r="X58" s="288">
        <v>0</v>
      </c>
      <c r="Y58" s="288">
        <v>0</v>
      </c>
      <c r="Z58" s="288">
        <v>0</v>
      </c>
      <c r="AA58" s="288">
        <v>0</v>
      </c>
      <c r="AB58" s="288">
        <v>0</v>
      </c>
      <c r="AC58" s="288">
        <v>0</v>
      </c>
      <c r="AD58" s="288">
        <v>0</v>
      </c>
      <c r="AE58" s="288">
        <v>0</v>
      </c>
      <c r="AF58" s="288">
        <v>0</v>
      </c>
      <c r="AG58" s="288">
        <v>0</v>
      </c>
      <c r="AH58" s="288">
        <v>0</v>
      </c>
      <c r="AI58" s="288">
        <v>0</v>
      </c>
      <c r="AJ58" s="288">
        <v>0</v>
      </c>
      <c r="AK58" s="288">
        <v>0</v>
      </c>
      <c r="AL58" s="288">
        <v>0</v>
      </c>
      <c r="AM58" s="288">
        <v>0</v>
      </c>
      <c r="AN58" s="288">
        <v>0</v>
      </c>
      <c r="AO58" s="288">
        <v>0</v>
      </c>
      <c r="AP58" s="288">
        <v>0</v>
      </c>
      <c r="AQ58" s="288">
        <v>0</v>
      </c>
      <c r="AR58" s="288">
        <v>0</v>
      </c>
      <c r="AS58" s="288">
        <v>0</v>
      </c>
      <c r="AT58" s="288">
        <v>0</v>
      </c>
      <c r="AU58" s="288">
        <v>0</v>
      </c>
      <c r="AV58" s="288">
        <v>0</v>
      </c>
      <c r="AW58" s="288">
        <v>0</v>
      </c>
      <c r="AX58" s="288">
        <v>0</v>
      </c>
      <c r="AY58" s="288">
        <v>0</v>
      </c>
      <c r="AZ58" s="288">
        <v>0</v>
      </c>
      <c r="BA58" s="288">
        <v>0</v>
      </c>
      <c r="BB58" s="288">
        <v>0</v>
      </c>
      <c r="BC58" s="288">
        <v>0</v>
      </c>
      <c r="BD58" s="288">
        <v>0</v>
      </c>
      <c r="BE58" s="288">
        <v>0</v>
      </c>
      <c r="BF58" s="288">
        <v>0</v>
      </c>
      <c r="BG58" s="288">
        <v>0</v>
      </c>
      <c r="BH58" s="288">
        <v>0</v>
      </c>
      <c r="BI58" s="288">
        <v>0</v>
      </c>
      <c r="BJ58" s="288">
        <v>0</v>
      </c>
      <c r="BK58" s="288">
        <v>0</v>
      </c>
      <c r="BL58" s="288">
        <v>0</v>
      </c>
      <c r="BM58" s="288">
        <v>0</v>
      </c>
      <c r="BN58" s="288">
        <v>0</v>
      </c>
      <c r="BO58" s="288">
        <v>0</v>
      </c>
      <c r="BP58" s="288">
        <v>0</v>
      </c>
      <c r="BQ58" s="288">
        <v>0</v>
      </c>
      <c r="BR58" s="288">
        <v>0</v>
      </c>
      <c r="BS58" s="288">
        <v>0</v>
      </c>
      <c r="BT58" s="288">
        <v>0</v>
      </c>
      <c r="BU58" s="288">
        <v>0</v>
      </c>
      <c r="BV58" s="288">
        <v>0</v>
      </c>
      <c r="BW58" s="288">
        <v>0</v>
      </c>
      <c r="BX58" s="288">
        <v>0</v>
      </c>
      <c r="BY58" s="288">
        <v>0</v>
      </c>
      <c r="BZ58" s="288">
        <v>0</v>
      </c>
      <c r="CA58" s="288">
        <v>0</v>
      </c>
      <c r="CB58" s="288">
        <v>0</v>
      </c>
      <c r="CC58" s="288">
        <v>0</v>
      </c>
      <c r="CD58" s="288">
        <v>0</v>
      </c>
      <c r="CE58" s="288">
        <v>0</v>
      </c>
      <c r="CF58" s="288">
        <v>0</v>
      </c>
      <c r="CG58" s="288">
        <v>0</v>
      </c>
      <c r="CH58" s="288">
        <v>0</v>
      </c>
      <c r="CI58" s="288">
        <v>0</v>
      </c>
      <c r="CJ58" s="288">
        <v>0</v>
      </c>
      <c r="CK58" s="288">
        <v>0</v>
      </c>
      <c r="CL58" s="288">
        <v>0</v>
      </c>
      <c r="CM58" s="288">
        <v>0</v>
      </c>
      <c r="CN58" s="288">
        <v>0</v>
      </c>
      <c r="CO58" s="288">
        <v>0</v>
      </c>
      <c r="CP58" s="288">
        <v>0</v>
      </c>
      <c r="CQ58" s="288">
        <v>0</v>
      </c>
      <c r="CR58" s="288">
        <v>0</v>
      </c>
      <c r="CS58" s="288">
        <v>0</v>
      </c>
      <c r="CT58" s="288">
        <v>0</v>
      </c>
      <c r="CU58" s="288">
        <v>0</v>
      </c>
      <c r="CV58" s="288">
        <v>0</v>
      </c>
      <c r="CW58" s="288">
        <v>0</v>
      </c>
      <c r="CX58" s="288">
        <v>0</v>
      </c>
      <c r="CY58" s="288">
        <v>0</v>
      </c>
      <c r="CZ58" s="288">
        <v>0</v>
      </c>
      <c r="DA58" s="288">
        <v>0</v>
      </c>
      <c r="DB58" s="288">
        <v>0</v>
      </c>
      <c r="DC58" s="288">
        <v>0</v>
      </c>
      <c r="DD58" s="288">
        <v>0</v>
      </c>
      <c r="DE58" s="289">
        <v>0</v>
      </c>
      <c r="DF58" s="290">
        <v>0</v>
      </c>
      <c r="DG58" s="287">
        <v>0</v>
      </c>
      <c r="DH58" s="288">
        <v>74341</v>
      </c>
      <c r="DI58" s="288">
        <v>0</v>
      </c>
      <c r="DJ58" s="288">
        <v>0</v>
      </c>
      <c r="DK58" s="288">
        <v>1824</v>
      </c>
      <c r="DL58" s="288">
        <v>20664</v>
      </c>
      <c r="DM58" s="288">
        <v>573</v>
      </c>
      <c r="DN58" s="290">
        <v>97402</v>
      </c>
      <c r="DO58" s="290">
        <v>97402</v>
      </c>
      <c r="DP58" s="287">
        <v>0</v>
      </c>
      <c r="DQ58" s="289">
        <v>0</v>
      </c>
      <c r="DR58" s="289">
        <v>0</v>
      </c>
      <c r="DS58" s="290">
        <v>97402</v>
      </c>
      <c r="DT58" s="290">
        <v>97402</v>
      </c>
      <c r="DU58" s="287">
        <v>-11190</v>
      </c>
      <c r="DV58" s="288">
        <v>-86212</v>
      </c>
      <c r="DW58" s="290">
        <v>-97402</v>
      </c>
      <c r="DX58" s="290">
        <v>0</v>
      </c>
      <c r="DY58" s="290">
        <v>0</v>
      </c>
    </row>
    <row r="59" spans="1:129" ht="39.950000000000003" customHeight="1">
      <c r="A59" s="272" t="s">
        <v>251</v>
      </c>
      <c r="B59" s="265" t="s">
        <v>158</v>
      </c>
      <c r="C59" s="287">
        <v>0</v>
      </c>
      <c r="D59" s="288">
        <v>0</v>
      </c>
      <c r="E59" s="288">
        <v>0</v>
      </c>
      <c r="F59" s="288">
        <v>0</v>
      </c>
      <c r="G59" s="288">
        <v>0</v>
      </c>
      <c r="H59" s="288">
        <v>0</v>
      </c>
      <c r="I59" s="288">
        <v>0</v>
      </c>
      <c r="J59" s="288">
        <v>0</v>
      </c>
      <c r="K59" s="288">
        <v>0</v>
      </c>
      <c r="L59" s="288">
        <v>0</v>
      </c>
      <c r="M59" s="288">
        <v>0</v>
      </c>
      <c r="N59" s="288">
        <v>0</v>
      </c>
      <c r="O59" s="288">
        <v>0</v>
      </c>
      <c r="P59" s="288">
        <v>0</v>
      </c>
      <c r="Q59" s="288">
        <v>0</v>
      </c>
      <c r="R59" s="288">
        <v>0</v>
      </c>
      <c r="S59" s="288">
        <v>0</v>
      </c>
      <c r="T59" s="288">
        <v>0</v>
      </c>
      <c r="U59" s="288">
        <v>0</v>
      </c>
      <c r="V59" s="288">
        <v>0</v>
      </c>
      <c r="W59" s="288">
        <v>0</v>
      </c>
      <c r="X59" s="288">
        <v>0</v>
      </c>
      <c r="Y59" s="288">
        <v>0</v>
      </c>
      <c r="Z59" s="288">
        <v>0</v>
      </c>
      <c r="AA59" s="288">
        <v>0</v>
      </c>
      <c r="AB59" s="288">
        <v>0</v>
      </c>
      <c r="AC59" s="288">
        <v>0</v>
      </c>
      <c r="AD59" s="288">
        <v>0</v>
      </c>
      <c r="AE59" s="288">
        <v>0</v>
      </c>
      <c r="AF59" s="288">
        <v>0</v>
      </c>
      <c r="AG59" s="288">
        <v>0</v>
      </c>
      <c r="AH59" s="288">
        <v>0</v>
      </c>
      <c r="AI59" s="288">
        <v>0</v>
      </c>
      <c r="AJ59" s="288">
        <v>0</v>
      </c>
      <c r="AK59" s="288">
        <v>0</v>
      </c>
      <c r="AL59" s="288">
        <v>0</v>
      </c>
      <c r="AM59" s="288">
        <v>0</v>
      </c>
      <c r="AN59" s="288">
        <v>0</v>
      </c>
      <c r="AO59" s="288">
        <v>0</v>
      </c>
      <c r="AP59" s="288">
        <v>0</v>
      </c>
      <c r="AQ59" s="288">
        <v>0</v>
      </c>
      <c r="AR59" s="288">
        <v>0</v>
      </c>
      <c r="AS59" s="288">
        <v>0</v>
      </c>
      <c r="AT59" s="288">
        <v>0</v>
      </c>
      <c r="AU59" s="288">
        <v>0</v>
      </c>
      <c r="AV59" s="288">
        <v>0</v>
      </c>
      <c r="AW59" s="288">
        <v>0</v>
      </c>
      <c r="AX59" s="288">
        <v>0</v>
      </c>
      <c r="AY59" s="288">
        <v>0</v>
      </c>
      <c r="AZ59" s="288">
        <v>0</v>
      </c>
      <c r="BA59" s="288">
        <v>0</v>
      </c>
      <c r="BB59" s="288">
        <v>0</v>
      </c>
      <c r="BC59" s="288">
        <v>0</v>
      </c>
      <c r="BD59" s="288">
        <v>0</v>
      </c>
      <c r="BE59" s="288">
        <v>0</v>
      </c>
      <c r="BF59" s="288">
        <v>6</v>
      </c>
      <c r="BG59" s="288">
        <v>0</v>
      </c>
      <c r="BH59" s="288">
        <v>0</v>
      </c>
      <c r="BI59" s="288">
        <v>0</v>
      </c>
      <c r="BJ59" s="288">
        <v>0</v>
      </c>
      <c r="BK59" s="288">
        <v>0</v>
      </c>
      <c r="BL59" s="288">
        <v>0</v>
      </c>
      <c r="BM59" s="288">
        <v>0</v>
      </c>
      <c r="BN59" s="288">
        <v>0</v>
      </c>
      <c r="BO59" s="288">
        <v>0</v>
      </c>
      <c r="BP59" s="288">
        <v>0</v>
      </c>
      <c r="BQ59" s="288">
        <v>0</v>
      </c>
      <c r="BR59" s="288">
        <v>0</v>
      </c>
      <c r="BS59" s="288">
        <v>0</v>
      </c>
      <c r="BT59" s="288">
        <v>0</v>
      </c>
      <c r="BU59" s="288">
        <v>0</v>
      </c>
      <c r="BV59" s="288">
        <v>0</v>
      </c>
      <c r="BW59" s="288">
        <v>0</v>
      </c>
      <c r="BX59" s="288">
        <v>0</v>
      </c>
      <c r="BY59" s="288">
        <v>0</v>
      </c>
      <c r="BZ59" s="288">
        <v>0</v>
      </c>
      <c r="CA59" s="288">
        <v>0</v>
      </c>
      <c r="CB59" s="288">
        <v>0</v>
      </c>
      <c r="CC59" s="288">
        <v>0</v>
      </c>
      <c r="CD59" s="288">
        <v>0</v>
      </c>
      <c r="CE59" s="288">
        <v>0</v>
      </c>
      <c r="CF59" s="288">
        <v>0</v>
      </c>
      <c r="CG59" s="288">
        <v>0</v>
      </c>
      <c r="CH59" s="288">
        <v>0</v>
      </c>
      <c r="CI59" s="288">
        <v>0</v>
      </c>
      <c r="CJ59" s="288">
        <v>0</v>
      </c>
      <c r="CK59" s="288">
        <v>0</v>
      </c>
      <c r="CL59" s="288">
        <v>0</v>
      </c>
      <c r="CM59" s="288">
        <v>43</v>
      </c>
      <c r="CN59" s="288">
        <v>0</v>
      </c>
      <c r="CO59" s="288">
        <v>0</v>
      </c>
      <c r="CP59" s="288">
        <v>0</v>
      </c>
      <c r="CQ59" s="288">
        <v>0</v>
      </c>
      <c r="CR59" s="288">
        <v>0</v>
      </c>
      <c r="CS59" s="288">
        <v>0</v>
      </c>
      <c r="CT59" s="288">
        <v>0</v>
      </c>
      <c r="CU59" s="288">
        <v>0</v>
      </c>
      <c r="CV59" s="288">
        <v>0</v>
      </c>
      <c r="CW59" s="288">
        <v>302</v>
      </c>
      <c r="CX59" s="288">
        <v>0</v>
      </c>
      <c r="CY59" s="288">
        <v>0</v>
      </c>
      <c r="CZ59" s="288">
        <v>0</v>
      </c>
      <c r="DA59" s="288">
        <v>0</v>
      </c>
      <c r="DB59" s="288">
        <v>0</v>
      </c>
      <c r="DC59" s="288">
        <v>0</v>
      </c>
      <c r="DD59" s="288">
        <v>0</v>
      </c>
      <c r="DE59" s="289">
        <v>0</v>
      </c>
      <c r="DF59" s="290">
        <v>351</v>
      </c>
      <c r="DG59" s="287">
        <v>0</v>
      </c>
      <c r="DH59" s="288">
        <v>5184</v>
      </c>
      <c r="DI59" s="288">
        <v>0</v>
      </c>
      <c r="DJ59" s="288">
        <v>0</v>
      </c>
      <c r="DK59" s="288">
        <v>807</v>
      </c>
      <c r="DL59" s="288">
        <v>16448</v>
      </c>
      <c r="DM59" s="288">
        <v>-96</v>
      </c>
      <c r="DN59" s="290">
        <v>22343</v>
      </c>
      <c r="DO59" s="290">
        <v>22694</v>
      </c>
      <c r="DP59" s="287">
        <v>0</v>
      </c>
      <c r="DQ59" s="289">
        <v>0</v>
      </c>
      <c r="DR59" s="289">
        <v>0</v>
      </c>
      <c r="DS59" s="290">
        <v>22343</v>
      </c>
      <c r="DT59" s="290">
        <v>22694</v>
      </c>
      <c r="DU59" s="287">
        <v>-1274</v>
      </c>
      <c r="DV59" s="288">
        <v>-21279</v>
      </c>
      <c r="DW59" s="290">
        <v>-22553</v>
      </c>
      <c r="DX59" s="290">
        <v>-210</v>
      </c>
      <c r="DY59" s="290">
        <v>141</v>
      </c>
    </row>
    <row r="60" spans="1:129" ht="39.950000000000003" customHeight="1">
      <c r="A60" s="272" t="s">
        <v>252</v>
      </c>
      <c r="B60" s="265" t="s">
        <v>159</v>
      </c>
      <c r="C60" s="287">
        <v>0</v>
      </c>
      <c r="D60" s="288">
        <v>0</v>
      </c>
      <c r="E60" s="288">
        <v>0</v>
      </c>
      <c r="F60" s="288">
        <v>0</v>
      </c>
      <c r="G60" s="288">
        <v>0</v>
      </c>
      <c r="H60" s="288">
        <v>0</v>
      </c>
      <c r="I60" s="288">
        <v>0</v>
      </c>
      <c r="J60" s="288">
        <v>0</v>
      </c>
      <c r="K60" s="288">
        <v>0</v>
      </c>
      <c r="L60" s="288">
        <v>0</v>
      </c>
      <c r="M60" s="288">
        <v>0</v>
      </c>
      <c r="N60" s="288">
        <v>0</v>
      </c>
      <c r="O60" s="288">
        <v>0</v>
      </c>
      <c r="P60" s="288">
        <v>0</v>
      </c>
      <c r="Q60" s="288">
        <v>0</v>
      </c>
      <c r="R60" s="288">
        <v>0</v>
      </c>
      <c r="S60" s="288">
        <v>0</v>
      </c>
      <c r="T60" s="288">
        <v>0</v>
      </c>
      <c r="U60" s="288">
        <v>0</v>
      </c>
      <c r="V60" s="288">
        <v>0</v>
      </c>
      <c r="W60" s="288">
        <v>0</v>
      </c>
      <c r="X60" s="288">
        <v>0</v>
      </c>
      <c r="Y60" s="288">
        <v>0</v>
      </c>
      <c r="Z60" s="288">
        <v>0</v>
      </c>
      <c r="AA60" s="288">
        <v>0</v>
      </c>
      <c r="AB60" s="288">
        <v>0</v>
      </c>
      <c r="AC60" s="288">
        <v>0</v>
      </c>
      <c r="AD60" s="288">
        <v>0</v>
      </c>
      <c r="AE60" s="288">
        <v>0</v>
      </c>
      <c r="AF60" s="288">
        <v>0</v>
      </c>
      <c r="AG60" s="288">
        <v>0</v>
      </c>
      <c r="AH60" s="288">
        <v>0</v>
      </c>
      <c r="AI60" s="288">
        <v>0</v>
      </c>
      <c r="AJ60" s="288">
        <v>0</v>
      </c>
      <c r="AK60" s="288">
        <v>0</v>
      </c>
      <c r="AL60" s="288">
        <v>0</v>
      </c>
      <c r="AM60" s="288">
        <v>0</v>
      </c>
      <c r="AN60" s="288">
        <v>0</v>
      </c>
      <c r="AO60" s="288">
        <v>0</v>
      </c>
      <c r="AP60" s="288">
        <v>0</v>
      </c>
      <c r="AQ60" s="288">
        <v>0</v>
      </c>
      <c r="AR60" s="288">
        <v>0</v>
      </c>
      <c r="AS60" s="288">
        <v>0</v>
      </c>
      <c r="AT60" s="288">
        <v>0</v>
      </c>
      <c r="AU60" s="288">
        <v>26</v>
      </c>
      <c r="AV60" s="288">
        <v>0</v>
      </c>
      <c r="AW60" s="288">
        <v>0</v>
      </c>
      <c r="AX60" s="288">
        <v>0</v>
      </c>
      <c r="AY60" s="288">
        <v>0</v>
      </c>
      <c r="AZ60" s="288">
        <v>0</v>
      </c>
      <c r="BA60" s="288">
        <v>0</v>
      </c>
      <c r="BB60" s="288">
        <v>0</v>
      </c>
      <c r="BC60" s="288">
        <v>0</v>
      </c>
      <c r="BD60" s="288">
        <v>0</v>
      </c>
      <c r="BE60" s="288">
        <v>0</v>
      </c>
      <c r="BF60" s="288">
        <v>79</v>
      </c>
      <c r="BG60" s="288">
        <v>1112</v>
      </c>
      <c r="BH60" s="288">
        <v>0</v>
      </c>
      <c r="BI60" s="288">
        <v>306</v>
      </c>
      <c r="BJ60" s="288">
        <v>0</v>
      </c>
      <c r="BK60" s="288">
        <v>0</v>
      </c>
      <c r="BL60" s="288">
        <v>0</v>
      </c>
      <c r="BM60" s="288">
        <v>0</v>
      </c>
      <c r="BN60" s="288">
        <v>0</v>
      </c>
      <c r="BO60" s="288">
        <v>0</v>
      </c>
      <c r="BP60" s="288">
        <v>0</v>
      </c>
      <c r="BQ60" s="288">
        <v>0</v>
      </c>
      <c r="BR60" s="288">
        <v>0</v>
      </c>
      <c r="BS60" s="288">
        <v>0</v>
      </c>
      <c r="BT60" s="288">
        <v>0</v>
      </c>
      <c r="BU60" s="288">
        <v>0</v>
      </c>
      <c r="BV60" s="288">
        <v>0</v>
      </c>
      <c r="BW60" s="288">
        <v>0</v>
      </c>
      <c r="BX60" s="288">
        <v>0</v>
      </c>
      <c r="BY60" s="288">
        <v>0</v>
      </c>
      <c r="BZ60" s="288">
        <v>0</v>
      </c>
      <c r="CA60" s="288">
        <v>21</v>
      </c>
      <c r="CB60" s="288">
        <v>0</v>
      </c>
      <c r="CC60" s="288">
        <v>0</v>
      </c>
      <c r="CD60" s="288">
        <v>0</v>
      </c>
      <c r="CE60" s="288">
        <v>0</v>
      </c>
      <c r="CF60" s="288">
        <v>0</v>
      </c>
      <c r="CG60" s="288">
        <v>0</v>
      </c>
      <c r="CH60" s="288">
        <v>0</v>
      </c>
      <c r="CI60" s="288">
        <v>0</v>
      </c>
      <c r="CJ60" s="288">
        <v>0</v>
      </c>
      <c r="CK60" s="288">
        <v>0</v>
      </c>
      <c r="CL60" s="288">
        <v>0</v>
      </c>
      <c r="CM60" s="288">
        <v>0</v>
      </c>
      <c r="CN60" s="288">
        <v>0</v>
      </c>
      <c r="CO60" s="288">
        <v>0</v>
      </c>
      <c r="CP60" s="288">
        <v>0</v>
      </c>
      <c r="CQ60" s="288">
        <v>0</v>
      </c>
      <c r="CR60" s="288">
        <v>0</v>
      </c>
      <c r="CS60" s="288">
        <v>0</v>
      </c>
      <c r="CT60" s="288">
        <v>0</v>
      </c>
      <c r="CU60" s="288">
        <v>0</v>
      </c>
      <c r="CV60" s="288">
        <v>0</v>
      </c>
      <c r="CW60" s="288">
        <v>10800</v>
      </c>
      <c r="CX60" s="288">
        <v>0</v>
      </c>
      <c r="CY60" s="288">
        <v>0</v>
      </c>
      <c r="CZ60" s="288">
        <v>0</v>
      </c>
      <c r="DA60" s="288">
        <v>0</v>
      </c>
      <c r="DB60" s="288">
        <v>0</v>
      </c>
      <c r="DC60" s="288">
        <v>0</v>
      </c>
      <c r="DD60" s="288">
        <v>0</v>
      </c>
      <c r="DE60" s="289">
        <v>0</v>
      </c>
      <c r="DF60" s="290">
        <v>12344</v>
      </c>
      <c r="DG60" s="287">
        <v>0</v>
      </c>
      <c r="DH60" s="288">
        <v>70</v>
      </c>
      <c r="DI60" s="288">
        <v>0</v>
      </c>
      <c r="DJ60" s="288">
        <v>0</v>
      </c>
      <c r="DK60" s="288">
        <v>0</v>
      </c>
      <c r="DL60" s="288">
        <v>0</v>
      </c>
      <c r="DM60" s="288">
        <v>0</v>
      </c>
      <c r="DN60" s="290">
        <v>70</v>
      </c>
      <c r="DO60" s="290">
        <v>12414</v>
      </c>
      <c r="DP60" s="287">
        <v>0</v>
      </c>
      <c r="DQ60" s="289">
        <v>3045</v>
      </c>
      <c r="DR60" s="289">
        <v>3045</v>
      </c>
      <c r="DS60" s="290">
        <v>3115</v>
      </c>
      <c r="DT60" s="290">
        <v>15459</v>
      </c>
      <c r="DU60" s="287">
        <v>-485</v>
      </c>
      <c r="DV60" s="288">
        <v>-11578</v>
      </c>
      <c r="DW60" s="290">
        <v>-12063</v>
      </c>
      <c r="DX60" s="290">
        <v>-8948</v>
      </c>
      <c r="DY60" s="290">
        <v>3396</v>
      </c>
    </row>
    <row r="61" spans="1:129" ht="39.950000000000003" customHeight="1">
      <c r="A61" s="272" t="s">
        <v>253</v>
      </c>
      <c r="B61" s="265" t="s">
        <v>160</v>
      </c>
      <c r="C61" s="287">
        <v>0</v>
      </c>
      <c r="D61" s="288">
        <v>0</v>
      </c>
      <c r="E61" s="288">
        <v>0</v>
      </c>
      <c r="F61" s="288">
        <v>0</v>
      </c>
      <c r="G61" s="288">
        <v>3768</v>
      </c>
      <c r="H61" s="288">
        <v>0</v>
      </c>
      <c r="I61" s="288">
        <v>0</v>
      </c>
      <c r="J61" s="288">
        <v>0</v>
      </c>
      <c r="K61" s="288">
        <v>0</v>
      </c>
      <c r="L61" s="288">
        <v>0</v>
      </c>
      <c r="M61" s="288">
        <v>0</v>
      </c>
      <c r="N61" s="288">
        <v>0</v>
      </c>
      <c r="O61" s="288">
        <v>0</v>
      </c>
      <c r="P61" s="288">
        <v>0</v>
      </c>
      <c r="Q61" s="288">
        <v>0</v>
      </c>
      <c r="R61" s="288">
        <v>0</v>
      </c>
      <c r="S61" s="288">
        <v>0</v>
      </c>
      <c r="T61" s="288">
        <v>0</v>
      </c>
      <c r="U61" s="288">
        <v>0</v>
      </c>
      <c r="V61" s="288">
        <v>0</v>
      </c>
      <c r="W61" s="288">
        <v>0</v>
      </c>
      <c r="X61" s="288">
        <v>0</v>
      </c>
      <c r="Y61" s="288">
        <v>0</v>
      </c>
      <c r="Z61" s="288">
        <v>0</v>
      </c>
      <c r="AA61" s="288">
        <v>0</v>
      </c>
      <c r="AB61" s="288">
        <v>0</v>
      </c>
      <c r="AC61" s="288">
        <v>0</v>
      </c>
      <c r="AD61" s="288">
        <v>0</v>
      </c>
      <c r="AE61" s="288">
        <v>0</v>
      </c>
      <c r="AF61" s="288">
        <v>0</v>
      </c>
      <c r="AG61" s="288">
        <v>0</v>
      </c>
      <c r="AH61" s="288">
        <v>0</v>
      </c>
      <c r="AI61" s="288">
        <v>0</v>
      </c>
      <c r="AJ61" s="288">
        <v>0</v>
      </c>
      <c r="AK61" s="288">
        <v>0</v>
      </c>
      <c r="AL61" s="288">
        <v>0</v>
      </c>
      <c r="AM61" s="288">
        <v>0</v>
      </c>
      <c r="AN61" s="288">
        <v>0</v>
      </c>
      <c r="AO61" s="288">
        <v>0</v>
      </c>
      <c r="AP61" s="288">
        <v>0</v>
      </c>
      <c r="AQ61" s="288">
        <v>0</v>
      </c>
      <c r="AR61" s="288">
        <v>0</v>
      </c>
      <c r="AS61" s="288">
        <v>0</v>
      </c>
      <c r="AT61" s="288">
        <v>0</v>
      </c>
      <c r="AU61" s="288">
        <v>0</v>
      </c>
      <c r="AV61" s="288">
        <v>0</v>
      </c>
      <c r="AW61" s="288">
        <v>0</v>
      </c>
      <c r="AX61" s="288">
        <v>0</v>
      </c>
      <c r="AY61" s="288">
        <v>0</v>
      </c>
      <c r="AZ61" s="288">
        <v>0</v>
      </c>
      <c r="BA61" s="288">
        <v>0</v>
      </c>
      <c r="BB61" s="288">
        <v>0</v>
      </c>
      <c r="BC61" s="288">
        <v>0</v>
      </c>
      <c r="BD61" s="288">
        <v>0</v>
      </c>
      <c r="BE61" s="288">
        <v>0</v>
      </c>
      <c r="BF61" s="288">
        <v>0</v>
      </c>
      <c r="BG61" s="288">
        <v>0</v>
      </c>
      <c r="BH61" s="288">
        <v>42196</v>
      </c>
      <c r="BI61" s="288">
        <v>0</v>
      </c>
      <c r="BJ61" s="288">
        <v>0</v>
      </c>
      <c r="BK61" s="288">
        <v>0</v>
      </c>
      <c r="BL61" s="288">
        <v>0</v>
      </c>
      <c r="BM61" s="288">
        <v>0</v>
      </c>
      <c r="BN61" s="288">
        <v>0</v>
      </c>
      <c r="BO61" s="288">
        <v>0</v>
      </c>
      <c r="BP61" s="288">
        <v>0</v>
      </c>
      <c r="BQ61" s="288">
        <v>0</v>
      </c>
      <c r="BR61" s="288">
        <v>0</v>
      </c>
      <c r="BS61" s="288">
        <v>0</v>
      </c>
      <c r="BT61" s="288">
        <v>0</v>
      </c>
      <c r="BU61" s="288">
        <v>0</v>
      </c>
      <c r="BV61" s="288">
        <v>0</v>
      </c>
      <c r="BW61" s="288">
        <v>0</v>
      </c>
      <c r="BX61" s="288">
        <v>0</v>
      </c>
      <c r="BY61" s="288">
        <v>0</v>
      </c>
      <c r="BZ61" s="288">
        <v>0</v>
      </c>
      <c r="CA61" s="288">
        <v>0</v>
      </c>
      <c r="CB61" s="288">
        <v>1965</v>
      </c>
      <c r="CC61" s="288">
        <v>0</v>
      </c>
      <c r="CD61" s="288">
        <v>0</v>
      </c>
      <c r="CE61" s="288">
        <v>0</v>
      </c>
      <c r="CF61" s="288">
        <v>112</v>
      </c>
      <c r="CG61" s="288">
        <v>0</v>
      </c>
      <c r="CH61" s="288">
        <v>0</v>
      </c>
      <c r="CI61" s="288">
        <v>0</v>
      </c>
      <c r="CJ61" s="288">
        <v>0</v>
      </c>
      <c r="CK61" s="288">
        <v>0</v>
      </c>
      <c r="CL61" s="288">
        <v>0</v>
      </c>
      <c r="CM61" s="288">
        <v>142</v>
      </c>
      <c r="CN61" s="288">
        <v>10</v>
      </c>
      <c r="CO61" s="288">
        <v>0</v>
      </c>
      <c r="CP61" s="288">
        <v>0</v>
      </c>
      <c r="CQ61" s="288">
        <v>0</v>
      </c>
      <c r="CR61" s="288">
        <v>0</v>
      </c>
      <c r="CS61" s="288">
        <v>0</v>
      </c>
      <c r="CT61" s="288">
        <v>0</v>
      </c>
      <c r="CU61" s="288">
        <v>0</v>
      </c>
      <c r="CV61" s="288">
        <v>0</v>
      </c>
      <c r="CW61" s="288">
        <v>0</v>
      </c>
      <c r="CX61" s="288">
        <v>0</v>
      </c>
      <c r="CY61" s="288">
        <v>0</v>
      </c>
      <c r="CZ61" s="288">
        <v>0</v>
      </c>
      <c r="DA61" s="288">
        <v>0</v>
      </c>
      <c r="DB61" s="288">
        <v>1</v>
      </c>
      <c r="DC61" s="288">
        <v>0</v>
      </c>
      <c r="DD61" s="288">
        <v>0</v>
      </c>
      <c r="DE61" s="289">
        <v>0</v>
      </c>
      <c r="DF61" s="290">
        <v>48194</v>
      </c>
      <c r="DG61" s="287">
        <v>0</v>
      </c>
      <c r="DH61" s="288">
        <v>233</v>
      </c>
      <c r="DI61" s="288">
        <v>0</v>
      </c>
      <c r="DJ61" s="288">
        <v>0</v>
      </c>
      <c r="DK61" s="288">
        <v>2255</v>
      </c>
      <c r="DL61" s="288">
        <v>55275</v>
      </c>
      <c r="DM61" s="288">
        <v>2277</v>
      </c>
      <c r="DN61" s="290">
        <v>60040</v>
      </c>
      <c r="DO61" s="290">
        <v>108234</v>
      </c>
      <c r="DP61" s="287">
        <v>187421</v>
      </c>
      <c r="DQ61" s="289">
        <v>144300</v>
      </c>
      <c r="DR61" s="289">
        <v>331721</v>
      </c>
      <c r="DS61" s="290">
        <v>391761</v>
      </c>
      <c r="DT61" s="290">
        <v>439955</v>
      </c>
      <c r="DU61" s="287">
        <v>-5494</v>
      </c>
      <c r="DV61" s="288">
        <v>-47537</v>
      </c>
      <c r="DW61" s="290">
        <v>-53031</v>
      </c>
      <c r="DX61" s="290">
        <v>338730</v>
      </c>
      <c r="DY61" s="290">
        <v>386924</v>
      </c>
    </row>
    <row r="62" spans="1:129" ht="39.950000000000003" customHeight="1">
      <c r="A62" s="272" t="s">
        <v>254</v>
      </c>
      <c r="B62" s="265" t="s">
        <v>161</v>
      </c>
      <c r="C62" s="287">
        <v>0</v>
      </c>
      <c r="D62" s="288">
        <v>0</v>
      </c>
      <c r="E62" s="288">
        <v>0</v>
      </c>
      <c r="F62" s="288">
        <v>0</v>
      </c>
      <c r="G62" s="288">
        <v>0</v>
      </c>
      <c r="H62" s="288">
        <v>0</v>
      </c>
      <c r="I62" s="288">
        <v>0</v>
      </c>
      <c r="J62" s="288">
        <v>0</v>
      </c>
      <c r="K62" s="288">
        <v>0</v>
      </c>
      <c r="L62" s="288">
        <v>0</v>
      </c>
      <c r="M62" s="288">
        <v>0</v>
      </c>
      <c r="N62" s="288">
        <v>0</v>
      </c>
      <c r="O62" s="288">
        <v>0</v>
      </c>
      <c r="P62" s="288">
        <v>0</v>
      </c>
      <c r="Q62" s="288">
        <v>0</v>
      </c>
      <c r="R62" s="288">
        <v>0</v>
      </c>
      <c r="S62" s="288">
        <v>0</v>
      </c>
      <c r="T62" s="288">
        <v>0</v>
      </c>
      <c r="U62" s="288">
        <v>0</v>
      </c>
      <c r="V62" s="288">
        <v>0</v>
      </c>
      <c r="W62" s="288">
        <v>0</v>
      </c>
      <c r="X62" s="288">
        <v>0</v>
      </c>
      <c r="Y62" s="288">
        <v>0</v>
      </c>
      <c r="Z62" s="288">
        <v>0</v>
      </c>
      <c r="AA62" s="288">
        <v>0</v>
      </c>
      <c r="AB62" s="288">
        <v>0</v>
      </c>
      <c r="AC62" s="288">
        <v>0</v>
      </c>
      <c r="AD62" s="288">
        <v>0</v>
      </c>
      <c r="AE62" s="288">
        <v>0</v>
      </c>
      <c r="AF62" s="288">
        <v>0</v>
      </c>
      <c r="AG62" s="288">
        <v>0</v>
      </c>
      <c r="AH62" s="288">
        <v>0</v>
      </c>
      <c r="AI62" s="288">
        <v>0</v>
      </c>
      <c r="AJ62" s="288">
        <v>0</v>
      </c>
      <c r="AK62" s="288">
        <v>0</v>
      </c>
      <c r="AL62" s="288">
        <v>0</v>
      </c>
      <c r="AM62" s="288">
        <v>0</v>
      </c>
      <c r="AN62" s="288">
        <v>0</v>
      </c>
      <c r="AO62" s="288">
        <v>0</v>
      </c>
      <c r="AP62" s="288">
        <v>0</v>
      </c>
      <c r="AQ62" s="288">
        <v>0</v>
      </c>
      <c r="AR62" s="288">
        <v>0</v>
      </c>
      <c r="AS62" s="288">
        <v>0</v>
      </c>
      <c r="AT62" s="288">
        <v>0</v>
      </c>
      <c r="AU62" s="288">
        <v>0</v>
      </c>
      <c r="AV62" s="288">
        <v>0</v>
      </c>
      <c r="AW62" s="288">
        <v>0</v>
      </c>
      <c r="AX62" s="288">
        <v>0</v>
      </c>
      <c r="AY62" s="288">
        <v>0</v>
      </c>
      <c r="AZ62" s="288">
        <v>0</v>
      </c>
      <c r="BA62" s="288">
        <v>0</v>
      </c>
      <c r="BB62" s="288">
        <v>0</v>
      </c>
      <c r="BC62" s="288">
        <v>0</v>
      </c>
      <c r="BD62" s="288">
        <v>0</v>
      </c>
      <c r="BE62" s="288">
        <v>0</v>
      </c>
      <c r="BF62" s="288">
        <v>0</v>
      </c>
      <c r="BG62" s="288">
        <v>0</v>
      </c>
      <c r="BH62" s="288">
        <v>0</v>
      </c>
      <c r="BI62" s="288">
        <v>472</v>
      </c>
      <c r="BJ62" s="288">
        <v>0</v>
      </c>
      <c r="BK62" s="288">
        <v>0</v>
      </c>
      <c r="BL62" s="288">
        <v>0</v>
      </c>
      <c r="BM62" s="288">
        <v>0</v>
      </c>
      <c r="BN62" s="288">
        <v>0</v>
      </c>
      <c r="BO62" s="288">
        <v>0</v>
      </c>
      <c r="BP62" s="288">
        <v>0</v>
      </c>
      <c r="BQ62" s="288">
        <v>0</v>
      </c>
      <c r="BR62" s="288">
        <v>0</v>
      </c>
      <c r="BS62" s="288">
        <v>0</v>
      </c>
      <c r="BT62" s="288">
        <v>0</v>
      </c>
      <c r="BU62" s="288">
        <v>0</v>
      </c>
      <c r="BV62" s="288">
        <v>0</v>
      </c>
      <c r="BW62" s="288">
        <v>0</v>
      </c>
      <c r="BX62" s="288">
        <v>0</v>
      </c>
      <c r="BY62" s="288">
        <v>588</v>
      </c>
      <c r="BZ62" s="288">
        <v>0</v>
      </c>
      <c r="CA62" s="288">
        <v>0</v>
      </c>
      <c r="CB62" s="288">
        <v>0</v>
      </c>
      <c r="CC62" s="288">
        <v>0</v>
      </c>
      <c r="CD62" s="288">
        <v>0</v>
      </c>
      <c r="CE62" s="288">
        <v>0</v>
      </c>
      <c r="CF62" s="288">
        <v>0</v>
      </c>
      <c r="CG62" s="288">
        <v>0</v>
      </c>
      <c r="CH62" s="288">
        <v>0</v>
      </c>
      <c r="CI62" s="288">
        <v>0</v>
      </c>
      <c r="CJ62" s="288">
        <v>0</v>
      </c>
      <c r="CK62" s="288">
        <v>0</v>
      </c>
      <c r="CL62" s="288">
        <v>0</v>
      </c>
      <c r="CM62" s="288">
        <v>40</v>
      </c>
      <c r="CN62" s="288">
        <v>0</v>
      </c>
      <c r="CO62" s="288">
        <v>0</v>
      </c>
      <c r="CP62" s="288">
        <v>0</v>
      </c>
      <c r="CQ62" s="288">
        <v>0</v>
      </c>
      <c r="CR62" s="288">
        <v>0</v>
      </c>
      <c r="CS62" s="288">
        <v>0</v>
      </c>
      <c r="CT62" s="288">
        <v>0</v>
      </c>
      <c r="CU62" s="288">
        <v>0</v>
      </c>
      <c r="CV62" s="288">
        <v>0</v>
      </c>
      <c r="CW62" s="288">
        <v>712</v>
      </c>
      <c r="CX62" s="288">
        <v>1</v>
      </c>
      <c r="CY62" s="288">
        <v>0</v>
      </c>
      <c r="CZ62" s="288">
        <v>0</v>
      </c>
      <c r="DA62" s="288">
        <v>0</v>
      </c>
      <c r="DB62" s="288">
        <v>0</v>
      </c>
      <c r="DC62" s="288">
        <v>4</v>
      </c>
      <c r="DD62" s="288">
        <v>0</v>
      </c>
      <c r="DE62" s="289">
        <v>0</v>
      </c>
      <c r="DF62" s="290">
        <v>1817</v>
      </c>
      <c r="DG62" s="287">
        <v>0</v>
      </c>
      <c r="DH62" s="288">
        <v>1774</v>
      </c>
      <c r="DI62" s="288">
        <v>0</v>
      </c>
      <c r="DJ62" s="288">
        <v>0</v>
      </c>
      <c r="DK62" s="288">
        <v>10610</v>
      </c>
      <c r="DL62" s="288">
        <v>5527</v>
      </c>
      <c r="DM62" s="288">
        <v>-2</v>
      </c>
      <c r="DN62" s="290">
        <v>17909</v>
      </c>
      <c r="DO62" s="290">
        <v>19726</v>
      </c>
      <c r="DP62" s="287">
        <v>0</v>
      </c>
      <c r="DQ62" s="289">
        <v>2278</v>
      </c>
      <c r="DR62" s="289">
        <v>2278</v>
      </c>
      <c r="DS62" s="290">
        <v>20187</v>
      </c>
      <c r="DT62" s="290">
        <v>22004</v>
      </c>
      <c r="DU62" s="287">
        <v>-990</v>
      </c>
      <c r="DV62" s="288">
        <v>-18243</v>
      </c>
      <c r="DW62" s="290">
        <v>-19233</v>
      </c>
      <c r="DX62" s="290">
        <v>954</v>
      </c>
      <c r="DY62" s="290">
        <v>2771</v>
      </c>
    </row>
    <row r="63" spans="1:129" ht="39.950000000000003" customHeight="1">
      <c r="A63" s="272" t="s">
        <v>255</v>
      </c>
      <c r="B63" s="265" t="s">
        <v>6</v>
      </c>
      <c r="C63" s="287">
        <v>15</v>
      </c>
      <c r="D63" s="288">
        <v>1</v>
      </c>
      <c r="E63" s="288">
        <v>4</v>
      </c>
      <c r="F63" s="288">
        <v>1</v>
      </c>
      <c r="G63" s="288">
        <v>405</v>
      </c>
      <c r="H63" s="288">
        <v>0</v>
      </c>
      <c r="I63" s="288">
        <v>9</v>
      </c>
      <c r="J63" s="288">
        <v>100</v>
      </c>
      <c r="K63" s="288">
        <v>178</v>
      </c>
      <c r="L63" s="288">
        <v>0</v>
      </c>
      <c r="M63" s="288">
        <v>0</v>
      </c>
      <c r="N63" s="288">
        <v>13</v>
      </c>
      <c r="O63" s="288">
        <v>837</v>
      </c>
      <c r="P63" s="288">
        <v>16</v>
      </c>
      <c r="Q63" s="288">
        <v>55</v>
      </c>
      <c r="R63" s="288">
        <v>122</v>
      </c>
      <c r="S63" s="288">
        <v>9</v>
      </c>
      <c r="T63" s="288">
        <v>1</v>
      </c>
      <c r="U63" s="288">
        <v>0</v>
      </c>
      <c r="V63" s="288">
        <v>1</v>
      </c>
      <c r="W63" s="288">
        <v>0</v>
      </c>
      <c r="X63" s="288">
        <v>34</v>
      </c>
      <c r="Y63" s="288">
        <v>1</v>
      </c>
      <c r="Z63" s="288">
        <v>0</v>
      </c>
      <c r="AA63" s="288">
        <v>3</v>
      </c>
      <c r="AB63" s="288">
        <v>9</v>
      </c>
      <c r="AC63" s="288">
        <v>0</v>
      </c>
      <c r="AD63" s="288">
        <v>1</v>
      </c>
      <c r="AE63" s="288">
        <v>44</v>
      </c>
      <c r="AF63" s="288">
        <v>1</v>
      </c>
      <c r="AG63" s="288">
        <v>28</v>
      </c>
      <c r="AH63" s="288">
        <v>0</v>
      </c>
      <c r="AI63" s="288">
        <v>4</v>
      </c>
      <c r="AJ63" s="288">
        <v>5</v>
      </c>
      <c r="AK63" s="288">
        <v>31</v>
      </c>
      <c r="AL63" s="288">
        <v>0</v>
      </c>
      <c r="AM63" s="288">
        <v>108</v>
      </c>
      <c r="AN63" s="288">
        <v>49</v>
      </c>
      <c r="AO63" s="288">
        <v>1</v>
      </c>
      <c r="AP63" s="288">
        <v>0</v>
      </c>
      <c r="AQ63" s="288">
        <v>4</v>
      </c>
      <c r="AR63" s="288">
        <v>1</v>
      </c>
      <c r="AS63" s="288">
        <v>3</v>
      </c>
      <c r="AT63" s="288">
        <v>4</v>
      </c>
      <c r="AU63" s="288">
        <v>76</v>
      </c>
      <c r="AV63" s="288">
        <v>12</v>
      </c>
      <c r="AW63" s="288">
        <v>63</v>
      </c>
      <c r="AX63" s="288">
        <v>13</v>
      </c>
      <c r="AY63" s="288">
        <v>18</v>
      </c>
      <c r="AZ63" s="288">
        <v>0</v>
      </c>
      <c r="BA63" s="288">
        <v>222</v>
      </c>
      <c r="BB63" s="288">
        <v>4</v>
      </c>
      <c r="BC63" s="288">
        <v>0</v>
      </c>
      <c r="BD63" s="288">
        <v>0</v>
      </c>
      <c r="BE63" s="288">
        <v>0</v>
      </c>
      <c r="BF63" s="288">
        <v>0</v>
      </c>
      <c r="BG63" s="288">
        <v>0</v>
      </c>
      <c r="BH63" s="288">
        <v>245</v>
      </c>
      <c r="BI63" s="288">
        <v>4</v>
      </c>
      <c r="BJ63" s="288">
        <v>354</v>
      </c>
      <c r="BK63" s="288">
        <v>0</v>
      </c>
      <c r="BL63" s="288">
        <v>333</v>
      </c>
      <c r="BM63" s="288">
        <v>444</v>
      </c>
      <c r="BN63" s="288">
        <v>382</v>
      </c>
      <c r="BO63" s="288">
        <v>285</v>
      </c>
      <c r="BP63" s="288">
        <v>3</v>
      </c>
      <c r="BQ63" s="288">
        <v>0</v>
      </c>
      <c r="BR63" s="288">
        <v>8</v>
      </c>
      <c r="BS63" s="288">
        <v>58</v>
      </c>
      <c r="BT63" s="288">
        <v>268</v>
      </c>
      <c r="BU63" s="288">
        <v>144</v>
      </c>
      <c r="BV63" s="288">
        <v>1</v>
      </c>
      <c r="BW63" s="288">
        <v>0</v>
      </c>
      <c r="BX63" s="288">
        <v>0</v>
      </c>
      <c r="BY63" s="288">
        <v>0</v>
      </c>
      <c r="BZ63" s="288">
        <v>34</v>
      </c>
      <c r="CA63" s="288">
        <v>2</v>
      </c>
      <c r="CB63" s="288">
        <v>34</v>
      </c>
      <c r="CC63" s="288">
        <v>1</v>
      </c>
      <c r="CD63" s="288">
        <v>0</v>
      </c>
      <c r="CE63" s="288">
        <v>1</v>
      </c>
      <c r="CF63" s="288">
        <v>6</v>
      </c>
      <c r="CG63" s="288">
        <v>1</v>
      </c>
      <c r="CH63" s="288">
        <v>237</v>
      </c>
      <c r="CI63" s="288">
        <v>59</v>
      </c>
      <c r="CJ63" s="288">
        <v>154</v>
      </c>
      <c r="CK63" s="288">
        <v>82</v>
      </c>
      <c r="CL63" s="288">
        <v>273</v>
      </c>
      <c r="CM63" s="288">
        <v>338</v>
      </c>
      <c r="CN63" s="288">
        <v>1124</v>
      </c>
      <c r="CO63" s="288">
        <v>1169</v>
      </c>
      <c r="CP63" s="288">
        <v>122</v>
      </c>
      <c r="CQ63" s="288">
        <v>8</v>
      </c>
      <c r="CR63" s="288">
        <v>488</v>
      </c>
      <c r="CS63" s="288">
        <v>278</v>
      </c>
      <c r="CT63" s="288">
        <v>481</v>
      </c>
      <c r="CU63" s="288">
        <v>506</v>
      </c>
      <c r="CV63" s="288">
        <v>93</v>
      </c>
      <c r="CW63" s="288">
        <v>100</v>
      </c>
      <c r="CX63" s="288">
        <v>964</v>
      </c>
      <c r="CY63" s="288">
        <v>93</v>
      </c>
      <c r="CZ63" s="288">
        <v>374</v>
      </c>
      <c r="DA63" s="288">
        <v>221</v>
      </c>
      <c r="DB63" s="288">
        <v>796</v>
      </c>
      <c r="DC63" s="288">
        <v>488</v>
      </c>
      <c r="DD63" s="288">
        <v>887</v>
      </c>
      <c r="DE63" s="289">
        <v>5</v>
      </c>
      <c r="DF63" s="290">
        <v>14454</v>
      </c>
      <c r="DG63" s="287">
        <v>1524</v>
      </c>
      <c r="DH63" s="288">
        <v>18279</v>
      </c>
      <c r="DI63" s="288">
        <v>0</v>
      </c>
      <c r="DJ63" s="288">
        <v>0</v>
      </c>
      <c r="DK63" s="288">
        <v>3146</v>
      </c>
      <c r="DL63" s="288">
        <v>7881</v>
      </c>
      <c r="DM63" s="288">
        <v>408</v>
      </c>
      <c r="DN63" s="290">
        <v>31238</v>
      </c>
      <c r="DO63" s="290">
        <v>45692</v>
      </c>
      <c r="DP63" s="287">
        <v>705</v>
      </c>
      <c r="DQ63" s="289">
        <v>5873</v>
      </c>
      <c r="DR63" s="289">
        <v>6578</v>
      </c>
      <c r="DS63" s="290">
        <v>37816</v>
      </c>
      <c r="DT63" s="290">
        <v>52270</v>
      </c>
      <c r="DU63" s="287">
        <v>-14554</v>
      </c>
      <c r="DV63" s="288">
        <v>-28818</v>
      </c>
      <c r="DW63" s="290">
        <v>-43372</v>
      </c>
      <c r="DX63" s="290">
        <v>-5556</v>
      </c>
      <c r="DY63" s="290">
        <v>8898</v>
      </c>
    </row>
    <row r="64" spans="1:129" ht="39.950000000000003" customHeight="1">
      <c r="A64" s="272" t="s">
        <v>256</v>
      </c>
      <c r="B64" s="265" t="s">
        <v>162</v>
      </c>
      <c r="C64" s="287">
        <v>10</v>
      </c>
      <c r="D64" s="288">
        <v>0</v>
      </c>
      <c r="E64" s="288">
        <v>0</v>
      </c>
      <c r="F64" s="288">
        <v>0</v>
      </c>
      <c r="G64" s="288">
        <v>0</v>
      </c>
      <c r="H64" s="288">
        <v>0</v>
      </c>
      <c r="I64" s="288">
        <v>0</v>
      </c>
      <c r="J64" s="288">
        <v>0</v>
      </c>
      <c r="K64" s="288">
        <v>295</v>
      </c>
      <c r="L64" s="288">
        <v>16</v>
      </c>
      <c r="M64" s="288">
        <v>0</v>
      </c>
      <c r="N64" s="288">
        <v>1</v>
      </c>
      <c r="O64" s="288">
        <v>0</v>
      </c>
      <c r="P64" s="288">
        <v>7</v>
      </c>
      <c r="Q64" s="288">
        <v>0</v>
      </c>
      <c r="R64" s="288">
        <v>7642</v>
      </c>
      <c r="S64" s="288">
        <v>0</v>
      </c>
      <c r="T64" s="288">
        <v>0</v>
      </c>
      <c r="U64" s="288">
        <v>141</v>
      </c>
      <c r="V64" s="288">
        <v>25</v>
      </c>
      <c r="W64" s="288">
        <v>0</v>
      </c>
      <c r="X64" s="288">
        <v>11</v>
      </c>
      <c r="Y64" s="288">
        <v>0</v>
      </c>
      <c r="Z64" s="288">
        <v>6</v>
      </c>
      <c r="AA64" s="288">
        <v>0</v>
      </c>
      <c r="AB64" s="288">
        <v>0</v>
      </c>
      <c r="AC64" s="288">
        <v>52</v>
      </c>
      <c r="AD64" s="288">
        <v>0</v>
      </c>
      <c r="AE64" s="288">
        <v>145</v>
      </c>
      <c r="AF64" s="288">
        <v>0</v>
      </c>
      <c r="AG64" s="288">
        <v>0</v>
      </c>
      <c r="AH64" s="288">
        <v>0</v>
      </c>
      <c r="AI64" s="288">
        <v>11</v>
      </c>
      <c r="AJ64" s="288">
        <v>1</v>
      </c>
      <c r="AK64" s="288">
        <v>0</v>
      </c>
      <c r="AL64" s="288">
        <v>0</v>
      </c>
      <c r="AM64" s="288">
        <v>48</v>
      </c>
      <c r="AN64" s="288">
        <v>84</v>
      </c>
      <c r="AO64" s="288">
        <v>0</v>
      </c>
      <c r="AP64" s="288">
        <v>4514</v>
      </c>
      <c r="AQ64" s="288">
        <v>1548</v>
      </c>
      <c r="AR64" s="288">
        <v>0</v>
      </c>
      <c r="AS64" s="288">
        <v>0</v>
      </c>
      <c r="AT64" s="288">
        <v>0</v>
      </c>
      <c r="AU64" s="288">
        <v>0</v>
      </c>
      <c r="AV64" s="288">
        <v>0</v>
      </c>
      <c r="AW64" s="288">
        <v>0</v>
      </c>
      <c r="AX64" s="288">
        <v>0</v>
      </c>
      <c r="AY64" s="288">
        <v>0</v>
      </c>
      <c r="AZ64" s="288">
        <v>0</v>
      </c>
      <c r="BA64" s="288">
        <v>0</v>
      </c>
      <c r="BB64" s="288">
        <v>0</v>
      </c>
      <c r="BC64" s="288">
        <v>0</v>
      </c>
      <c r="BD64" s="288">
        <v>0</v>
      </c>
      <c r="BE64" s="288">
        <v>0</v>
      </c>
      <c r="BF64" s="288">
        <v>0</v>
      </c>
      <c r="BG64" s="288">
        <v>0</v>
      </c>
      <c r="BH64" s="288">
        <v>0</v>
      </c>
      <c r="BI64" s="288">
        <v>0</v>
      </c>
      <c r="BJ64" s="288">
        <v>0</v>
      </c>
      <c r="BK64" s="288">
        <v>0</v>
      </c>
      <c r="BL64" s="288">
        <v>0</v>
      </c>
      <c r="BM64" s="288">
        <v>0</v>
      </c>
      <c r="BN64" s="288">
        <v>0</v>
      </c>
      <c r="BO64" s="288">
        <v>0</v>
      </c>
      <c r="BP64" s="288">
        <v>5436</v>
      </c>
      <c r="BQ64" s="288">
        <v>13</v>
      </c>
      <c r="BR64" s="288">
        <v>0</v>
      </c>
      <c r="BS64" s="288">
        <v>0</v>
      </c>
      <c r="BT64" s="288">
        <v>0</v>
      </c>
      <c r="BU64" s="288">
        <v>0</v>
      </c>
      <c r="BV64" s="288">
        <v>0</v>
      </c>
      <c r="BW64" s="288">
        <v>0</v>
      </c>
      <c r="BX64" s="288">
        <v>0</v>
      </c>
      <c r="BY64" s="288">
        <v>0</v>
      </c>
      <c r="BZ64" s="288">
        <v>0</v>
      </c>
      <c r="CA64" s="288">
        <v>0</v>
      </c>
      <c r="CB64" s="288">
        <v>0</v>
      </c>
      <c r="CC64" s="288">
        <v>0</v>
      </c>
      <c r="CD64" s="288">
        <v>0</v>
      </c>
      <c r="CE64" s="288">
        <v>0</v>
      </c>
      <c r="CF64" s="288">
        <v>0</v>
      </c>
      <c r="CG64" s="288">
        <v>0</v>
      </c>
      <c r="CH64" s="288">
        <v>0</v>
      </c>
      <c r="CI64" s="288">
        <v>0</v>
      </c>
      <c r="CJ64" s="288">
        <v>0</v>
      </c>
      <c r="CK64" s="288">
        <v>0</v>
      </c>
      <c r="CL64" s="288">
        <v>0</v>
      </c>
      <c r="CM64" s="288">
        <v>0</v>
      </c>
      <c r="CN64" s="288">
        <v>0</v>
      </c>
      <c r="CO64" s="288">
        <v>0</v>
      </c>
      <c r="CP64" s="288">
        <v>0</v>
      </c>
      <c r="CQ64" s="288">
        <v>0</v>
      </c>
      <c r="CR64" s="288">
        <v>0</v>
      </c>
      <c r="CS64" s="288">
        <v>0</v>
      </c>
      <c r="CT64" s="288">
        <v>0</v>
      </c>
      <c r="CU64" s="288">
        <v>0</v>
      </c>
      <c r="CV64" s="288">
        <v>0</v>
      </c>
      <c r="CW64" s="288">
        <v>0</v>
      </c>
      <c r="CX64" s="288">
        <v>0</v>
      </c>
      <c r="CY64" s="288">
        <v>0</v>
      </c>
      <c r="CZ64" s="288">
        <v>13</v>
      </c>
      <c r="DA64" s="288">
        <v>0</v>
      </c>
      <c r="DB64" s="288">
        <v>0</v>
      </c>
      <c r="DC64" s="288">
        <v>0</v>
      </c>
      <c r="DD64" s="288">
        <v>0</v>
      </c>
      <c r="DE64" s="289">
        <v>0</v>
      </c>
      <c r="DF64" s="290">
        <v>20019</v>
      </c>
      <c r="DG64" s="287">
        <v>0</v>
      </c>
      <c r="DH64" s="288">
        <v>2339</v>
      </c>
      <c r="DI64" s="288">
        <v>0</v>
      </c>
      <c r="DJ64" s="288">
        <v>0</v>
      </c>
      <c r="DK64" s="288">
        <v>0</v>
      </c>
      <c r="DL64" s="288">
        <v>0</v>
      </c>
      <c r="DM64" s="288">
        <v>0</v>
      </c>
      <c r="DN64" s="290">
        <v>2339</v>
      </c>
      <c r="DO64" s="290">
        <v>22358</v>
      </c>
      <c r="DP64" s="287">
        <v>0</v>
      </c>
      <c r="DQ64" s="289">
        <v>0</v>
      </c>
      <c r="DR64" s="289">
        <v>0</v>
      </c>
      <c r="DS64" s="290">
        <v>2339</v>
      </c>
      <c r="DT64" s="290">
        <v>22358</v>
      </c>
      <c r="DU64" s="287">
        <v>0</v>
      </c>
      <c r="DV64" s="288">
        <v>-10875</v>
      </c>
      <c r="DW64" s="290">
        <v>-10875</v>
      </c>
      <c r="DX64" s="290">
        <v>-8536</v>
      </c>
      <c r="DY64" s="290">
        <v>11483</v>
      </c>
    </row>
    <row r="65" spans="1:129" ht="39.950000000000003" customHeight="1">
      <c r="A65" s="272" t="s">
        <v>257</v>
      </c>
      <c r="B65" s="265" t="s">
        <v>163</v>
      </c>
      <c r="C65" s="287">
        <v>0</v>
      </c>
      <c r="D65" s="288">
        <v>0</v>
      </c>
      <c r="E65" s="288">
        <v>0</v>
      </c>
      <c r="F65" s="288">
        <v>0</v>
      </c>
      <c r="G65" s="288">
        <v>0</v>
      </c>
      <c r="H65" s="288">
        <v>0</v>
      </c>
      <c r="I65" s="288">
        <v>0</v>
      </c>
      <c r="J65" s="288">
        <v>0</v>
      </c>
      <c r="K65" s="288">
        <v>0</v>
      </c>
      <c r="L65" s="288">
        <v>0</v>
      </c>
      <c r="M65" s="288">
        <v>0</v>
      </c>
      <c r="N65" s="288">
        <v>0</v>
      </c>
      <c r="O65" s="288">
        <v>0</v>
      </c>
      <c r="P65" s="288">
        <v>0</v>
      </c>
      <c r="Q65" s="288">
        <v>0</v>
      </c>
      <c r="R65" s="288">
        <v>0</v>
      </c>
      <c r="S65" s="288">
        <v>0</v>
      </c>
      <c r="T65" s="288">
        <v>0</v>
      </c>
      <c r="U65" s="288">
        <v>0</v>
      </c>
      <c r="V65" s="288">
        <v>0</v>
      </c>
      <c r="W65" s="288">
        <v>0</v>
      </c>
      <c r="X65" s="288">
        <v>0</v>
      </c>
      <c r="Y65" s="288">
        <v>0</v>
      </c>
      <c r="Z65" s="288">
        <v>0</v>
      </c>
      <c r="AA65" s="288">
        <v>0</v>
      </c>
      <c r="AB65" s="288">
        <v>0</v>
      </c>
      <c r="AC65" s="288">
        <v>0</v>
      </c>
      <c r="AD65" s="288">
        <v>0</v>
      </c>
      <c r="AE65" s="288">
        <v>0</v>
      </c>
      <c r="AF65" s="288">
        <v>0</v>
      </c>
      <c r="AG65" s="288">
        <v>0</v>
      </c>
      <c r="AH65" s="288">
        <v>0</v>
      </c>
      <c r="AI65" s="288">
        <v>0</v>
      </c>
      <c r="AJ65" s="288">
        <v>0</v>
      </c>
      <c r="AK65" s="288">
        <v>0</v>
      </c>
      <c r="AL65" s="288">
        <v>0</v>
      </c>
      <c r="AM65" s="288">
        <v>0</v>
      </c>
      <c r="AN65" s="288">
        <v>0</v>
      </c>
      <c r="AO65" s="288">
        <v>0</v>
      </c>
      <c r="AP65" s="288">
        <v>0</v>
      </c>
      <c r="AQ65" s="288">
        <v>0</v>
      </c>
      <c r="AR65" s="288">
        <v>0</v>
      </c>
      <c r="AS65" s="288">
        <v>0</v>
      </c>
      <c r="AT65" s="288">
        <v>0</v>
      </c>
      <c r="AU65" s="288">
        <v>0</v>
      </c>
      <c r="AV65" s="288">
        <v>0</v>
      </c>
      <c r="AW65" s="288">
        <v>0</v>
      </c>
      <c r="AX65" s="288">
        <v>0</v>
      </c>
      <c r="AY65" s="288">
        <v>0</v>
      </c>
      <c r="AZ65" s="288">
        <v>0</v>
      </c>
      <c r="BA65" s="288">
        <v>0</v>
      </c>
      <c r="BB65" s="288">
        <v>0</v>
      </c>
      <c r="BC65" s="288">
        <v>0</v>
      </c>
      <c r="BD65" s="288">
        <v>0</v>
      </c>
      <c r="BE65" s="288">
        <v>0</v>
      </c>
      <c r="BF65" s="288">
        <v>0</v>
      </c>
      <c r="BG65" s="288">
        <v>0</v>
      </c>
      <c r="BH65" s="288">
        <v>0</v>
      </c>
      <c r="BI65" s="288">
        <v>0</v>
      </c>
      <c r="BJ65" s="288">
        <v>0</v>
      </c>
      <c r="BK65" s="288">
        <v>0</v>
      </c>
      <c r="BL65" s="288">
        <v>0</v>
      </c>
      <c r="BM65" s="288">
        <v>0</v>
      </c>
      <c r="BN65" s="288">
        <v>0</v>
      </c>
      <c r="BO65" s="288">
        <v>0</v>
      </c>
      <c r="BP65" s="288">
        <v>0</v>
      </c>
      <c r="BQ65" s="288">
        <v>0</v>
      </c>
      <c r="BR65" s="288">
        <v>0</v>
      </c>
      <c r="BS65" s="288">
        <v>0</v>
      </c>
      <c r="BT65" s="288">
        <v>0</v>
      </c>
      <c r="BU65" s="288">
        <v>0</v>
      </c>
      <c r="BV65" s="288">
        <v>0</v>
      </c>
      <c r="BW65" s="288">
        <v>0</v>
      </c>
      <c r="BX65" s="288">
        <v>0</v>
      </c>
      <c r="BY65" s="288">
        <v>0</v>
      </c>
      <c r="BZ65" s="288">
        <v>0</v>
      </c>
      <c r="CA65" s="288">
        <v>0</v>
      </c>
      <c r="CB65" s="288">
        <v>0</v>
      </c>
      <c r="CC65" s="288">
        <v>0</v>
      </c>
      <c r="CD65" s="288">
        <v>0</v>
      </c>
      <c r="CE65" s="288">
        <v>0</v>
      </c>
      <c r="CF65" s="288">
        <v>0</v>
      </c>
      <c r="CG65" s="288">
        <v>0</v>
      </c>
      <c r="CH65" s="288">
        <v>0</v>
      </c>
      <c r="CI65" s="288">
        <v>0</v>
      </c>
      <c r="CJ65" s="288">
        <v>0</v>
      </c>
      <c r="CK65" s="288">
        <v>0</v>
      </c>
      <c r="CL65" s="288">
        <v>0</v>
      </c>
      <c r="CM65" s="288">
        <v>0</v>
      </c>
      <c r="CN65" s="288">
        <v>0</v>
      </c>
      <c r="CO65" s="288">
        <v>0</v>
      </c>
      <c r="CP65" s="288">
        <v>0</v>
      </c>
      <c r="CQ65" s="288">
        <v>0</v>
      </c>
      <c r="CR65" s="288">
        <v>0</v>
      </c>
      <c r="CS65" s="288">
        <v>0</v>
      </c>
      <c r="CT65" s="288">
        <v>0</v>
      </c>
      <c r="CU65" s="288">
        <v>0</v>
      </c>
      <c r="CV65" s="288">
        <v>0</v>
      </c>
      <c r="CW65" s="288">
        <v>0</v>
      </c>
      <c r="CX65" s="288">
        <v>0</v>
      </c>
      <c r="CY65" s="288">
        <v>0</v>
      </c>
      <c r="CZ65" s="288">
        <v>0</v>
      </c>
      <c r="DA65" s="288">
        <v>0</v>
      </c>
      <c r="DB65" s="288">
        <v>0</v>
      </c>
      <c r="DC65" s="288">
        <v>0</v>
      </c>
      <c r="DD65" s="288">
        <v>0</v>
      </c>
      <c r="DE65" s="289">
        <v>0</v>
      </c>
      <c r="DF65" s="290">
        <v>0</v>
      </c>
      <c r="DG65" s="287">
        <v>0</v>
      </c>
      <c r="DH65" s="288">
        <v>0</v>
      </c>
      <c r="DI65" s="288">
        <v>0</v>
      </c>
      <c r="DJ65" s="288">
        <v>0</v>
      </c>
      <c r="DK65" s="288">
        <v>69427</v>
      </c>
      <c r="DL65" s="288">
        <v>158383</v>
      </c>
      <c r="DM65" s="288">
        <v>0</v>
      </c>
      <c r="DN65" s="290">
        <v>227810</v>
      </c>
      <c r="DO65" s="290">
        <v>227810</v>
      </c>
      <c r="DP65" s="287">
        <v>0</v>
      </c>
      <c r="DQ65" s="289">
        <v>0</v>
      </c>
      <c r="DR65" s="289">
        <v>0</v>
      </c>
      <c r="DS65" s="290">
        <v>227810</v>
      </c>
      <c r="DT65" s="290">
        <v>227810</v>
      </c>
      <c r="DU65" s="287">
        <v>0</v>
      </c>
      <c r="DV65" s="288">
        <v>0</v>
      </c>
      <c r="DW65" s="290">
        <v>0</v>
      </c>
      <c r="DX65" s="290">
        <v>227810</v>
      </c>
      <c r="DY65" s="290">
        <v>227810</v>
      </c>
    </row>
    <row r="66" spans="1:129" ht="39.950000000000003" customHeight="1">
      <c r="A66" s="272" t="s">
        <v>258</v>
      </c>
      <c r="B66" s="265" t="s">
        <v>164</v>
      </c>
      <c r="C66" s="287">
        <v>222</v>
      </c>
      <c r="D66" s="288">
        <v>34</v>
      </c>
      <c r="E66" s="288">
        <v>10</v>
      </c>
      <c r="F66" s="288">
        <v>4</v>
      </c>
      <c r="G66" s="288">
        <v>134</v>
      </c>
      <c r="H66" s="288">
        <v>0</v>
      </c>
      <c r="I66" s="288">
        <v>7</v>
      </c>
      <c r="J66" s="288">
        <v>117</v>
      </c>
      <c r="K66" s="288">
        <v>31</v>
      </c>
      <c r="L66" s="288">
        <v>2</v>
      </c>
      <c r="M66" s="288">
        <v>0</v>
      </c>
      <c r="N66" s="288">
        <v>81</v>
      </c>
      <c r="O66" s="288">
        <v>94</v>
      </c>
      <c r="P66" s="288">
        <v>12</v>
      </c>
      <c r="Q66" s="288">
        <v>10</v>
      </c>
      <c r="R66" s="288">
        <v>668</v>
      </c>
      <c r="S66" s="288">
        <v>218</v>
      </c>
      <c r="T66" s="288">
        <v>13</v>
      </c>
      <c r="U66" s="288">
        <v>11</v>
      </c>
      <c r="V66" s="288">
        <v>88</v>
      </c>
      <c r="W66" s="288">
        <v>77</v>
      </c>
      <c r="X66" s="288">
        <v>168</v>
      </c>
      <c r="Y66" s="288">
        <v>341</v>
      </c>
      <c r="Z66" s="288">
        <v>125</v>
      </c>
      <c r="AA66" s="288">
        <v>19</v>
      </c>
      <c r="AB66" s="288">
        <v>39</v>
      </c>
      <c r="AC66" s="288">
        <v>65</v>
      </c>
      <c r="AD66" s="288">
        <v>18</v>
      </c>
      <c r="AE66" s="288">
        <v>262</v>
      </c>
      <c r="AF66" s="288">
        <v>2</v>
      </c>
      <c r="AG66" s="288">
        <v>0</v>
      </c>
      <c r="AH66" s="288">
        <v>0</v>
      </c>
      <c r="AI66" s="288">
        <v>39</v>
      </c>
      <c r="AJ66" s="288">
        <v>0</v>
      </c>
      <c r="AK66" s="288">
        <v>94</v>
      </c>
      <c r="AL66" s="288">
        <v>0</v>
      </c>
      <c r="AM66" s="288">
        <v>225</v>
      </c>
      <c r="AN66" s="288">
        <v>36</v>
      </c>
      <c r="AO66" s="288">
        <v>2</v>
      </c>
      <c r="AP66" s="288">
        <v>433</v>
      </c>
      <c r="AQ66" s="288">
        <v>46</v>
      </c>
      <c r="AR66" s="288">
        <v>100</v>
      </c>
      <c r="AS66" s="288">
        <v>16</v>
      </c>
      <c r="AT66" s="288">
        <v>160</v>
      </c>
      <c r="AU66" s="288">
        <v>276</v>
      </c>
      <c r="AV66" s="288">
        <v>7</v>
      </c>
      <c r="AW66" s="288">
        <v>34</v>
      </c>
      <c r="AX66" s="288">
        <v>62</v>
      </c>
      <c r="AY66" s="288">
        <v>34</v>
      </c>
      <c r="AZ66" s="288">
        <v>0</v>
      </c>
      <c r="BA66" s="288">
        <v>53</v>
      </c>
      <c r="BB66" s="288">
        <v>94</v>
      </c>
      <c r="BC66" s="288">
        <v>0</v>
      </c>
      <c r="BD66" s="288">
        <v>0</v>
      </c>
      <c r="BE66" s="288">
        <v>0</v>
      </c>
      <c r="BF66" s="288">
        <v>0</v>
      </c>
      <c r="BG66" s="288">
        <v>0</v>
      </c>
      <c r="BH66" s="288">
        <v>144</v>
      </c>
      <c r="BI66" s="288">
        <v>2</v>
      </c>
      <c r="BJ66" s="288">
        <v>8</v>
      </c>
      <c r="BK66" s="288">
        <v>0</v>
      </c>
      <c r="BL66" s="288">
        <v>43</v>
      </c>
      <c r="BM66" s="288">
        <v>23</v>
      </c>
      <c r="BN66" s="288">
        <v>50</v>
      </c>
      <c r="BO66" s="288">
        <v>24</v>
      </c>
      <c r="BP66" s="288">
        <v>1570</v>
      </c>
      <c r="BQ66" s="288">
        <v>100</v>
      </c>
      <c r="BR66" s="288">
        <v>877</v>
      </c>
      <c r="BS66" s="288">
        <v>74</v>
      </c>
      <c r="BT66" s="288">
        <v>1969</v>
      </c>
      <c r="BU66" s="288">
        <v>703</v>
      </c>
      <c r="BV66" s="288">
        <v>111</v>
      </c>
      <c r="BW66" s="288">
        <v>1022</v>
      </c>
      <c r="BX66" s="288">
        <v>3056</v>
      </c>
      <c r="BY66" s="288">
        <v>60</v>
      </c>
      <c r="BZ66" s="288">
        <v>160</v>
      </c>
      <c r="CA66" s="288">
        <v>29</v>
      </c>
      <c r="CB66" s="288">
        <v>141</v>
      </c>
      <c r="CC66" s="288">
        <v>2</v>
      </c>
      <c r="CD66" s="288">
        <v>9</v>
      </c>
      <c r="CE66" s="288">
        <v>279</v>
      </c>
      <c r="CF66" s="288">
        <v>525</v>
      </c>
      <c r="CG66" s="288">
        <v>18</v>
      </c>
      <c r="CH66" s="288">
        <v>342</v>
      </c>
      <c r="CI66" s="288">
        <v>340</v>
      </c>
      <c r="CJ66" s="288">
        <v>8</v>
      </c>
      <c r="CK66" s="288">
        <v>396</v>
      </c>
      <c r="CL66" s="288">
        <v>77</v>
      </c>
      <c r="CM66" s="288">
        <v>2263</v>
      </c>
      <c r="CN66" s="288">
        <v>1096</v>
      </c>
      <c r="CO66" s="288">
        <v>122</v>
      </c>
      <c r="CP66" s="288">
        <v>1163</v>
      </c>
      <c r="CQ66" s="288">
        <v>12</v>
      </c>
      <c r="CR66" s="288">
        <v>380</v>
      </c>
      <c r="CS66" s="288">
        <v>181</v>
      </c>
      <c r="CT66" s="288">
        <v>15</v>
      </c>
      <c r="CU66" s="288">
        <v>15</v>
      </c>
      <c r="CV66" s="288">
        <v>2</v>
      </c>
      <c r="CW66" s="288">
        <v>36</v>
      </c>
      <c r="CX66" s="288">
        <v>159</v>
      </c>
      <c r="CY66" s="288">
        <v>31</v>
      </c>
      <c r="CZ66" s="288">
        <v>239</v>
      </c>
      <c r="DA66" s="288">
        <v>53</v>
      </c>
      <c r="DB66" s="288">
        <v>200</v>
      </c>
      <c r="DC66" s="288">
        <v>99</v>
      </c>
      <c r="DD66" s="288">
        <v>0</v>
      </c>
      <c r="DE66" s="289">
        <v>0</v>
      </c>
      <c r="DF66" s="290">
        <v>22811</v>
      </c>
      <c r="DG66" s="287">
        <v>0</v>
      </c>
      <c r="DH66" s="288">
        <v>0</v>
      </c>
      <c r="DI66" s="288">
        <v>0</v>
      </c>
      <c r="DJ66" s="288">
        <v>0</v>
      </c>
      <c r="DK66" s="288">
        <v>18692</v>
      </c>
      <c r="DL66" s="288">
        <v>46088</v>
      </c>
      <c r="DM66" s="288">
        <v>0</v>
      </c>
      <c r="DN66" s="290">
        <v>64780</v>
      </c>
      <c r="DO66" s="290">
        <v>87591</v>
      </c>
      <c r="DP66" s="287">
        <v>0</v>
      </c>
      <c r="DQ66" s="289">
        <v>2428</v>
      </c>
      <c r="DR66" s="289">
        <v>2428</v>
      </c>
      <c r="DS66" s="290">
        <v>67208</v>
      </c>
      <c r="DT66" s="290">
        <v>90019</v>
      </c>
      <c r="DU66" s="287">
        <v>0</v>
      </c>
      <c r="DV66" s="288">
        <v>-21991</v>
      </c>
      <c r="DW66" s="290">
        <v>-21991</v>
      </c>
      <c r="DX66" s="290">
        <v>45217</v>
      </c>
      <c r="DY66" s="290">
        <v>68028</v>
      </c>
    </row>
    <row r="67" spans="1:129" ht="39.950000000000003" customHeight="1">
      <c r="A67" s="272" t="s">
        <v>259</v>
      </c>
      <c r="B67" s="265" t="s">
        <v>165</v>
      </c>
      <c r="C67" s="287">
        <v>0</v>
      </c>
      <c r="D67" s="288">
        <v>0</v>
      </c>
      <c r="E67" s="288">
        <v>0</v>
      </c>
      <c r="F67" s="288">
        <v>0</v>
      </c>
      <c r="G67" s="288">
        <v>0</v>
      </c>
      <c r="H67" s="288">
        <v>0</v>
      </c>
      <c r="I67" s="288">
        <v>0</v>
      </c>
      <c r="J67" s="288">
        <v>0</v>
      </c>
      <c r="K67" s="288">
        <v>0</v>
      </c>
      <c r="L67" s="288">
        <v>0</v>
      </c>
      <c r="M67" s="288">
        <v>0</v>
      </c>
      <c r="N67" s="288">
        <v>0</v>
      </c>
      <c r="O67" s="288">
        <v>0</v>
      </c>
      <c r="P67" s="288">
        <v>0</v>
      </c>
      <c r="Q67" s="288">
        <v>0</v>
      </c>
      <c r="R67" s="288">
        <v>0</v>
      </c>
      <c r="S67" s="288">
        <v>0</v>
      </c>
      <c r="T67" s="288">
        <v>0</v>
      </c>
      <c r="U67" s="288">
        <v>0</v>
      </c>
      <c r="V67" s="288">
        <v>0</v>
      </c>
      <c r="W67" s="288">
        <v>0</v>
      </c>
      <c r="X67" s="288">
        <v>0</v>
      </c>
      <c r="Y67" s="288">
        <v>0</v>
      </c>
      <c r="Z67" s="288">
        <v>0</v>
      </c>
      <c r="AA67" s="288">
        <v>0</v>
      </c>
      <c r="AB67" s="288">
        <v>0</v>
      </c>
      <c r="AC67" s="288">
        <v>0</v>
      </c>
      <c r="AD67" s="288">
        <v>0</v>
      </c>
      <c r="AE67" s="288">
        <v>0</v>
      </c>
      <c r="AF67" s="288">
        <v>0</v>
      </c>
      <c r="AG67" s="288">
        <v>0</v>
      </c>
      <c r="AH67" s="288">
        <v>0</v>
      </c>
      <c r="AI67" s="288">
        <v>0</v>
      </c>
      <c r="AJ67" s="288">
        <v>0</v>
      </c>
      <c r="AK67" s="288">
        <v>0</v>
      </c>
      <c r="AL67" s="288">
        <v>0</v>
      </c>
      <c r="AM67" s="288">
        <v>0</v>
      </c>
      <c r="AN67" s="288">
        <v>0</v>
      </c>
      <c r="AO67" s="288">
        <v>0</v>
      </c>
      <c r="AP67" s="288">
        <v>0</v>
      </c>
      <c r="AQ67" s="288">
        <v>0</v>
      </c>
      <c r="AR67" s="288">
        <v>0</v>
      </c>
      <c r="AS67" s="288">
        <v>0</v>
      </c>
      <c r="AT67" s="288">
        <v>0</v>
      </c>
      <c r="AU67" s="288">
        <v>0</v>
      </c>
      <c r="AV67" s="288">
        <v>0</v>
      </c>
      <c r="AW67" s="288">
        <v>0</v>
      </c>
      <c r="AX67" s="288">
        <v>0</v>
      </c>
      <c r="AY67" s="288">
        <v>0</v>
      </c>
      <c r="AZ67" s="288">
        <v>0</v>
      </c>
      <c r="BA67" s="288">
        <v>0</v>
      </c>
      <c r="BB67" s="288">
        <v>0</v>
      </c>
      <c r="BC67" s="288">
        <v>0</v>
      </c>
      <c r="BD67" s="288">
        <v>0</v>
      </c>
      <c r="BE67" s="288">
        <v>0</v>
      </c>
      <c r="BF67" s="288">
        <v>0</v>
      </c>
      <c r="BG67" s="288">
        <v>0</v>
      </c>
      <c r="BH67" s="288">
        <v>0</v>
      </c>
      <c r="BI67" s="288">
        <v>0</v>
      </c>
      <c r="BJ67" s="288">
        <v>0</v>
      </c>
      <c r="BK67" s="288">
        <v>0</v>
      </c>
      <c r="BL67" s="288">
        <v>0</v>
      </c>
      <c r="BM67" s="288">
        <v>0</v>
      </c>
      <c r="BN67" s="288">
        <v>0</v>
      </c>
      <c r="BO67" s="288">
        <v>0</v>
      </c>
      <c r="BP67" s="288">
        <v>0</v>
      </c>
      <c r="BQ67" s="288">
        <v>0</v>
      </c>
      <c r="BR67" s="288">
        <v>0</v>
      </c>
      <c r="BS67" s="288">
        <v>0</v>
      </c>
      <c r="BT67" s="288">
        <v>0</v>
      </c>
      <c r="BU67" s="288">
        <v>0</v>
      </c>
      <c r="BV67" s="288">
        <v>0</v>
      </c>
      <c r="BW67" s="288">
        <v>0</v>
      </c>
      <c r="BX67" s="288">
        <v>0</v>
      </c>
      <c r="BY67" s="288">
        <v>0</v>
      </c>
      <c r="BZ67" s="288">
        <v>0</v>
      </c>
      <c r="CA67" s="288">
        <v>0</v>
      </c>
      <c r="CB67" s="288">
        <v>0</v>
      </c>
      <c r="CC67" s="288">
        <v>0</v>
      </c>
      <c r="CD67" s="288">
        <v>0</v>
      </c>
      <c r="CE67" s="288">
        <v>0</v>
      </c>
      <c r="CF67" s="288">
        <v>0</v>
      </c>
      <c r="CG67" s="288">
        <v>0</v>
      </c>
      <c r="CH67" s="288">
        <v>0</v>
      </c>
      <c r="CI67" s="288">
        <v>0</v>
      </c>
      <c r="CJ67" s="288">
        <v>0</v>
      </c>
      <c r="CK67" s="288">
        <v>0</v>
      </c>
      <c r="CL67" s="288">
        <v>0</v>
      </c>
      <c r="CM67" s="288">
        <v>0</v>
      </c>
      <c r="CN67" s="288">
        <v>0</v>
      </c>
      <c r="CO67" s="288">
        <v>0</v>
      </c>
      <c r="CP67" s="288">
        <v>0</v>
      </c>
      <c r="CQ67" s="288">
        <v>0</v>
      </c>
      <c r="CR67" s="288">
        <v>0</v>
      </c>
      <c r="CS67" s="288">
        <v>0</v>
      </c>
      <c r="CT67" s="288">
        <v>0</v>
      </c>
      <c r="CU67" s="288">
        <v>0</v>
      </c>
      <c r="CV67" s="288">
        <v>0</v>
      </c>
      <c r="CW67" s="288">
        <v>0</v>
      </c>
      <c r="CX67" s="288">
        <v>0</v>
      </c>
      <c r="CY67" s="288">
        <v>0</v>
      </c>
      <c r="CZ67" s="288">
        <v>0</v>
      </c>
      <c r="DA67" s="288">
        <v>0</v>
      </c>
      <c r="DB67" s="288">
        <v>0</v>
      </c>
      <c r="DC67" s="288">
        <v>0</v>
      </c>
      <c r="DD67" s="288">
        <v>0</v>
      </c>
      <c r="DE67" s="289">
        <v>0</v>
      </c>
      <c r="DF67" s="290">
        <v>0</v>
      </c>
      <c r="DG67" s="287">
        <v>0</v>
      </c>
      <c r="DH67" s="288">
        <v>0</v>
      </c>
      <c r="DI67" s="288">
        <v>0</v>
      </c>
      <c r="DJ67" s="288">
        <v>0</v>
      </c>
      <c r="DK67" s="288">
        <v>129619</v>
      </c>
      <c r="DL67" s="288">
        <v>33</v>
      </c>
      <c r="DM67" s="288">
        <v>0</v>
      </c>
      <c r="DN67" s="290">
        <v>129652</v>
      </c>
      <c r="DO67" s="290">
        <v>129652</v>
      </c>
      <c r="DP67" s="287">
        <v>0</v>
      </c>
      <c r="DQ67" s="289">
        <v>0</v>
      </c>
      <c r="DR67" s="289">
        <v>0</v>
      </c>
      <c r="DS67" s="290">
        <v>129652</v>
      </c>
      <c r="DT67" s="290">
        <v>129652</v>
      </c>
      <c r="DU67" s="287">
        <v>0</v>
      </c>
      <c r="DV67" s="288">
        <v>0</v>
      </c>
      <c r="DW67" s="290">
        <v>0</v>
      </c>
      <c r="DX67" s="290">
        <v>129652</v>
      </c>
      <c r="DY67" s="290">
        <v>129652</v>
      </c>
    </row>
    <row r="68" spans="1:129" ht="39.950000000000003" customHeight="1">
      <c r="A68" s="272" t="s">
        <v>260</v>
      </c>
      <c r="B68" s="265" t="s">
        <v>166</v>
      </c>
      <c r="C68" s="287">
        <v>0</v>
      </c>
      <c r="D68" s="288">
        <v>0</v>
      </c>
      <c r="E68" s="288">
        <v>0</v>
      </c>
      <c r="F68" s="288">
        <v>0</v>
      </c>
      <c r="G68" s="288">
        <v>0</v>
      </c>
      <c r="H68" s="288">
        <v>0</v>
      </c>
      <c r="I68" s="288">
        <v>0</v>
      </c>
      <c r="J68" s="288">
        <v>0</v>
      </c>
      <c r="K68" s="288">
        <v>0</v>
      </c>
      <c r="L68" s="288">
        <v>0</v>
      </c>
      <c r="M68" s="288">
        <v>0</v>
      </c>
      <c r="N68" s="288">
        <v>0</v>
      </c>
      <c r="O68" s="288">
        <v>0</v>
      </c>
      <c r="P68" s="288">
        <v>0</v>
      </c>
      <c r="Q68" s="288">
        <v>0</v>
      </c>
      <c r="R68" s="288">
        <v>0</v>
      </c>
      <c r="S68" s="288">
        <v>0</v>
      </c>
      <c r="T68" s="288">
        <v>0</v>
      </c>
      <c r="U68" s="288">
        <v>0</v>
      </c>
      <c r="V68" s="288">
        <v>0</v>
      </c>
      <c r="W68" s="288">
        <v>0</v>
      </c>
      <c r="X68" s="288">
        <v>0</v>
      </c>
      <c r="Y68" s="288">
        <v>0</v>
      </c>
      <c r="Z68" s="288">
        <v>0</v>
      </c>
      <c r="AA68" s="288">
        <v>0</v>
      </c>
      <c r="AB68" s="288">
        <v>0</v>
      </c>
      <c r="AC68" s="288">
        <v>0</v>
      </c>
      <c r="AD68" s="288">
        <v>0</v>
      </c>
      <c r="AE68" s="288">
        <v>0</v>
      </c>
      <c r="AF68" s="288">
        <v>0</v>
      </c>
      <c r="AG68" s="288">
        <v>0</v>
      </c>
      <c r="AH68" s="288">
        <v>0</v>
      </c>
      <c r="AI68" s="288">
        <v>0</v>
      </c>
      <c r="AJ68" s="288">
        <v>0</v>
      </c>
      <c r="AK68" s="288">
        <v>0</v>
      </c>
      <c r="AL68" s="288">
        <v>0</v>
      </c>
      <c r="AM68" s="288">
        <v>0</v>
      </c>
      <c r="AN68" s="288">
        <v>0</v>
      </c>
      <c r="AO68" s="288">
        <v>0</v>
      </c>
      <c r="AP68" s="288">
        <v>0</v>
      </c>
      <c r="AQ68" s="288">
        <v>0</v>
      </c>
      <c r="AR68" s="288">
        <v>0</v>
      </c>
      <c r="AS68" s="288">
        <v>0</v>
      </c>
      <c r="AT68" s="288">
        <v>0</v>
      </c>
      <c r="AU68" s="288">
        <v>0</v>
      </c>
      <c r="AV68" s="288">
        <v>0</v>
      </c>
      <c r="AW68" s="288">
        <v>0</v>
      </c>
      <c r="AX68" s="288">
        <v>0</v>
      </c>
      <c r="AY68" s="288">
        <v>0</v>
      </c>
      <c r="AZ68" s="288">
        <v>0</v>
      </c>
      <c r="BA68" s="288">
        <v>0</v>
      </c>
      <c r="BB68" s="288">
        <v>0</v>
      </c>
      <c r="BC68" s="288">
        <v>0</v>
      </c>
      <c r="BD68" s="288">
        <v>0</v>
      </c>
      <c r="BE68" s="288">
        <v>0</v>
      </c>
      <c r="BF68" s="288">
        <v>0</v>
      </c>
      <c r="BG68" s="288">
        <v>0</v>
      </c>
      <c r="BH68" s="288">
        <v>0</v>
      </c>
      <c r="BI68" s="288">
        <v>0</v>
      </c>
      <c r="BJ68" s="288">
        <v>0</v>
      </c>
      <c r="BK68" s="288">
        <v>0</v>
      </c>
      <c r="BL68" s="288">
        <v>0</v>
      </c>
      <c r="BM68" s="288">
        <v>0</v>
      </c>
      <c r="BN68" s="288">
        <v>0</v>
      </c>
      <c r="BO68" s="288">
        <v>0</v>
      </c>
      <c r="BP68" s="288">
        <v>0</v>
      </c>
      <c r="BQ68" s="288">
        <v>0</v>
      </c>
      <c r="BR68" s="288">
        <v>0</v>
      </c>
      <c r="BS68" s="288">
        <v>0</v>
      </c>
      <c r="BT68" s="288">
        <v>0</v>
      </c>
      <c r="BU68" s="288">
        <v>0</v>
      </c>
      <c r="BV68" s="288">
        <v>0</v>
      </c>
      <c r="BW68" s="288">
        <v>0</v>
      </c>
      <c r="BX68" s="288">
        <v>0</v>
      </c>
      <c r="BY68" s="288">
        <v>0</v>
      </c>
      <c r="BZ68" s="288">
        <v>0</v>
      </c>
      <c r="CA68" s="288">
        <v>0</v>
      </c>
      <c r="CB68" s="288">
        <v>0</v>
      </c>
      <c r="CC68" s="288">
        <v>0</v>
      </c>
      <c r="CD68" s="288">
        <v>0</v>
      </c>
      <c r="CE68" s="288">
        <v>0</v>
      </c>
      <c r="CF68" s="288">
        <v>0</v>
      </c>
      <c r="CG68" s="288">
        <v>0</v>
      </c>
      <c r="CH68" s="288">
        <v>0</v>
      </c>
      <c r="CI68" s="288">
        <v>0</v>
      </c>
      <c r="CJ68" s="288">
        <v>0</v>
      </c>
      <c r="CK68" s="288">
        <v>0</v>
      </c>
      <c r="CL68" s="288">
        <v>0</v>
      </c>
      <c r="CM68" s="288">
        <v>0</v>
      </c>
      <c r="CN68" s="288">
        <v>0</v>
      </c>
      <c r="CO68" s="288">
        <v>0</v>
      </c>
      <c r="CP68" s="288">
        <v>0</v>
      </c>
      <c r="CQ68" s="288">
        <v>0</v>
      </c>
      <c r="CR68" s="288">
        <v>0</v>
      </c>
      <c r="CS68" s="288">
        <v>0</v>
      </c>
      <c r="CT68" s="288">
        <v>0</v>
      </c>
      <c r="CU68" s="288">
        <v>0</v>
      </c>
      <c r="CV68" s="288">
        <v>0</v>
      </c>
      <c r="CW68" s="288">
        <v>0</v>
      </c>
      <c r="CX68" s="288">
        <v>0</v>
      </c>
      <c r="CY68" s="288">
        <v>0</v>
      </c>
      <c r="CZ68" s="288">
        <v>0</v>
      </c>
      <c r="DA68" s="288">
        <v>0</v>
      </c>
      <c r="DB68" s="288">
        <v>0</v>
      </c>
      <c r="DC68" s="288">
        <v>0</v>
      </c>
      <c r="DD68" s="288">
        <v>0</v>
      </c>
      <c r="DE68" s="289">
        <v>0</v>
      </c>
      <c r="DF68" s="290">
        <v>0</v>
      </c>
      <c r="DG68" s="287">
        <v>0</v>
      </c>
      <c r="DH68" s="288">
        <v>0</v>
      </c>
      <c r="DI68" s="288">
        <v>0</v>
      </c>
      <c r="DJ68" s="288">
        <v>0</v>
      </c>
      <c r="DK68" s="288">
        <v>94335</v>
      </c>
      <c r="DL68" s="288">
        <v>10708</v>
      </c>
      <c r="DM68" s="288">
        <v>0</v>
      </c>
      <c r="DN68" s="290">
        <v>105043</v>
      </c>
      <c r="DO68" s="290">
        <v>105043</v>
      </c>
      <c r="DP68" s="287">
        <v>0</v>
      </c>
      <c r="DQ68" s="289">
        <v>0</v>
      </c>
      <c r="DR68" s="289">
        <v>0</v>
      </c>
      <c r="DS68" s="290">
        <v>105043</v>
      </c>
      <c r="DT68" s="290">
        <v>105043</v>
      </c>
      <c r="DU68" s="287">
        <v>0</v>
      </c>
      <c r="DV68" s="288">
        <v>-509</v>
      </c>
      <c r="DW68" s="290">
        <v>-509</v>
      </c>
      <c r="DX68" s="290">
        <v>104534</v>
      </c>
      <c r="DY68" s="290">
        <v>104534</v>
      </c>
    </row>
    <row r="69" spans="1:129" ht="39.950000000000003" customHeight="1">
      <c r="A69" s="272" t="s">
        <v>261</v>
      </c>
      <c r="B69" s="265" t="s">
        <v>430</v>
      </c>
      <c r="C69" s="287">
        <v>343</v>
      </c>
      <c r="D69" s="288">
        <v>403</v>
      </c>
      <c r="E69" s="288">
        <v>1015</v>
      </c>
      <c r="F69" s="288">
        <v>103</v>
      </c>
      <c r="G69" s="288">
        <v>734</v>
      </c>
      <c r="H69" s="288">
        <v>0</v>
      </c>
      <c r="I69" s="288">
        <v>174</v>
      </c>
      <c r="J69" s="288">
        <v>4690</v>
      </c>
      <c r="K69" s="288">
        <v>859</v>
      </c>
      <c r="L69" s="288">
        <v>116</v>
      </c>
      <c r="M69" s="288">
        <v>0</v>
      </c>
      <c r="N69" s="288">
        <v>869</v>
      </c>
      <c r="O69" s="288">
        <v>1051</v>
      </c>
      <c r="P69" s="288">
        <v>732</v>
      </c>
      <c r="Q69" s="288">
        <v>72</v>
      </c>
      <c r="R69" s="288">
        <v>29642</v>
      </c>
      <c r="S69" s="288">
        <v>3980</v>
      </c>
      <c r="T69" s="288">
        <v>637</v>
      </c>
      <c r="U69" s="288">
        <v>677</v>
      </c>
      <c r="V69" s="288">
        <v>7135</v>
      </c>
      <c r="W69" s="288">
        <v>339</v>
      </c>
      <c r="X69" s="288">
        <v>7196</v>
      </c>
      <c r="Y69" s="288">
        <v>2850</v>
      </c>
      <c r="Z69" s="288">
        <v>3090</v>
      </c>
      <c r="AA69" s="288">
        <v>281</v>
      </c>
      <c r="AB69" s="288">
        <v>943</v>
      </c>
      <c r="AC69" s="288">
        <v>4125</v>
      </c>
      <c r="AD69" s="288">
        <v>164</v>
      </c>
      <c r="AE69" s="288">
        <v>7145</v>
      </c>
      <c r="AF69" s="288">
        <v>201</v>
      </c>
      <c r="AG69" s="288">
        <v>0</v>
      </c>
      <c r="AH69" s="288">
        <v>1</v>
      </c>
      <c r="AI69" s="288">
        <v>293</v>
      </c>
      <c r="AJ69" s="288">
        <v>30</v>
      </c>
      <c r="AK69" s="288">
        <v>1973</v>
      </c>
      <c r="AL69" s="288">
        <v>0</v>
      </c>
      <c r="AM69" s="288">
        <v>5504</v>
      </c>
      <c r="AN69" s="288">
        <v>1998</v>
      </c>
      <c r="AO69" s="288">
        <v>108</v>
      </c>
      <c r="AP69" s="288">
        <v>10674</v>
      </c>
      <c r="AQ69" s="288">
        <v>2346</v>
      </c>
      <c r="AR69" s="288">
        <v>537</v>
      </c>
      <c r="AS69" s="288">
        <v>543</v>
      </c>
      <c r="AT69" s="288">
        <v>1383</v>
      </c>
      <c r="AU69" s="288">
        <v>1334</v>
      </c>
      <c r="AV69" s="288">
        <v>40</v>
      </c>
      <c r="AW69" s="288">
        <v>191</v>
      </c>
      <c r="AX69" s="288">
        <v>263</v>
      </c>
      <c r="AY69" s="288">
        <v>130</v>
      </c>
      <c r="AZ69" s="288">
        <v>3</v>
      </c>
      <c r="BA69" s="288">
        <v>282</v>
      </c>
      <c r="BB69" s="288">
        <v>614</v>
      </c>
      <c r="BC69" s="288">
        <v>0</v>
      </c>
      <c r="BD69" s="288">
        <v>0</v>
      </c>
      <c r="BE69" s="288">
        <v>0</v>
      </c>
      <c r="BF69" s="288">
        <v>1</v>
      </c>
      <c r="BG69" s="288">
        <v>153</v>
      </c>
      <c r="BH69" s="288">
        <v>10147</v>
      </c>
      <c r="BI69" s="288">
        <v>66</v>
      </c>
      <c r="BJ69" s="288">
        <v>50</v>
      </c>
      <c r="BK69" s="288">
        <v>224</v>
      </c>
      <c r="BL69" s="288">
        <v>365</v>
      </c>
      <c r="BM69" s="288">
        <v>181</v>
      </c>
      <c r="BN69" s="288">
        <v>339</v>
      </c>
      <c r="BO69" s="288">
        <v>464</v>
      </c>
      <c r="BP69" s="288">
        <v>6832</v>
      </c>
      <c r="BQ69" s="288">
        <v>267</v>
      </c>
      <c r="BR69" s="288">
        <v>1927</v>
      </c>
      <c r="BS69" s="288">
        <v>2830</v>
      </c>
      <c r="BT69" s="288">
        <v>17738</v>
      </c>
      <c r="BU69" s="288">
        <v>2544</v>
      </c>
      <c r="BV69" s="288">
        <v>3131</v>
      </c>
      <c r="BW69" s="288">
        <v>174</v>
      </c>
      <c r="BX69" s="288">
        <v>0</v>
      </c>
      <c r="BY69" s="288">
        <v>3050</v>
      </c>
      <c r="BZ69" s="288">
        <v>798</v>
      </c>
      <c r="CA69" s="288">
        <v>158</v>
      </c>
      <c r="CB69" s="288">
        <v>87</v>
      </c>
      <c r="CC69" s="288">
        <v>115</v>
      </c>
      <c r="CD69" s="288">
        <v>31</v>
      </c>
      <c r="CE69" s="288">
        <v>1491</v>
      </c>
      <c r="CF69" s="288">
        <v>1071</v>
      </c>
      <c r="CG69" s="288">
        <v>143</v>
      </c>
      <c r="CH69" s="288">
        <v>1170</v>
      </c>
      <c r="CI69" s="288">
        <v>246</v>
      </c>
      <c r="CJ69" s="288">
        <v>173</v>
      </c>
      <c r="CK69" s="288">
        <v>1138</v>
      </c>
      <c r="CL69" s="288">
        <v>155</v>
      </c>
      <c r="CM69" s="288">
        <v>3273</v>
      </c>
      <c r="CN69" s="288">
        <v>7933</v>
      </c>
      <c r="CO69" s="288">
        <v>2821</v>
      </c>
      <c r="CP69" s="288">
        <v>4199</v>
      </c>
      <c r="CQ69" s="288">
        <v>573</v>
      </c>
      <c r="CR69" s="288">
        <v>2049</v>
      </c>
      <c r="CS69" s="288">
        <v>1523</v>
      </c>
      <c r="CT69" s="288">
        <v>143</v>
      </c>
      <c r="CU69" s="288">
        <v>53</v>
      </c>
      <c r="CV69" s="288">
        <v>38</v>
      </c>
      <c r="CW69" s="288">
        <v>966</v>
      </c>
      <c r="CX69" s="288">
        <v>640</v>
      </c>
      <c r="CY69" s="288">
        <v>1421</v>
      </c>
      <c r="CZ69" s="288">
        <v>3703</v>
      </c>
      <c r="DA69" s="288">
        <v>1000</v>
      </c>
      <c r="DB69" s="288">
        <v>3547</v>
      </c>
      <c r="DC69" s="288">
        <v>769</v>
      </c>
      <c r="DD69" s="288">
        <v>0</v>
      </c>
      <c r="DE69" s="289">
        <v>20</v>
      </c>
      <c r="DF69" s="290">
        <v>199743</v>
      </c>
      <c r="DG69" s="287">
        <v>50</v>
      </c>
      <c r="DH69" s="288">
        <v>64869</v>
      </c>
      <c r="DI69" s="288">
        <v>0</v>
      </c>
      <c r="DJ69" s="288">
        <v>0</v>
      </c>
      <c r="DK69" s="288">
        <v>0</v>
      </c>
      <c r="DL69" s="288">
        <v>0</v>
      </c>
      <c r="DM69" s="288">
        <v>0</v>
      </c>
      <c r="DN69" s="290">
        <v>64919</v>
      </c>
      <c r="DO69" s="290">
        <v>264662</v>
      </c>
      <c r="DP69" s="287">
        <v>474</v>
      </c>
      <c r="DQ69" s="289">
        <v>45685</v>
      </c>
      <c r="DR69" s="289">
        <v>46159</v>
      </c>
      <c r="DS69" s="290">
        <v>111078</v>
      </c>
      <c r="DT69" s="290">
        <v>310821</v>
      </c>
      <c r="DU69" s="287">
        <v>-8</v>
      </c>
      <c r="DV69" s="288">
        <v>-87154</v>
      </c>
      <c r="DW69" s="290">
        <v>-87162</v>
      </c>
      <c r="DX69" s="290">
        <v>23916</v>
      </c>
      <c r="DY69" s="290">
        <v>223659</v>
      </c>
    </row>
    <row r="70" spans="1:129" ht="39.950000000000003" customHeight="1">
      <c r="A70" s="272" t="s">
        <v>436</v>
      </c>
      <c r="B70" s="265" t="s">
        <v>431</v>
      </c>
      <c r="C70" s="287">
        <v>0</v>
      </c>
      <c r="D70" s="288">
        <v>0</v>
      </c>
      <c r="E70" s="288">
        <v>1</v>
      </c>
      <c r="F70" s="288">
        <v>0</v>
      </c>
      <c r="G70" s="288">
        <v>0</v>
      </c>
      <c r="H70" s="288">
        <v>0</v>
      </c>
      <c r="I70" s="288">
        <v>0</v>
      </c>
      <c r="J70" s="288">
        <v>221</v>
      </c>
      <c r="K70" s="288">
        <v>58</v>
      </c>
      <c r="L70" s="288">
        <v>2</v>
      </c>
      <c r="M70" s="288">
        <v>0</v>
      </c>
      <c r="N70" s="288">
        <v>91</v>
      </c>
      <c r="O70" s="288">
        <v>56</v>
      </c>
      <c r="P70" s="288">
        <v>1</v>
      </c>
      <c r="Q70" s="288">
        <v>3</v>
      </c>
      <c r="R70" s="288">
        <v>39</v>
      </c>
      <c r="S70" s="288">
        <v>77</v>
      </c>
      <c r="T70" s="288">
        <v>0</v>
      </c>
      <c r="U70" s="288">
        <v>19</v>
      </c>
      <c r="V70" s="288">
        <v>20</v>
      </c>
      <c r="W70" s="288">
        <v>3</v>
      </c>
      <c r="X70" s="288">
        <v>39</v>
      </c>
      <c r="Y70" s="288">
        <v>4</v>
      </c>
      <c r="Z70" s="288">
        <v>6</v>
      </c>
      <c r="AA70" s="288">
        <v>22</v>
      </c>
      <c r="AB70" s="288">
        <v>13</v>
      </c>
      <c r="AC70" s="288">
        <v>0</v>
      </c>
      <c r="AD70" s="288">
        <v>1</v>
      </c>
      <c r="AE70" s="288">
        <v>10</v>
      </c>
      <c r="AF70" s="288">
        <v>1</v>
      </c>
      <c r="AG70" s="288">
        <v>0</v>
      </c>
      <c r="AH70" s="288">
        <v>0</v>
      </c>
      <c r="AI70" s="288">
        <v>2</v>
      </c>
      <c r="AJ70" s="288">
        <v>1</v>
      </c>
      <c r="AK70" s="288">
        <v>14</v>
      </c>
      <c r="AL70" s="288">
        <v>0</v>
      </c>
      <c r="AM70" s="288">
        <v>235</v>
      </c>
      <c r="AN70" s="288">
        <v>41</v>
      </c>
      <c r="AO70" s="288">
        <v>0</v>
      </c>
      <c r="AP70" s="288">
        <v>29</v>
      </c>
      <c r="AQ70" s="288">
        <v>38</v>
      </c>
      <c r="AR70" s="288">
        <v>12</v>
      </c>
      <c r="AS70" s="288">
        <v>19</v>
      </c>
      <c r="AT70" s="288">
        <v>57</v>
      </c>
      <c r="AU70" s="288">
        <v>222</v>
      </c>
      <c r="AV70" s="288">
        <v>9</v>
      </c>
      <c r="AW70" s="288">
        <v>41</v>
      </c>
      <c r="AX70" s="288">
        <v>21</v>
      </c>
      <c r="AY70" s="288">
        <v>15</v>
      </c>
      <c r="AZ70" s="288">
        <v>0</v>
      </c>
      <c r="BA70" s="288">
        <v>16</v>
      </c>
      <c r="BB70" s="288">
        <v>98</v>
      </c>
      <c r="BC70" s="288">
        <v>0</v>
      </c>
      <c r="BD70" s="288">
        <v>0</v>
      </c>
      <c r="BE70" s="288">
        <v>0</v>
      </c>
      <c r="BF70" s="288">
        <v>1</v>
      </c>
      <c r="BG70" s="288">
        <v>4</v>
      </c>
      <c r="BH70" s="288">
        <v>103</v>
      </c>
      <c r="BI70" s="288">
        <v>0</v>
      </c>
      <c r="BJ70" s="288">
        <v>5</v>
      </c>
      <c r="BK70" s="288">
        <v>2</v>
      </c>
      <c r="BL70" s="288">
        <v>39</v>
      </c>
      <c r="BM70" s="288">
        <v>15</v>
      </c>
      <c r="BN70" s="288">
        <v>12</v>
      </c>
      <c r="BO70" s="288">
        <v>9</v>
      </c>
      <c r="BP70" s="288">
        <v>430</v>
      </c>
      <c r="BQ70" s="288">
        <v>22</v>
      </c>
      <c r="BR70" s="288">
        <v>69</v>
      </c>
      <c r="BS70" s="288">
        <v>45</v>
      </c>
      <c r="BT70" s="288">
        <v>3676</v>
      </c>
      <c r="BU70" s="288">
        <v>47</v>
      </c>
      <c r="BV70" s="288">
        <v>61</v>
      </c>
      <c r="BW70" s="288">
        <v>3</v>
      </c>
      <c r="BX70" s="288">
        <v>0</v>
      </c>
      <c r="BY70" s="288">
        <v>0</v>
      </c>
      <c r="BZ70" s="288">
        <v>96</v>
      </c>
      <c r="CA70" s="288">
        <v>4</v>
      </c>
      <c r="CB70" s="288">
        <v>10</v>
      </c>
      <c r="CC70" s="288">
        <v>4</v>
      </c>
      <c r="CD70" s="288">
        <v>0</v>
      </c>
      <c r="CE70" s="288">
        <v>1</v>
      </c>
      <c r="CF70" s="288">
        <v>13</v>
      </c>
      <c r="CG70" s="288">
        <v>2</v>
      </c>
      <c r="CH70" s="288">
        <v>22</v>
      </c>
      <c r="CI70" s="288">
        <v>3</v>
      </c>
      <c r="CJ70" s="288">
        <v>0</v>
      </c>
      <c r="CK70" s="288">
        <v>17</v>
      </c>
      <c r="CL70" s="288">
        <v>7</v>
      </c>
      <c r="CM70" s="288">
        <v>65</v>
      </c>
      <c r="CN70" s="288">
        <v>334</v>
      </c>
      <c r="CO70" s="288">
        <v>12</v>
      </c>
      <c r="CP70" s="288">
        <v>1094</v>
      </c>
      <c r="CQ70" s="288">
        <v>28</v>
      </c>
      <c r="CR70" s="288">
        <v>388</v>
      </c>
      <c r="CS70" s="288">
        <v>128</v>
      </c>
      <c r="CT70" s="288">
        <v>20</v>
      </c>
      <c r="CU70" s="288">
        <v>0</v>
      </c>
      <c r="CV70" s="288">
        <v>0</v>
      </c>
      <c r="CW70" s="288">
        <v>5</v>
      </c>
      <c r="CX70" s="288">
        <v>16</v>
      </c>
      <c r="CY70" s="288">
        <v>125</v>
      </c>
      <c r="CZ70" s="288">
        <v>3148</v>
      </c>
      <c r="DA70" s="288">
        <v>131</v>
      </c>
      <c r="DB70" s="288">
        <v>21</v>
      </c>
      <c r="DC70" s="288">
        <v>110</v>
      </c>
      <c r="DD70" s="288">
        <v>0</v>
      </c>
      <c r="DE70" s="289">
        <v>0</v>
      </c>
      <c r="DF70" s="290">
        <v>11904</v>
      </c>
      <c r="DG70" s="287">
        <v>13</v>
      </c>
      <c r="DH70" s="288">
        <v>6357</v>
      </c>
      <c r="DI70" s="288">
        <v>0</v>
      </c>
      <c r="DJ70" s="288">
        <v>0</v>
      </c>
      <c r="DK70" s="288">
        <v>0</v>
      </c>
      <c r="DL70" s="288">
        <v>0</v>
      </c>
      <c r="DM70" s="288">
        <v>0</v>
      </c>
      <c r="DN70" s="290">
        <v>6370</v>
      </c>
      <c r="DO70" s="290">
        <v>18274</v>
      </c>
      <c r="DP70" s="287">
        <v>4</v>
      </c>
      <c r="DQ70" s="289">
        <v>181</v>
      </c>
      <c r="DR70" s="289">
        <v>185</v>
      </c>
      <c r="DS70" s="290">
        <v>6555</v>
      </c>
      <c r="DT70" s="290">
        <v>18459</v>
      </c>
      <c r="DU70" s="287">
        <v>-1</v>
      </c>
      <c r="DV70" s="288">
        <v>-8739</v>
      </c>
      <c r="DW70" s="290">
        <v>-8740</v>
      </c>
      <c r="DX70" s="290">
        <v>-2185</v>
      </c>
      <c r="DY70" s="290">
        <v>9719</v>
      </c>
    </row>
    <row r="71" spans="1:129" ht="39.950000000000003" customHeight="1">
      <c r="A71" s="272" t="s">
        <v>262</v>
      </c>
      <c r="B71" s="265" t="s">
        <v>97</v>
      </c>
      <c r="C71" s="287">
        <v>6</v>
      </c>
      <c r="D71" s="288">
        <v>33</v>
      </c>
      <c r="E71" s="288">
        <v>17</v>
      </c>
      <c r="F71" s="288">
        <v>2</v>
      </c>
      <c r="G71" s="288">
        <v>28</v>
      </c>
      <c r="H71" s="288">
        <v>0</v>
      </c>
      <c r="I71" s="288">
        <v>10</v>
      </c>
      <c r="J71" s="288">
        <v>465</v>
      </c>
      <c r="K71" s="288">
        <v>161</v>
      </c>
      <c r="L71" s="288">
        <v>1</v>
      </c>
      <c r="M71" s="288">
        <v>0</v>
      </c>
      <c r="N71" s="288">
        <v>24</v>
      </c>
      <c r="O71" s="288">
        <v>59</v>
      </c>
      <c r="P71" s="288">
        <v>8</v>
      </c>
      <c r="Q71" s="288">
        <v>2</v>
      </c>
      <c r="R71" s="288">
        <v>1642.0000000000005</v>
      </c>
      <c r="S71" s="288">
        <v>270</v>
      </c>
      <c r="T71" s="288">
        <v>11</v>
      </c>
      <c r="U71" s="288">
        <v>34</v>
      </c>
      <c r="V71" s="288">
        <v>160</v>
      </c>
      <c r="W71" s="288">
        <v>90</v>
      </c>
      <c r="X71" s="288">
        <v>541.00000000000011</v>
      </c>
      <c r="Y71" s="288">
        <v>390</v>
      </c>
      <c r="Z71" s="288">
        <v>247</v>
      </c>
      <c r="AA71" s="288">
        <v>78</v>
      </c>
      <c r="AB71" s="288">
        <v>44</v>
      </c>
      <c r="AC71" s="288">
        <v>150</v>
      </c>
      <c r="AD71" s="288">
        <v>2</v>
      </c>
      <c r="AE71" s="288">
        <v>245</v>
      </c>
      <c r="AF71" s="288">
        <v>3</v>
      </c>
      <c r="AG71" s="288">
        <v>0</v>
      </c>
      <c r="AH71" s="288">
        <v>0</v>
      </c>
      <c r="AI71" s="288">
        <v>28</v>
      </c>
      <c r="AJ71" s="288">
        <v>1</v>
      </c>
      <c r="AK71" s="288">
        <v>87</v>
      </c>
      <c r="AL71" s="288">
        <v>0</v>
      </c>
      <c r="AM71" s="288">
        <v>266</v>
      </c>
      <c r="AN71" s="288">
        <v>10</v>
      </c>
      <c r="AO71" s="288">
        <v>6</v>
      </c>
      <c r="AP71" s="288">
        <v>298</v>
      </c>
      <c r="AQ71" s="288">
        <v>59</v>
      </c>
      <c r="AR71" s="288">
        <v>20</v>
      </c>
      <c r="AS71" s="288">
        <v>20</v>
      </c>
      <c r="AT71" s="288">
        <v>43</v>
      </c>
      <c r="AU71" s="288">
        <v>86</v>
      </c>
      <c r="AV71" s="288">
        <v>3</v>
      </c>
      <c r="AW71" s="288">
        <v>17</v>
      </c>
      <c r="AX71" s="288">
        <v>16</v>
      </c>
      <c r="AY71" s="288">
        <v>13</v>
      </c>
      <c r="AZ71" s="288">
        <v>0</v>
      </c>
      <c r="BA71" s="288">
        <v>17</v>
      </c>
      <c r="BB71" s="288">
        <v>41</v>
      </c>
      <c r="BC71" s="288">
        <v>0</v>
      </c>
      <c r="BD71" s="288">
        <v>0</v>
      </c>
      <c r="BE71" s="288">
        <v>0</v>
      </c>
      <c r="BF71" s="288">
        <v>0</v>
      </c>
      <c r="BG71" s="288">
        <v>1</v>
      </c>
      <c r="BH71" s="288">
        <v>198</v>
      </c>
      <c r="BI71" s="288">
        <v>1</v>
      </c>
      <c r="BJ71" s="288">
        <v>4</v>
      </c>
      <c r="BK71" s="288">
        <v>19</v>
      </c>
      <c r="BL71" s="288">
        <v>173</v>
      </c>
      <c r="BM71" s="288">
        <v>63</v>
      </c>
      <c r="BN71" s="288">
        <v>54</v>
      </c>
      <c r="BO71" s="288">
        <v>33</v>
      </c>
      <c r="BP71" s="288">
        <v>99</v>
      </c>
      <c r="BQ71" s="288">
        <v>11</v>
      </c>
      <c r="BR71" s="288">
        <v>3607</v>
      </c>
      <c r="BS71" s="288">
        <v>414</v>
      </c>
      <c r="BT71" s="288">
        <v>2005</v>
      </c>
      <c r="BU71" s="288">
        <v>464</v>
      </c>
      <c r="BV71" s="288">
        <v>206</v>
      </c>
      <c r="BW71" s="288">
        <v>26</v>
      </c>
      <c r="BX71" s="288">
        <v>0</v>
      </c>
      <c r="BY71" s="288">
        <v>23</v>
      </c>
      <c r="BZ71" s="288">
        <v>154</v>
      </c>
      <c r="CA71" s="288">
        <v>102</v>
      </c>
      <c r="CB71" s="288">
        <v>43</v>
      </c>
      <c r="CC71" s="288">
        <v>7</v>
      </c>
      <c r="CD71" s="288">
        <v>4</v>
      </c>
      <c r="CE71" s="288">
        <v>64</v>
      </c>
      <c r="CF71" s="288">
        <v>256</v>
      </c>
      <c r="CG71" s="288">
        <v>13</v>
      </c>
      <c r="CH71" s="288">
        <v>623</v>
      </c>
      <c r="CI71" s="288">
        <v>19</v>
      </c>
      <c r="CJ71" s="288">
        <v>3</v>
      </c>
      <c r="CK71" s="288">
        <v>112</v>
      </c>
      <c r="CL71" s="288">
        <v>32</v>
      </c>
      <c r="CM71" s="288">
        <v>979</v>
      </c>
      <c r="CN71" s="288">
        <v>1645</v>
      </c>
      <c r="CO71" s="288">
        <v>692</v>
      </c>
      <c r="CP71" s="288">
        <v>2451</v>
      </c>
      <c r="CQ71" s="288">
        <v>79</v>
      </c>
      <c r="CR71" s="288">
        <v>692</v>
      </c>
      <c r="CS71" s="288">
        <v>712</v>
      </c>
      <c r="CT71" s="288">
        <v>119</v>
      </c>
      <c r="CU71" s="288">
        <v>6</v>
      </c>
      <c r="CV71" s="288">
        <v>3</v>
      </c>
      <c r="CW71" s="288">
        <v>85</v>
      </c>
      <c r="CX71" s="288">
        <v>155</v>
      </c>
      <c r="CY71" s="288">
        <v>367</v>
      </c>
      <c r="CZ71" s="288">
        <v>1734</v>
      </c>
      <c r="DA71" s="288">
        <v>852</v>
      </c>
      <c r="DB71" s="288">
        <v>421</v>
      </c>
      <c r="DC71" s="288">
        <v>214</v>
      </c>
      <c r="DD71" s="288">
        <v>0</v>
      </c>
      <c r="DE71" s="289">
        <v>12</v>
      </c>
      <c r="DF71" s="290">
        <v>25805.000000000004</v>
      </c>
      <c r="DG71" s="287">
        <v>25</v>
      </c>
      <c r="DH71" s="288">
        <v>11904</v>
      </c>
      <c r="DI71" s="288">
        <v>-1119</v>
      </c>
      <c r="DJ71" s="288">
        <v>286</v>
      </c>
      <c r="DK71" s="288">
        <v>0</v>
      </c>
      <c r="DL71" s="288">
        <v>0</v>
      </c>
      <c r="DM71" s="288">
        <v>0</v>
      </c>
      <c r="DN71" s="290">
        <v>11096</v>
      </c>
      <c r="DO71" s="290">
        <v>36901.000000000007</v>
      </c>
      <c r="DP71" s="287">
        <v>299</v>
      </c>
      <c r="DQ71" s="289">
        <v>0</v>
      </c>
      <c r="DR71" s="289">
        <v>299</v>
      </c>
      <c r="DS71" s="290">
        <v>11395</v>
      </c>
      <c r="DT71" s="290">
        <v>37200.000000000007</v>
      </c>
      <c r="DU71" s="287">
        <v>-8</v>
      </c>
      <c r="DV71" s="288">
        <v>-1163</v>
      </c>
      <c r="DW71" s="290">
        <v>-1171</v>
      </c>
      <c r="DX71" s="290">
        <v>10224</v>
      </c>
      <c r="DY71" s="290">
        <v>36029.000000000007</v>
      </c>
    </row>
    <row r="72" spans="1:129" ht="39.950000000000003" customHeight="1">
      <c r="A72" s="272" t="s">
        <v>263</v>
      </c>
      <c r="B72" s="265" t="s">
        <v>98</v>
      </c>
      <c r="C72" s="287">
        <v>0</v>
      </c>
      <c r="D72" s="288">
        <v>13</v>
      </c>
      <c r="E72" s="288">
        <v>56</v>
      </c>
      <c r="F72" s="288">
        <v>0</v>
      </c>
      <c r="G72" s="288">
        <v>0</v>
      </c>
      <c r="H72" s="288">
        <v>0</v>
      </c>
      <c r="I72" s="288">
        <v>12</v>
      </c>
      <c r="J72" s="288">
        <v>295</v>
      </c>
      <c r="K72" s="288">
        <v>9</v>
      </c>
      <c r="L72" s="288">
        <v>11</v>
      </c>
      <c r="M72" s="288">
        <v>0</v>
      </c>
      <c r="N72" s="288">
        <v>29</v>
      </c>
      <c r="O72" s="288">
        <v>8</v>
      </c>
      <c r="P72" s="288">
        <v>16</v>
      </c>
      <c r="Q72" s="288">
        <v>1</v>
      </c>
      <c r="R72" s="288">
        <v>3409</v>
      </c>
      <c r="S72" s="288">
        <v>70</v>
      </c>
      <c r="T72" s="288">
        <v>13</v>
      </c>
      <c r="U72" s="288">
        <v>44</v>
      </c>
      <c r="V72" s="288">
        <v>246</v>
      </c>
      <c r="W72" s="288">
        <v>15</v>
      </c>
      <c r="X72" s="288">
        <v>292</v>
      </c>
      <c r="Y72" s="288">
        <v>708</v>
      </c>
      <c r="Z72" s="288">
        <v>91</v>
      </c>
      <c r="AA72" s="288">
        <v>120</v>
      </c>
      <c r="AB72" s="288">
        <v>99</v>
      </c>
      <c r="AC72" s="288">
        <v>0</v>
      </c>
      <c r="AD72" s="288">
        <v>0</v>
      </c>
      <c r="AE72" s="288">
        <v>8</v>
      </c>
      <c r="AF72" s="288">
        <v>2</v>
      </c>
      <c r="AG72" s="288">
        <v>0</v>
      </c>
      <c r="AH72" s="288">
        <v>0</v>
      </c>
      <c r="AI72" s="288">
        <v>69</v>
      </c>
      <c r="AJ72" s="288">
        <v>0</v>
      </c>
      <c r="AK72" s="288">
        <v>52</v>
      </c>
      <c r="AL72" s="288">
        <v>0</v>
      </c>
      <c r="AM72" s="288">
        <v>44</v>
      </c>
      <c r="AN72" s="288">
        <v>1</v>
      </c>
      <c r="AO72" s="288">
        <v>0</v>
      </c>
      <c r="AP72" s="288">
        <v>0</v>
      </c>
      <c r="AQ72" s="288">
        <v>3</v>
      </c>
      <c r="AR72" s="288">
        <v>10</v>
      </c>
      <c r="AS72" s="288">
        <v>19</v>
      </c>
      <c r="AT72" s="288">
        <v>127</v>
      </c>
      <c r="AU72" s="288">
        <v>3</v>
      </c>
      <c r="AV72" s="288">
        <v>1</v>
      </c>
      <c r="AW72" s="288">
        <v>6</v>
      </c>
      <c r="AX72" s="288">
        <v>7</v>
      </c>
      <c r="AY72" s="288">
        <v>5</v>
      </c>
      <c r="AZ72" s="288">
        <v>0</v>
      </c>
      <c r="BA72" s="288">
        <v>3</v>
      </c>
      <c r="BB72" s="288">
        <v>43</v>
      </c>
      <c r="BC72" s="288">
        <v>0</v>
      </c>
      <c r="BD72" s="288">
        <v>0</v>
      </c>
      <c r="BE72" s="288">
        <v>0</v>
      </c>
      <c r="BF72" s="288">
        <v>0</v>
      </c>
      <c r="BG72" s="288">
        <v>0</v>
      </c>
      <c r="BH72" s="288">
        <v>297</v>
      </c>
      <c r="BI72" s="288">
        <v>3</v>
      </c>
      <c r="BJ72" s="288">
        <v>0</v>
      </c>
      <c r="BK72" s="288">
        <v>0</v>
      </c>
      <c r="BL72" s="288">
        <v>137</v>
      </c>
      <c r="BM72" s="288">
        <v>0</v>
      </c>
      <c r="BN72" s="288">
        <v>784</v>
      </c>
      <c r="BO72" s="288">
        <v>588</v>
      </c>
      <c r="BP72" s="288">
        <v>1741</v>
      </c>
      <c r="BQ72" s="288">
        <v>15</v>
      </c>
      <c r="BR72" s="288">
        <v>81</v>
      </c>
      <c r="BS72" s="288">
        <v>0</v>
      </c>
      <c r="BT72" s="288">
        <v>1200</v>
      </c>
      <c r="BU72" s="288">
        <v>512</v>
      </c>
      <c r="BV72" s="288">
        <v>9</v>
      </c>
      <c r="BW72" s="288">
        <v>0</v>
      </c>
      <c r="BX72" s="288">
        <v>0</v>
      </c>
      <c r="BY72" s="288">
        <v>165</v>
      </c>
      <c r="BZ72" s="288">
        <v>397</v>
      </c>
      <c r="CA72" s="288">
        <v>0</v>
      </c>
      <c r="CB72" s="288">
        <v>169</v>
      </c>
      <c r="CC72" s="288">
        <v>37</v>
      </c>
      <c r="CD72" s="288">
        <v>16</v>
      </c>
      <c r="CE72" s="288">
        <v>49</v>
      </c>
      <c r="CF72" s="288">
        <v>400</v>
      </c>
      <c r="CG72" s="288">
        <v>25</v>
      </c>
      <c r="CH72" s="288">
        <v>1321</v>
      </c>
      <c r="CI72" s="288">
        <v>325</v>
      </c>
      <c r="CJ72" s="288">
        <v>7</v>
      </c>
      <c r="CK72" s="288">
        <v>387</v>
      </c>
      <c r="CL72" s="288">
        <v>113</v>
      </c>
      <c r="CM72" s="288">
        <v>12401</v>
      </c>
      <c r="CN72" s="288">
        <v>2941</v>
      </c>
      <c r="CO72" s="288">
        <v>313</v>
      </c>
      <c r="CP72" s="288">
        <v>2007</v>
      </c>
      <c r="CQ72" s="288">
        <v>1003</v>
      </c>
      <c r="CR72" s="288">
        <v>579</v>
      </c>
      <c r="CS72" s="288">
        <v>661</v>
      </c>
      <c r="CT72" s="288">
        <v>2</v>
      </c>
      <c r="CU72" s="288">
        <v>3</v>
      </c>
      <c r="CV72" s="288">
        <v>15</v>
      </c>
      <c r="CW72" s="288">
        <v>75</v>
      </c>
      <c r="CX72" s="288">
        <v>63</v>
      </c>
      <c r="CY72" s="288">
        <v>2115</v>
      </c>
      <c r="CZ72" s="288">
        <v>2960</v>
      </c>
      <c r="DA72" s="288">
        <v>851</v>
      </c>
      <c r="DB72" s="288">
        <v>1314</v>
      </c>
      <c r="DC72" s="288">
        <v>1018</v>
      </c>
      <c r="DD72" s="288">
        <v>0</v>
      </c>
      <c r="DE72" s="289">
        <v>1654</v>
      </c>
      <c r="DF72" s="290">
        <v>44713</v>
      </c>
      <c r="DG72" s="287">
        <v>0</v>
      </c>
      <c r="DH72" s="288">
        <v>10419</v>
      </c>
      <c r="DI72" s="288">
        <v>12066</v>
      </c>
      <c r="DJ72" s="288">
        <v>2088</v>
      </c>
      <c r="DK72" s="288">
        <v>0</v>
      </c>
      <c r="DL72" s="288">
        <v>0</v>
      </c>
      <c r="DM72" s="288">
        <v>0</v>
      </c>
      <c r="DN72" s="290">
        <v>24573</v>
      </c>
      <c r="DO72" s="290">
        <v>69286</v>
      </c>
      <c r="DP72" s="287">
        <v>0</v>
      </c>
      <c r="DQ72" s="289">
        <v>1436</v>
      </c>
      <c r="DR72" s="289">
        <v>1436</v>
      </c>
      <c r="DS72" s="290">
        <v>26009</v>
      </c>
      <c r="DT72" s="290">
        <v>70722</v>
      </c>
      <c r="DU72" s="287">
        <v>-1</v>
      </c>
      <c r="DV72" s="288">
        <v>-14164</v>
      </c>
      <c r="DW72" s="290">
        <v>-14165</v>
      </c>
      <c r="DX72" s="290">
        <v>11844</v>
      </c>
      <c r="DY72" s="290">
        <v>56557</v>
      </c>
    </row>
    <row r="73" spans="1:129" ht="39.950000000000003" customHeight="1">
      <c r="A73" s="272" t="s">
        <v>264</v>
      </c>
      <c r="B73" s="265" t="s">
        <v>7</v>
      </c>
      <c r="C73" s="287">
        <v>6355</v>
      </c>
      <c r="D73" s="288">
        <v>1760</v>
      </c>
      <c r="E73" s="288">
        <v>744</v>
      </c>
      <c r="F73" s="288">
        <v>344</v>
      </c>
      <c r="G73" s="288">
        <v>7448</v>
      </c>
      <c r="H73" s="288">
        <v>0</v>
      </c>
      <c r="I73" s="288">
        <v>103</v>
      </c>
      <c r="J73" s="288">
        <v>22933</v>
      </c>
      <c r="K73" s="288">
        <v>1658</v>
      </c>
      <c r="L73" s="288">
        <v>985</v>
      </c>
      <c r="M73" s="288">
        <v>0</v>
      </c>
      <c r="N73" s="288">
        <v>1552</v>
      </c>
      <c r="O73" s="288">
        <v>4936</v>
      </c>
      <c r="P73" s="288">
        <v>1761</v>
      </c>
      <c r="Q73" s="288">
        <v>452</v>
      </c>
      <c r="R73" s="288">
        <v>17783</v>
      </c>
      <c r="S73" s="288">
        <v>11110</v>
      </c>
      <c r="T73" s="288">
        <v>1142</v>
      </c>
      <c r="U73" s="288">
        <v>228</v>
      </c>
      <c r="V73" s="288">
        <v>1338</v>
      </c>
      <c r="W73" s="288">
        <v>156</v>
      </c>
      <c r="X73" s="288">
        <v>2879</v>
      </c>
      <c r="Y73" s="288">
        <v>3090</v>
      </c>
      <c r="Z73" s="288">
        <v>967</v>
      </c>
      <c r="AA73" s="288">
        <v>1090</v>
      </c>
      <c r="AB73" s="288">
        <v>1141</v>
      </c>
      <c r="AC73" s="288">
        <v>5388</v>
      </c>
      <c r="AD73" s="288">
        <v>555</v>
      </c>
      <c r="AE73" s="288">
        <v>7923</v>
      </c>
      <c r="AF73" s="288">
        <v>149</v>
      </c>
      <c r="AG73" s="288">
        <v>177</v>
      </c>
      <c r="AH73" s="288">
        <v>7</v>
      </c>
      <c r="AI73" s="288">
        <v>563</v>
      </c>
      <c r="AJ73" s="288">
        <v>23</v>
      </c>
      <c r="AK73" s="288">
        <v>1851</v>
      </c>
      <c r="AL73" s="288">
        <v>0</v>
      </c>
      <c r="AM73" s="288">
        <v>4822</v>
      </c>
      <c r="AN73" s="288">
        <v>521</v>
      </c>
      <c r="AO73" s="288">
        <v>160</v>
      </c>
      <c r="AP73" s="288">
        <v>8025</v>
      </c>
      <c r="AQ73" s="288">
        <v>1515</v>
      </c>
      <c r="AR73" s="288">
        <v>1294</v>
      </c>
      <c r="AS73" s="288">
        <v>668</v>
      </c>
      <c r="AT73" s="288">
        <v>6109</v>
      </c>
      <c r="AU73" s="288">
        <v>6387</v>
      </c>
      <c r="AV73" s="288">
        <v>237</v>
      </c>
      <c r="AW73" s="288">
        <v>1065</v>
      </c>
      <c r="AX73" s="288">
        <v>452</v>
      </c>
      <c r="AY73" s="288">
        <v>960</v>
      </c>
      <c r="AZ73" s="288">
        <v>25</v>
      </c>
      <c r="BA73" s="288">
        <v>1972</v>
      </c>
      <c r="BB73" s="288">
        <v>1559</v>
      </c>
      <c r="BC73" s="288">
        <v>2</v>
      </c>
      <c r="BD73" s="288">
        <v>0</v>
      </c>
      <c r="BE73" s="288">
        <v>0</v>
      </c>
      <c r="BF73" s="288">
        <v>2</v>
      </c>
      <c r="BG73" s="288">
        <v>241</v>
      </c>
      <c r="BH73" s="288">
        <v>24179</v>
      </c>
      <c r="BI73" s="288">
        <v>142</v>
      </c>
      <c r="BJ73" s="288">
        <v>779</v>
      </c>
      <c r="BK73" s="288">
        <v>42</v>
      </c>
      <c r="BL73" s="288">
        <v>13579</v>
      </c>
      <c r="BM73" s="288">
        <v>4791</v>
      </c>
      <c r="BN73" s="288">
        <v>5911</v>
      </c>
      <c r="BO73" s="288">
        <v>3594</v>
      </c>
      <c r="BP73" s="288">
        <v>5933</v>
      </c>
      <c r="BQ73" s="288">
        <v>201</v>
      </c>
      <c r="BR73" s="288">
        <v>397</v>
      </c>
      <c r="BS73" s="288">
        <v>1134</v>
      </c>
      <c r="BT73" s="288">
        <v>8060</v>
      </c>
      <c r="BU73" s="288">
        <v>1904</v>
      </c>
      <c r="BV73" s="288">
        <v>131</v>
      </c>
      <c r="BW73" s="288">
        <v>352</v>
      </c>
      <c r="BX73" s="288">
        <v>396</v>
      </c>
      <c r="BY73" s="288">
        <v>23</v>
      </c>
      <c r="BZ73" s="288">
        <v>2348</v>
      </c>
      <c r="CA73" s="288">
        <v>18707</v>
      </c>
      <c r="CB73" s="288">
        <v>1654</v>
      </c>
      <c r="CC73" s="288">
        <v>326</v>
      </c>
      <c r="CD73" s="288">
        <v>39</v>
      </c>
      <c r="CE73" s="288">
        <v>220</v>
      </c>
      <c r="CF73" s="288">
        <v>639</v>
      </c>
      <c r="CG73" s="288">
        <v>116</v>
      </c>
      <c r="CH73" s="288">
        <v>799</v>
      </c>
      <c r="CI73" s="288">
        <v>226</v>
      </c>
      <c r="CJ73" s="288">
        <v>371</v>
      </c>
      <c r="CK73" s="288">
        <v>582</v>
      </c>
      <c r="CL73" s="288">
        <v>1220</v>
      </c>
      <c r="CM73" s="288">
        <v>2632</v>
      </c>
      <c r="CN73" s="288">
        <v>3104</v>
      </c>
      <c r="CO73" s="288">
        <v>3794</v>
      </c>
      <c r="CP73" s="288">
        <v>33650</v>
      </c>
      <c r="CQ73" s="288">
        <v>648</v>
      </c>
      <c r="CR73" s="288">
        <v>3525</v>
      </c>
      <c r="CS73" s="288">
        <v>5011</v>
      </c>
      <c r="CT73" s="288">
        <v>2345</v>
      </c>
      <c r="CU73" s="288">
        <v>762</v>
      </c>
      <c r="CV73" s="288">
        <v>96</v>
      </c>
      <c r="CW73" s="288">
        <v>7505</v>
      </c>
      <c r="CX73" s="288">
        <v>2520</v>
      </c>
      <c r="CY73" s="288">
        <v>2354</v>
      </c>
      <c r="CZ73" s="288">
        <v>23452</v>
      </c>
      <c r="DA73" s="288">
        <v>1418</v>
      </c>
      <c r="DB73" s="288">
        <v>2230</v>
      </c>
      <c r="DC73" s="288">
        <v>2155</v>
      </c>
      <c r="DD73" s="288">
        <v>2622</v>
      </c>
      <c r="DE73" s="289">
        <v>100</v>
      </c>
      <c r="DF73" s="290">
        <v>343325</v>
      </c>
      <c r="DG73" s="287">
        <v>15391</v>
      </c>
      <c r="DH73" s="288">
        <v>365263</v>
      </c>
      <c r="DI73" s="288">
        <v>90</v>
      </c>
      <c r="DJ73" s="288">
        <v>0</v>
      </c>
      <c r="DK73" s="288">
        <v>8675</v>
      </c>
      <c r="DL73" s="288">
        <v>87479</v>
      </c>
      <c r="DM73" s="288">
        <v>1011</v>
      </c>
      <c r="DN73" s="290">
        <v>477909</v>
      </c>
      <c r="DO73" s="290">
        <v>821234</v>
      </c>
      <c r="DP73" s="287">
        <v>9102</v>
      </c>
      <c r="DQ73" s="289">
        <v>217497</v>
      </c>
      <c r="DR73" s="289">
        <v>226599</v>
      </c>
      <c r="DS73" s="290">
        <v>704508</v>
      </c>
      <c r="DT73" s="290">
        <v>1047833</v>
      </c>
      <c r="DU73" s="287">
        <v>-902</v>
      </c>
      <c r="DV73" s="288">
        <v>-268378</v>
      </c>
      <c r="DW73" s="290">
        <v>-269280</v>
      </c>
      <c r="DX73" s="290">
        <v>435228</v>
      </c>
      <c r="DY73" s="290">
        <v>778553</v>
      </c>
    </row>
    <row r="74" spans="1:129" ht="39.950000000000003" customHeight="1">
      <c r="A74" s="272" t="s">
        <v>265</v>
      </c>
      <c r="B74" s="265" t="s">
        <v>8</v>
      </c>
      <c r="C74" s="287">
        <v>348</v>
      </c>
      <c r="D74" s="288">
        <v>125</v>
      </c>
      <c r="E74" s="288">
        <v>111</v>
      </c>
      <c r="F74" s="288">
        <v>398</v>
      </c>
      <c r="G74" s="288">
        <v>946</v>
      </c>
      <c r="H74" s="288">
        <v>0</v>
      </c>
      <c r="I74" s="288">
        <v>231</v>
      </c>
      <c r="J74" s="288">
        <v>1355</v>
      </c>
      <c r="K74" s="288">
        <v>315</v>
      </c>
      <c r="L74" s="288">
        <v>54</v>
      </c>
      <c r="M74" s="288">
        <v>0</v>
      </c>
      <c r="N74" s="288">
        <v>401</v>
      </c>
      <c r="O74" s="288">
        <v>909</v>
      </c>
      <c r="P74" s="288">
        <v>198</v>
      </c>
      <c r="Q74" s="288">
        <v>84</v>
      </c>
      <c r="R74" s="288">
        <v>2939</v>
      </c>
      <c r="S74" s="288">
        <v>1075</v>
      </c>
      <c r="T74" s="288">
        <v>210</v>
      </c>
      <c r="U74" s="288">
        <v>83</v>
      </c>
      <c r="V74" s="288">
        <v>508</v>
      </c>
      <c r="W74" s="288">
        <v>223</v>
      </c>
      <c r="X74" s="288">
        <v>826</v>
      </c>
      <c r="Y74" s="288">
        <v>897</v>
      </c>
      <c r="Z74" s="288">
        <v>193</v>
      </c>
      <c r="AA74" s="288">
        <v>161</v>
      </c>
      <c r="AB74" s="288">
        <v>183</v>
      </c>
      <c r="AC74" s="288">
        <v>1482</v>
      </c>
      <c r="AD74" s="288">
        <v>11</v>
      </c>
      <c r="AE74" s="288">
        <v>477</v>
      </c>
      <c r="AF74" s="288">
        <v>32</v>
      </c>
      <c r="AG74" s="288">
        <v>0</v>
      </c>
      <c r="AH74" s="288">
        <v>1</v>
      </c>
      <c r="AI74" s="288">
        <v>233</v>
      </c>
      <c r="AJ74" s="288">
        <v>6</v>
      </c>
      <c r="AK74" s="288">
        <v>351</v>
      </c>
      <c r="AL74" s="288">
        <v>0</v>
      </c>
      <c r="AM74" s="288">
        <v>571</v>
      </c>
      <c r="AN74" s="288">
        <v>91</v>
      </c>
      <c r="AO74" s="288">
        <v>14</v>
      </c>
      <c r="AP74" s="288">
        <v>2711</v>
      </c>
      <c r="AQ74" s="288">
        <v>467</v>
      </c>
      <c r="AR74" s="288">
        <v>338</v>
      </c>
      <c r="AS74" s="288">
        <v>86</v>
      </c>
      <c r="AT74" s="288">
        <v>1073</v>
      </c>
      <c r="AU74" s="288">
        <v>1072</v>
      </c>
      <c r="AV74" s="288">
        <v>70</v>
      </c>
      <c r="AW74" s="288">
        <v>334</v>
      </c>
      <c r="AX74" s="288">
        <v>81</v>
      </c>
      <c r="AY74" s="288">
        <v>123</v>
      </c>
      <c r="AZ74" s="288">
        <v>2</v>
      </c>
      <c r="BA74" s="288">
        <v>261</v>
      </c>
      <c r="BB74" s="288">
        <v>266</v>
      </c>
      <c r="BC74" s="288">
        <v>0</v>
      </c>
      <c r="BD74" s="288">
        <v>0</v>
      </c>
      <c r="BE74" s="288">
        <v>0</v>
      </c>
      <c r="BF74" s="288">
        <v>0</v>
      </c>
      <c r="BG74" s="288">
        <v>11</v>
      </c>
      <c r="BH74" s="288">
        <v>5480</v>
      </c>
      <c r="BI74" s="288">
        <v>12</v>
      </c>
      <c r="BJ74" s="288">
        <v>268</v>
      </c>
      <c r="BK74" s="288">
        <v>9</v>
      </c>
      <c r="BL74" s="288">
        <v>2957</v>
      </c>
      <c r="BM74" s="288">
        <v>435</v>
      </c>
      <c r="BN74" s="288">
        <v>2378</v>
      </c>
      <c r="BO74" s="288">
        <v>1472</v>
      </c>
      <c r="BP74" s="288">
        <v>10496</v>
      </c>
      <c r="BQ74" s="288">
        <v>157</v>
      </c>
      <c r="BR74" s="288">
        <v>414</v>
      </c>
      <c r="BS74" s="288">
        <v>269</v>
      </c>
      <c r="BT74" s="288">
        <v>13053</v>
      </c>
      <c r="BU74" s="288">
        <v>10116</v>
      </c>
      <c r="BV74" s="288">
        <v>8034</v>
      </c>
      <c r="BW74" s="288">
        <v>7822</v>
      </c>
      <c r="BX74" s="288">
        <v>41231</v>
      </c>
      <c r="BY74" s="288">
        <v>368</v>
      </c>
      <c r="BZ74" s="288">
        <v>2231</v>
      </c>
      <c r="CA74" s="288">
        <v>4402</v>
      </c>
      <c r="CB74" s="288">
        <v>2808</v>
      </c>
      <c r="CC74" s="288">
        <v>1063</v>
      </c>
      <c r="CD74" s="288">
        <v>61</v>
      </c>
      <c r="CE74" s="288">
        <v>206</v>
      </c>
      <c r="CF74" s="288">
        <v>712</v>
      </c>
      <c r="CG74" s="288">
        <v>16</v>
      </c>
      <c r="CH74" s="288">
        <v>1368</v>
      </c>
      <c r="CI74" s="288">
        <v>269</v>
      </c>
      <c r="CJ74" s="288">
        <v>141</v>
      </c>
      <c r="CK74" s="288">
        <v>419</v>
      </c>
      <c r="CL74" s="288">
        <v>220</v>
      </c>
      <c r="CM74" s="288">
        <v>9270</v>
      </c>
      <c r="CN74" s="288">
        <v>111</v>
      </c>
      <c r="CO74" s="288">
        <v>617</v>
      </c>
      <c r="CP74" s="288">
        <v>3217</v>
      </c>
      <c r="CQ74" s="288">
        <v>171</v>
      </c>
      <c r="CR74" s="288">
        <v>825</v>
      </c>
      <c r="CS74" s="288">
        <v>850</v>
      </c>
      <c r="CT74" s="288">
        <v>335</v>
      </c>
      <c r="CU74" s="288">
        <v>352</v>
      </c>
      <c r="CV74" s="288">
        <v>154</v>
      </c>
      <c r="CW74" s="288">
        <v>345</v>
      </c>
      <c r="CX74" s="288">
        <v>2577</v>
      </c>
      <c r="CY74" s="288">
        <v>644</v>
      </c>
      <c r="CZ74" s="288">
        <v>1064</v>
      </c>
      <c r="DA74" s="288">
        <v>133</v>
      </c>
      <c r="DB74" s="288">
        <v>777</v>
      </c>
      <c r="DC74" s="288">
        <v>187</v>
      </c>
      <c r="DD74" s="288">
        <v>0</v>
      </c>
      <c r="DE74" s="289">
        <v>4</v>
      </c>
      <c r="DF74" s="290">
        <v>163457</v>
      </c>
      <c r="DG74" s="287">
        <v>3</v>
      </c>
      <c r="DH74" s="288">
        <v>188034</v>
      </c>
      <c r="DI74" s="288">
        <v>0</v>
      </c>
      <c r="DJ74" s="288">
        <v>0</v>
      </c>
      <c r="DK74" s="288">
        <v>0</v>
      </c>
      <c r="DL74" s="288">
        <v>0</v>
      </c>
      <c r="DM74" s="288">
        <v>0</v>
      </c>
      <c r="DN74" s="290">
        <v>188037</v>
      </c>
      <c r="DO74" s="290">
        <v>351494</v>
      </c>
      <c r="DP74" s="287">
        <v>13249</v>
      </c>
      <c r="DQ74" s="289">
        <v>11892</v>
      </c>
      <c r="DR74" s="289">
        <v>25141</v>
      </c>
      <c r="DS74" s="290">
        <v>213178</v>
      </c>
      <c r="DT74" s="290">
        <v>376635</v>
      </c>
      <c r="DU74" s="287">
        <v>-6661</v>
      </c>
      <c r="DV74" s="288">
        <v>-62710</v>
      </c>
      <c r="DW74" s="290">
        <v>-69371</v>
      </c>
      <c r="DX74" s="290">
        <v>143807</v>
      </c>
      <c r="DY74" s="290">
        <v>307264</v>
      </c>
    </row>
    <row r="75" spans="1:129" ht="39.950000000000003" customHeight="1">
      <c r="A75" s="272" t="s">
        <v>266</v>
      </c>
      <c r="B75" s="265" t="s">
        <v>167</v>
      </c>
      <c r="C75" s="287">
        <v>44</v>
      </c>
      <c r="D75" s="288">
        <v>0</v>
      </c>
      <c r="E75" s="288">
        <v>129</v>
      </c>
      <c r="F75" s="288">
        <v>168</v>
      </c>
      <c r="G75" s="288">
        <v>92</v>
      </c>
      <c r="H75" s="288">
        <v>0</v>
      </c>
      <c r="I75" s="288">
        <v>27</v>
      </c>
      <c r="J75" s="288">
        <v>491</v>
      </c>
      <c r="K75" s="288">
        <v>76</v>
      </c>
      <c r="L75" s="288">
        <v>0</v>
      </c>
      <c r="M75" s="288">
        <v>0</v>
      </c>
      <c r="N75" s="288">
        <v>63</v>
      </c>
      <c r="O75" s="288">
        <v>222</v>
      </c>
      <c r="P75" s="288">
        <v>20</v>
      </c>
      <c r="Q75" s="288">
        <v>24</v>
      </c>
      <c r="R75" s="288">
        <v>791</v>
      </c>
      <c r="S75" s="288">
        <v>340</v>
      </c>
      <c r="T75" s="288">
        <v>88</v>
      </c>
      <c r="U75" s="288">
        <v>14</v>
      </c>
      <c r="V75" s="288">
        <v>90</v>
      </c>
      <c r="W75" s="288">
        <v>57</v>
      </c>
      <c r="X75" s="288">
        <v>214</v>
      </c>
      <c r="Y75" s="288">
        <v>225</v>
      </c>
      <c r="Z75" s="288">
        <v>77</v>
      </c>
      <c r="AA75" s="288">
        <v>157</v>
      </c>
      <c r="AB75" s="288">
        <v>24</v>
      </c>
      <c r="AC75" s="288">
        <v>205</v>
      </c>
      <c r="AD75" s="288">
        <v>13</v>
      </c>
      <c r="AE75" s="288">
        <v>362</v>
      </c>
      <c r="AF75" s="288">
        <v>10</v>
      </c>
      <c r="AG75" s="288">
        <v>0</v>
      </c>
      <c r="AH75" s="288">
        <v>0</v>
      </c>
      <c r="AI75" s="288">
        <v>66</v>
      </c>
      <c r="AJ75" s="288">
        <v>1</v>
      </c>
      <c r="AK75" s="288">
        <v>111</v>
      </c>
      <c r="AL75" s="288">
        <v>0</v>
      </c>
      <c r="AM75" s="288">
        <v>136</v>
      </c>
      <c r="AN75" s="288">
        <v>44</v>
      </c>
      <c r="AO75" s="288">
        <v>3</v>
      </c>
      <c r="AP75" s="288">
        <v>118</v>
      </c>
      <c r="AQ75" s="288">
        <v>41</v>
      </c>
      <c r="AR75" s="288">
        <v>170</v>
      </c>
      <c r="AS75" s="288">
        <v>44</v>
      </c>
      <c r="AT75" s="288">
        <v>347</v>
      </c>
      <c r="AU75" s="288">
        <v>411</v>
      </c>
      <c r="AV75" s="288">
        <v>6</v>
      </c>
      <c r="AW75" s="288">
        <v>29</v>
      </c>
      <c r="AX75" s="288">
        <v>21</v>
      </c>
      <c r="AY75" s="288">
        <v>55</v>
      </c>
      <c r="AZ75" s="288">
        <v>1</v>
      </c>
      <c r="BA75" s="288">
        <v>109</v>
      </c>
      <c r="BB75" s="288">
        <v>85</v>
      </c>
      <c r="BC75" s="288">
        <v>0</v>
      </c>
      <c r="BD75" s="288">
        <v>0</v>
      </c>
      <c r="BE75" s="288">
        <v>0</v>
      </c>
      <c r="BF75" s="288">
        <v>0</v>
      </c>
      <c r="BG75" s="288">
        <v>0</v>
      </c>
      <c r="BH75" s="288">
        <v>612</v>
      </c>
      <c r="BI75" s="288">
        <v>4</v>
      </c>
      <c r="BJ75" s="288">
        <v>11</v>
      </c>
      <c r="BK75" s="288">
        <v>2</v>
      </c>
      <c r="BL75" s="288">
        <v>861</v>
      </c>
      <c r="BM75" s="288">
        <v>334</v>
      </c>
      <c r="BN75" s="288">
        <v>491</v>
      </c>
      <c r="BO75" s="288">
        <v>441</v>
      </c>
      <c r="BP75" s="288">
        <v>936</v>
      </c>
      <c r="BQ75" s="288">
        <v>69</v>
      </c>
      <c r="BR75" s="288">
        <v>64</v>
      </c>
      <c r="BS75" s="288">
        <v>182</v>
      </c>
      <c r="BT75" s="288">
        <v>18731</v>
      </c>
      <c r="BU75" s="288">
        <v>4241</v>
      </c>
      <c r="BV75" s="288">
        <v>4532</v>
      </c>
      <c r="BW75" s="288">
        <v>8588</v>
      </c>
      <c r="BX75" s="288">
        <v>12170</v>
      </c>
      <c r="BY75" s="288">
        <v>11</v>
      </c>
      <c r="BZ75" s="288">
        <v>1874</v>
      </c>
      <c r="CA75" s="288">
        <v>229</v>
      </c>
      <c r="CB75" s="288">
        <v>5040</v>
      </c>
      <c r="CC75" s="288">
        <v>140</v>
      </c>
      <c r="CD75" s="288">
        <v>327</v>
      </c>
      <c r="CE75" s="288">
        <v>3874</v>
      </c>
      <c r="CF75" s="288">
        <v>1587</v>
      </c>
      <c r="CG75" s="288">
        <v>647</v>
      </c>
      <c r="CH75" s="288">
        <v>3243</v>
      </c>
      <c r="CI75" s="288">
        <v>569</v>
      </c>
      <c r="CJ75" s="288">
        <v>903</v>
      </c>
      <c r="CK75" s="288">
        <v>1679</v>
      </c>
      <c r="CL75" s="288">
        <v>654</v>
      </c>
      <c r="CM75" s="288">
        <v>308</v>
      </c>
      <c r="CN75" s="288">
        <v>443</v>
      </c>
      <c r="CO75" s="288">
        <v>3026</v>
      </c>
      <c r="CP75" s="288">
        <v>11117</v>
      </c>
      <c r="CQ75" s="288">
        <v>206</v>
      </c>
      <c r="CR75" s="288">
        <v>255</v>
      </c>
      <c r="CS75" s="288">
        <v>318</v>
      </c>
      <c r="CT75" s="288">
        <v>966</v>
      </c>
      <c r="CU75" s="288">
        <v>89</v>
      </c>
      <c r="CV75" s="288">
        <v>360</v>
      </c>
      <c r="CW75" s="288">
        <v>337</v>
      </c>
      <c r="CX75" s="288">
        <v>1740</v>
      </c>
      <c r="CY75" s="288">
        <v>621</v>
      </c>
      <c r="CZ75" s="288">
        <v>1790</v>
      </c>
      <c r="DA75" s="288">
        <v>1797</v>
      </c>
      <c r="DB75" s="288">
        <v>1575</v>
      </c>
      <c r="DC75" s="288">
        <v>659</v>
      </c>
      <c r="DD75" s="288">
        <v>0</v>
      </c>
      <c r="DE75" s="289">
        <v>141</v>
      </c>
      <c r="DF75" s="290">
        <v>104615</v>
      </c>
      <c r="DG75" s="287">
        <v>0</v>
      </c>
      <c r="DH75" s="288">
        <v>6489</v>
      </c>
      <c r="DI75" s="288">
        <v>0</v>
      </c>
      <c r="DJ75" s="288">
        <v>0</v>
      </c>
      <c r="DK75" s="288">
        <v>0</v>
      </c>
      <c r="DL75" s="292">
        <v>0</v>
      </c>
      <c r="DM75" s="288">
        <v>0</v>
      </c>
      <c r="DN75" s="290">
        <v>6489</v>
      </c>
      <c r="DO75" s="290">
        <v>111104</v>
      </c>
      <c r="DP75" s="287">
        <v>16</v>
      </c>
      <c r="DQ75" s="289">
        <v>9530</v>
      </c>
      <c r="DR75" s="289">
        <v>9546</v>
      </c>
      <c r="DS75" s="290">
        <v>16035</v>
      </c>
      <c r="DT75" s="290">
        <v>120650</v>
      </c>
      <c r="DU75" s="287">
        <v>0</v>
      </c>
      <c r="DV75" s="288">
        <v>-22240</v>
      </c>
      <c r="DW75" s="290">
        <v>-22240</v>
      </c>
      <c r="DX75" s="290">
        <v>-6205</v>
      </c>
      <c r="DY75" s="290">
        <v>98410</v>
      </c>
    </row>
    <row r="76" spans="1:129" ht="39.950000000000003" customHeight="1">
      <c r="A76" s="272" t="s">
        <v>267</v>
      </c>
      <c r="B76" s="265" t="s">
        <v>168</v>
      </c>
      <c r="C76" s="287">
        <v>0</v>
      </c>
      <c r="D76" s="288">
        <v>0</v>
      </c>
      <c r="E76" s="288">
        <v>0</v>
      </c>
      <c r="F76" s="288">
        <v>0</v>
      </c>
      <c r="G76" s="288">
        <v>0</v>
      </c>
      <c r="H76" s="288">
        <v>0</v>
      </c>
      <c r="I76" s="288">
        <v>0</v>
      </c>
      <c r="J76" s="288">
        <v>0</v>
      </c>
      <c r="K76" s="288">
        <v>0</v>
      </c>
      <c r="L76" s="288">
        <v>0</v>
      </c>
      <c r="M76" s="288">
        <v>0</v>
      </c>
      <c r="N76" s="288">
        <v>0</v>
      </c>
      <c r="O76" s="288">
        <v>0</v>
      </c>
      <c r="P76" s="288">
        <v>0</v>
      </c>
      <c r="Q76" s="288">
        <v>0</v>
      </c>
      <c r="R76" s="288">
        <v>0</v>
      </c>
      <c r="S76" s="288">
        <v>0</v>
      </c>
      <c r="T76" s="288">
        <v>0</v>
      </c>
      <c r="U76" s="288">
        <v>0</v>
      </c>
      <c r="V76" s="288">
        <v>0</v>
      </c>
      <c r="W76" s="288">
        <v>0</v>
      </c>
      <c r="X76" s="288">
        <v>0</v>
      </c>
      <c r="Y76" s="288">
        <v>0</v>
      </c>
      <c r="Z76" s="288">
        <v>0</v>
      </c>
      <c r="AA76" s="288">
        <v>0</v>
      </c>
      <c r="AB76" s="288">
        <v>0</v>
      </c>
      <c r="AC76" s="288">
        <v>0</v>
      </c>
      <c r="AD76" s="288">
        <v>0</v>
      </c>
      <c r="AE76" s="288">
        <v>0</v>
      </c>
      <c r="AF76" s="288">
        <v>0</v>
      </c>
      <c r="AG76" s="288">
        <v>0</v>
      </c>
      <c r="AH76" s="288">
        <v>0</v>
      </c>
      <c r="AI76" s="288">
        <v>0</v>
      </c>
      <c r="AJ76" s="288">
        <v>0</v>
      </c>
      <c r="AK76" s="288">
        <v>0</v>
      </c>
      <c r="AL76" s="288">
        <v>0</v>
      </c>
      <c r="AM76" s="288">
        <v>0</v>
      </c>
      <c r="AN76" s="288">
        <v>0</v>
      </c>
      <c r="AO76" s="288">
        <v>0</v>
      </c>
      <c r="AP76" s="288">
        <v>0</v>
      </c>
      <c r="AQ76" s="288">
        <v>0</v>
      </c>
      <c r="AR76" s="288">
        <v>0</v>
      </c>
      <c r="AS76" s="288">
        <v>0</v>
      </c>
      <c r="AT76" s="288">
        <v>0</v>
      </c>
      <c r="AU76" s="288">
        <v>0</v>
      </c>
      <c r="AV76" s="288">
        <v>0</v>
      </c>
      <c r="AW76" s="288">
        <v>0</v>
      </c>
      <c r="AX76" s="288">
        <v>0</v>
      </c>
      <c r="AY76" s="288">
        <v>0</v>
      </c>
      <c r="AZ76" s="288">
        <v>0</v>
      </c>
      <c r="BA76" s="288">
        <v>0</v>
      </c>
      <c r="BB76" s="288">
        <v>0</v>
      </c>
      <c r="BC76" s="288">
        <v>0</v>
      </c>
      <c r="BD76" s="288">
        <v>0</v>
      </c>
      <c r="BE76" s="288">
        <v>0</v>
      </c>
      <c r="BF76" s="288">
        <v>0</v>
      </c>
      <c r="BG76" s="288">
        <v>0</v>
      </c>
      <c r="BH76" s="288">
        <v>0</v>
      </c>
      <c r="BI76" s="288">
        <v>0</v>
      </c>
      <c r="BJ76" s="288">
        <v>0</v>
      </c>
      <c r="BK76" s="288">
        <v>0</v>
      </c>
      <c r="BL76" s="288">
        <v>0</v>
      </c>
      <c r="BM76" s="288">
        <v>0</v>
      </c>
      <c r="BN76" s="288">
        <v>0</v>
      </c>
      <c r="BO76" s="288">
        <v>0</v>
      </c>
      <c r="BP76" s="288">
        <v>0</v>
      </c>
      <c r="BQ76" s="288">
        <v>0</v>
      </c>
      <c r="BR76" s="288">
        <v>0</v>
      </c>
      <c r="BS76" s="288">
        <v>0</v>
      </c>
      <c r="BT76" s="288">
        <v>0</v>
      </c>
      <c r="BU76" s="288">
        <v>0</v>
      </c>
      <c r="BV76" s="288">
        <v>0</v>
      </c>
      <c r="BW76" s="288">
        <v>0</v>
      </c>
      <c r="BX76" s="288">
        <v>0</v>
      </c>
      <c r="BY76" s="288">
        <v>0</v>
      </c>
      <c r="BZ76" s="288">
        <v>0</v>
      </c>
      <c r="CA76" s="288">
        <v>0</v>
      </c>
      <c r="CB76" s="288">
        <v>0</v>
      </c>
      <c r="CC76" s="288">
        <v>0</v>
      </c>
      <c r="CD76" s="288">
        <v>0</v>
      </c>
      <c r="CE76" s="288">
        <v>0</v>
      </c>
      <c r="CF76" s="288">
        <v>0</v>
      </c>
      <c r="CG76" s="288">
        <v>0</v>
      </c>
      <c r="CH76" s="288">
        <v>0</v>
      </c>
      <c r="CI76" s="288">
        <v>0</v>
      </c>
      <c r="CJ76" s="288">
        <v>0</v>
      </c>
      <c r="CK76" s="288">
        <v>0</v>
      </c>
      <c r="CL76" s="288">
        <v>0</v>
      </c>
      <c r="CM76" s="288">
        <v>0</v>
      </c>
      <c r="CN76" s="288">
        <v>0</v>
      </c>
      <c r="CO76" s="288">
        <v>0</v>
      </c>
      <c r="CP76" s="288">
        <v>0</v>
      </c>
      <c r="CQ76" s="288">
        <v>0</v>
      </c>
      <c r="CR76" s="288">
        <v>0</v>
      </c>
      <c r="CS76" s="288">
        <v>0</v>
      </c>
      <c r="CT76" s="288">
        <v>0</v>
      </c>
      <c r="CU76" s="288">
        <v>0</v>
      </c>
      <c r="CV76" s="288">
        <v>0</v>
      </c>
      <c r="CW76" s="288">
        <v>0</v>
      </c>
      <c r="CX76" s="288">
        <v>0</v>
      </c>
      <c r="CY76" s="288">
        <v>0</v>
      </c>
      <c r="CZ76" s="288">
        <v>0</v>
      </c>
      <c r="DA76" s="288">
        <v>0</v>
      </c>
      <c r="DB76" s="288">
        <v>0</v>
      </c>
      <c r="DC76" s="288">
        <v>0</v>
      </c>
      <c r="DD76" s="288">
        <v>0</v>
      </c>
      <c r="DE76" s="289">
        <v>0</v>
      </c>
      <c r="DF76" s="290">
        <v>0</v>
      </c>
      <c r="DG76" s="287">
        <v>0</v>
      </c>
      <c r="DH76" s="288">
        <v>92167</v>
      </c>
      <c r="DI76" s="288">
        <v>145</v>
      </c>
      <c r="DJ76" s="288">
        <v>0</v>
      </c>
      <c r="DK76" s="288">
        <v>0</v>
      </c>
      <c r="DL76" s="288">
        <v>0</v>
      </c>
      <c r="DM76" s="288">
        <v>0</v>
      </c>
      <c r="DN76" s="290">
        <v>92312</v>
      </c>
      <c r="DO76" s="290">
        <v>92312</v>
      </c>
      <c r="DP76" s="287">
        <v>290</v>
      </c>
      <c r="DQ76" s="289">
        <v>0</v>
      </c>
      <c r="DR76" s="289">
        <v>290</v>
      </c>
      <c r="DS76" s="290">
        <v>92602</v>
      </c>
      <c r="DT76" s="290">
        <v>92602</v>
      </c>
      <c r="DU76" s="287">
        <v>-9</v>
      </c>
      <c r="DV76" s="288">
        <v>0</v>
      </c>
      <c r="DW76" s="290">
        <v>-9</v>
      </c>
      <c r="DX76" s="290">
        <v>92593</v>
      </c>
      <c r="DY76" s="290">
        <v>92593</v>
      </c>
    </row>
    <row r="77" spans="1:129" ht="39.950000000000003" customHeight="1">
      <c r="A77" s="272" t="s">
        <v>268</v>
      </c>
      <c r="B77" s="265" t="s">
        <v>169</v>
      </c>
      <c r="C77" s="287">
        <v>0</v>
      </c>
      <c r="D77" s="288">
        <v>0</v>
      </c>
      <c r="E77" s="288">
        <v>0</v>
      </c>
      <c r="F77" s="288">
        <v>0</v>
      </c>
      <c r="G77" s="288">
        <v>0</v>
      </c>
      <c r="H77" s="288">
        <v>0</v>
      </c>
      <c r="I77" s="288">
        <v>0</v>
      </c>
      <c r="J77" s="288">
        <v>0</v>
      </c>
      <c r="K77" s="288">
        <v>0</v>
      </c>
      <c r="L77" s="288">
        <v>0</v>
      </c>
      <c r="M77" s="288">
        <v>0</v>
      </c>
      <c r="N77" s="288">
        <v>0</v>
      </c>
      <c r="O77" s="288">
        <v>0</v>
      </c>
      <c r="P77" s="288">
        <v>0</v>
      </c>
      <c r="Q77" s="288">
        <v>0</v>
      </c>
      <c r="R77" s="288">
        <v>0</v>
      </c>
      <c r="S77" s="288">
        <v>0</v>
      </c>
      <c r="T77" s="288">
        <v>0</v>
      </c>
      <c r="U77" s="288">
        <v>0</v>
      </c>
      <c r="V77" s="288">
        <v>0</v>
      </c>
      <c r="W77" s="288">
        <v>0</v>
      </c>
      <c r="X77" s="288">
        <v>0</v>
      </c>
      <c r="Y77" s="288">
        <v>0</v>
      </c>
      <c r="Z77" s="288">
        <v>0</v>
      </c>
      <c r="AA77" s="288">
        <v>0</v>
      </c>
      <c r="AB77" s="288">
        <v>0</v>
      </c>
      <c r="AC77" s="288">
        <v>0</v>
      </c>
      <c r="AD77" s="288">
        <v>0</v>
      </c>
      <c r="AE77" s="288">
        <v>0</v>
      </c>
      <c r="AF77" s="288">
        <v>0</v>
      </c>
      <c r="AG77" s="288">
        <v>0</v>
      </c>
      <c r="AH77" s="288">
        <v>0</v>
      </c>
      <c r="AI77" s="288">
        <v>0</v>
      </c>
      <c r="AJ77" s="288">
        <v>0</v>
      </c>
      <c r="AK77" s="288">
        <v>0</v>
      </c>
      <c r="AL77" s="288">
        <v>0</v>
      </c>
      <c r="AM77" s="288">
        <v>0</v>
      </c>
      <c r="AN77" s="288">
        <v>0</v>
      </c>
      <c r="AO77" s="288">
        <v>0</v>
      </c>
      <c r="AP77" s="288">
        <v>0</v>
      </c>
      <c r="AQ77" s="288">
        <v>0</v>
      </c>
      <c r="AR77" s="288">
        <v>0</v>
      </c>
      <c r="AS77" s="288">
        <v>0</v>
      </c>
      <c r="AT77" s="288">
        <v>0</v>
      </c>
      <c r="AU77" s="288">
        <v>0</v>
      </c>
      <c r="AV77" s="288">
        <v>0</v>
      </c>
      <c r="AW77" s="288">
        <v>0</v>
      </c>
      <c r="AX77" s="288">
        <v>0</v>
      </c>
      <c r="AY77" s="288">
        <v>0</v>
      </c>
      <c r="AZ77" s="288">
        <v>0</v>
      </c>
      <c r="BA77" s="288">
        <v>0</v>
      </c>
      <c r="BB77" s="288">
        <v>0</v>
      </c>
      <c r="BC77" s="288">
        <v>0</v>
      </c>
      <c r="BD77" s="288">
        <v>0</v>
      </c>
      <c r="BE77" s="288">
        <v>0</v>
      </c>
      <c r="BF77" s="288">
        <v>0</v>
      </c>
      <c r="BG77" s="288">
        <v>0</v>
      </c>
      <c r="BH77" s="288">
        <v>0</v>
      </c>
      <c r="BI77" s="288">
        <v>0</v>
      </c>
      <c r="BJ77" s="288">
        <v>0</v>
      </c>
      <c r="BK77" s="288">
        <v>0</v>
      </c>
      <c r="BL77" s="288">
        <v>0</v>
      </c>
      <c r="BM77" s="288">
        <v>0</v>
      </c>
      <c r="BN77" s="288">
        <v>0</v>
      </c>
      <c r="BO77" s="288">
        <v>0</v>
      </c>
      <c r="BP77" s="288">
        <v>0</v>
      </c>
      <c r="BQ77" s="288">
        <v>0</v>
      </c>
      <c r="BR77" s="288">
        <v>0</v>
      </c>
      <c r="BS77" s="288">
        <v>0</v>
      </c>
      <c r="BT77" s="288">
        <v>0</v>
      </c>
      <c r="BU77" s="288">
        <v>0</v>
      </c>
      <c r="BV77" s="288">
        <v>0</v>
      </c>
      <c r="BW77" s="288">
        <v>0</v>
      </c>
      <c r="BX77" s="288">
        <v>0</v>
      </c>
      <c r="BY77" s="288">
        <v>0</v>
      </c>
      <c r="BZ77" s="288">
        <v>0</v>
      </c>
      <c r="CA77" s="288">
        <v>0</v>
      </c>
      <c r="CB77" s="288">
        <v>0</v>
      </c>
      <c r="CC77" s="288">
        <v>0</v>
      </c>
      <c r="CD77" s="288">
        <v>0</v>
      </c>
      <c r="CE77" s="288">
        <v>0</v>
      </c>
      <c r="CF77" s="288">
        <v>0</v>
      </c>
      <c r="CG77" s="288">
        <v>0</v>
      </c>
      <c r="CH77" s="288">
        <v>0</v>
      </c>
      <c r="CI77" s="288">
        <v>0</v>
      </c>
      <c r="CJ77" s="288">
        <v>0</v>
      </c>
      <c r="CK77" s="288">
        <v>0</v>
      </c>
      <c r="CL77" s="288">
        <v>0</v>
      </c>
      <c r="CM77" s="288">
        <v>0</v>
      </c>
      <c r="CN77" s="288">
        <v>0</v>
      </c>
      <c r="CO77" s="288">
        <v>0</v>
      </c>
      <c r="CP77" s="288">
        <v>0</v>
      </c>
      <c r="CQ77" s="288">
        <v>0</v>
      </c>
      <c r="CR77" s="288">
        <v>0</v>
      </c>
      <c r="CS77" s="288">
        <v>0</v>
      </c>
      <c r="CT77" s="288">
        <v>0</v>
      </c>
      <c r="CU77" s="288">
        <v>0</v>
      </c>
      <c r="CV77" s="288">
        <v>0</v>
      </c>
      <c r="CW77" s="288">
        <v>0</v>
      </c>
      <c r="CX77" s="288">
        <v>0</v>
      </c>
      <c r="CY77" s="288">
        <v>0</v>
      </c>
      <c r="CZ77" s="288">
        <v>0</v>
      </c>
      <c r="DA77" s="288">
        <v>0</v>
      </c>
      <c r="DB77" s="288">
        <v>0</v>
      </c>
      <c r="DC77" s="288">
        <v>0</v>
      </c>
      <c r="DD77" s="288">
        <v>0</v>
      </c>
      <c r="DE77" s="289">
        <v>0</v>
      </c>
      <c r="DF77" s="290">
        <v>0</v>
      </c>
      <c r="DG77" s="287">
        <v>0</v>
      </c>
      <c r="DH77" s="288">
        <v>483132</v>
      </c>
      <c r="DI77" s="288">
        <v>0</v>
      </c>
      <c r="DJ77" s="288">
        <v>0</v>
      </c>
      <c r="DK77" s="288">
        <v>0</v>
      </c>
      <c r="DL77" s="288">
        <v>0</v>
      </c>
      <c r="DM77" s="288">
        <v>0</v>
      </c>
      <c r="DN77" s="290">
        <v>483132</v>
      </c>
      <c r="DO77" s="290">
        <v>483132</v>
      </c>
      <c r="DP77" s="287">
        <v>0</v>
      </c>
      <c r="DQ77" s="289">
        <v>0</v>
      </c>
      <c r="DR77" s="289">
        <v>0</v>
      </c>
      <c r="DS77" s="290">
        <v>483132</v>
      </c>
      <c r="DT77" s="290">
        <v>483132</v>
      </c>
      <c r="DU77" s="287">
        <v>0</v>
      </c>
      <c r="DV77" s="288">
        <v>0</v>
      </c>
      <c r="DW77" s="290">
        <v>0</v>
      </c>
      <c r="DX77" s="290">
        <v>483132</v>
      </c>
      <c r="DY77" s="290">
        <v>483132</v>
      </c>
    </row>
    <row r="78" spans="1:129" ht="39.950000000000003" customHeight="1">
      <c r="A78" s="272" t="s">
        <v>269</v>
      </c>
      <c r="B78" s="265" t="s">
        <v>170</v>
      </c>
      <c r="C78" s="287">
        <v>1</v>
      </c>
      <c r="D78" s="288">
        <v>6</v>
      </c>
      <c r="E78" s="288">
        <v>17</v>
      </c>
      <c r="F78" s="288">
        <v>21</v>
      </c>
      <c r="G78" s="288">
        <v>65</v>
      </c>
      <c r="H78" s="288">
        <v>0</v>
      </c>
      <c r="I78" s="288">
        <v>10</v>
      </c>
      <c r="J78" s="288">
        <v>223</v>
      </c>
      <c r="K78" s="288">
        <v>22</v>
      </c>
      <c r="L78" s="288">
        <v>4</v>
      </c>
      <c r="M78" s="288">
        <v>0</v>
      </c>
      <c r="N78" s="288">
        <v>60</v>
      </c>
      <c r="O78" s="288">
        <v>134</v>
      </c>
      <c r="P78" s="288">
        <v>20</v>
      </c>
      <c r="Q78" s="288">
        <v>8</v>
      </c>
      <c r="R78" s="288">
        <v>523</v>
      </c>
      <c r="S78" s="288">
        <v>332</v>
      </c>
      <c r="T78" s="288">
        <v>53</v>
      </c>
      <c r="U78" s="288">
        <v>12</v>
      </c>
      <c r="V78" s="288">
        <v>75</v>
      </c>
      <c r="W78" s="288">
        <v>7</v>
      </c>
      <c r="X78" s="288">
        <v>101</v>
      </c>
      <c r="Y78" s="288">
        <v>175</v>
      </c>
      <c r="Z78" s="288">
        <v>37</v>
      </c>
      <c r="AA78" s="288">
        <v>149</v>
      </c>
      <c r="AB78" s="288">
        <v>34</v>
      </c>
      <c r="AC78" s="288">
        <v>165</v>
      </c>
      <c r="AD78" s="288">
        <v>4</v>
      </c>
      <c r="AE78" s="288">
        <v>523</v>
      </c>
      <c r="AF78" s="288">
        <v>6</v>
      </c>
      <c r="AG78" s="288">
        <v>0</v>
      </c>
      <c r="AH78" s="288">
        <v>0</v>
      </c>
      <c r="AI78" s="288">
        <v>22</v>
      </c>
      <c r="AJ78" s="288">
        <v>2</v>
      </c>
      <c r="AK78" s="288">
        <v>174</v>
      </c>
      <c r="AL78" s="288">
        <v>0</v>
      </c>
      <c r="AM78" s="288">
        <v>88</v>
      </c>
      <c r="AN78" s="288">
        <v>10</v>
      </c>
      <c r="AO78" s="288">
        <v>1</v>
      </c>
      <c r="AP78" s="288">
        <v>172</v>
      </c>
      <c r="AQ78" s="288">
        <v>91</v>
      </c>
      <c r="AR78" s="288">
        <v>189</v>
      </c>
      <c r="AS78" s="288">
        <v>31</v>
      </c>
      <c r="AT78" s="288">
        <v>199</v>
      </c>
      <c r="AU78" s="288">
        <v>310</v>
      </c>
      <c r="AV78" s="288">
        <v>9</v>
      </c>
      <c r="AW78" s="288">
        <v>34</v>
      </c>
      <c r="AX78" s="288">
        <v>46</v>
      </c>
      <c r="AY78" s="288">
        <v>57</v>
      </c>
      <c r="AZ78" s="288">
        <v>0</v>
      </c>
      <c r="BA78" s="288">
        <v>169</v>
      </c>
      <c r="BB78" s="288">
        <v>56</v>
      </c>
      <c r="BC78" s="288">
        <v>0</v>
      </c>
      <c r="BD78" s="288">
        <v>0</v>
      </c>
      <c r="BE78" s="288">
        <v>0</v>
      </c>
      <c r="BF78" s="288">
        <v>0</v>
      </c>
      <c r="BG78" s="288">
        <v>0</v>
      </c>
      <c r="BH78" s="288">
        <v>233</v>
      </c>
      <c r="BI78" s="288">
        <v>0</v>
      </c>
      <c r="BJ78" s="288">
        <v>12</v>
      </c>
      <c r="BK78" s="288">
        <v>2</v>
      </c>
      <c r="BL78" s="288">
        <v>311</v>
      </c>
      <c r="BM78" s="288">
        <v>93</v>
      </c>
      <c r="BN78" s="288">
        <v>176</v>
      </c>
      <c r="BO78" s="288">
        <v>68</v>
      </c>
      <c r="BP78" s="288">
        <v>248</v>
      </c>
      <c r="BQ78" s="288">
        <v>6</v>
      </c>
      <c r="BR78" s="288">
        <v>35</v>
      </c>
      <c r="BS78" s="288">
        <v>833</v>
      </c>
      <c r="BT78" s="288">
        <v>4376</v>
      </c>
      <c r="BU78" s="288">
        <v>4459</v>
      </c>
      <c r="BV78" s="288">
        <v>55</v>
      </c>
      <c r="BW78" s="288">
        <v>9</v>
      </c>
      <c r="BX78" s="288">
        <v>0</v>
      </c>
      <c r="BY78" s="288">
        <v>5</v>
      </c>
      <c r="BZ78" s="288">
        <v>256</v>
      </c>
      <c r="CA78" s="288">
        <v>43</v>
      </c>
      <c r="CB78" s="288">
        <v>146</v>
      </c>
      <c r="CC78" s="288">
        <v>31</v>
      </c>
      <c r="CD78" s="288">
        <v>31</v>
      </c>
      <c r="CE78" s="288">
        <v>61</v>
      </c>
      <c r="CF78" s="288">
        <v>138</v>
      </c>
      <c r="CG78" s="288">
        <v>39</v>
      </c>
      <c r="CH78" s="288">
        <v>363</v>
      </c>
      <c r="CI78" s="288">
        <v>184</v>
      </c>
      <c r="CJ78" s="288">
        <v>21</v>
      </c>
      <c r="CK78" s="288">
        <v>360</v>
      </c>
      <c r="CL78" s="288">
        <v>87</v>
      </c>
      <c r="CM78" s="288">
        <v>1601</v>
      </c>
      <c r="CN78" s="288">
        <v>1734</v>
      </c>
      <c r="CO78" s="288">
        <v>405</v>
      </c>
      <c r="CP78" s="288">
        <v>940</v>
      </c>
      <c r="CQ78" s="288">
        <v>108</v>
      </c>
      <c r="CR78" s="288">
        <v>154</v>
      </c>
      <c r="CS78" s="288">
        <v>122</v>
      </c>
      <c r="CT78" s="288">
        <v>156</v>
      </c>
      <c r="CU78" s="288">
        <v>27</v>
      </c>
      <c r="CV78" s="288">
        <v>3</v>
      </c>
      <c r="CW78" s="288">
        <v>52</v>
      </c>
      <c r="CX78" s="288">
        <v>438</v>
      </c>
      <c r="CY78" s="288">
        <v>62</v>
      </c>
      <c r="CZ78" s="288">
        <v>436</v>
      </c>
      <c r="DA78" s="288">
        <v>122</v>
      </c>
      <c r="DB78" s="288">
        <v>193</v>
      </c>
      <c r="DC78" s="288">
        <v>113</v>
      </c>
      <c r="DD78" s="288">
        <v>5</v>
      </c>
      <c r="DE78" s="289">
        <v>915</v>
      </c>
      <c r="DF78" s="290">
        <v>24714</v>
      </c>
      <c r="DG78" s="287">
        <v>201</v>
      </c>
      <c r="DH78" s="288">
        <v>50100</v>
      </c>
      <c r="DI78" s="288">
        <v>0</v>
      </c>
      <c r="DJ78" s="288">
        <v>0</v>
      </c>
      <c r="DK78" s="288">
        <v>2</v>
      </c>
      <c r="DL78" s="288">
        <v>6</v>
      </c>
      <c r="DM78" s="288">
        <v>2</v>
      </c>
      <c r="DN78" s="290">
        <v>50311</v>
      </c>
      <c r="DO78" s="290">
        <v>75025</v>
      </c>
      <c r="DP78" s="287">
        <v>373</v>
      </c>
      <c r="DQ78" s="289">
        <v>2499</v>
      </c>
      <c r="DR78" s="289">
        <v>2872</v>
      </c>
      <c r="DS78" s="290">
        <v>53183</v>
      </c>
      <c r="DT78" s="290">
        <v>77897</v>
      </c>
      <c r="DU78" s="287">
        <v>-186</v>
      </c>
      <c r="DV78" s="288">
        <v>-63286</v>
      </c>
      <c r="DW78" s="290">
        <v>-63472</v>
      </c>
      <c r="DX78" s="290">
        <v>-10289</v>
      </c>
      <c r="DY78" s="290">
        <v>14425</v>
      </c>
    </row>
    <row r="79" spans="1:129" ht="39.950000000000003" customHeight="1">
      <c r="A79" s="272" t="s">
        <v>270</v>
      </c>
      <c r="B79" s="265" t="s">
        <v>171</v>
      </c>
      <c r="C79" s="287">
        <v>663</v>
      </c>
      <c r="D79" s="288">
        <v>1304</v>
      </c>
      <c r="E79" s="288">
        <v>87</v>
      </c>
      <c r="F79" s="288">
        <v>433</v>
      </c>
      <c r="G79" s="288">
        <v>1473</v>
      </c>
      <c r="H79" s="288">
        <v>0</v>
      </c>
      <c r="I79" s="288">
        <v>42</v>
      </c>
      <c r="J79" s="288">
        <v>5540</v>
      </c>
      <c r="K79" s="288">
        <v>829</v>
      </c>
      <c r="L79" s="288">
        <v>273</v>
      </c>
      <c r="M79" s="288">
        <v>0</v>
      </c>
      <c r="N79" s="288">
        <v>271</v>
      </c>
      <c r="O79" s="288">
        <v>625</v>
      </c>
      <c r="P79" s="288">
        <v>658</v>
      </c>
      <c r="Q79" s="288">
        <v>110</v>
      </c>
      <c r="R79" s="288">
        <v>7327</v>
      </c>
      <c r="S79" s="288">
        <v>2794</v>
      </c>
      <c r="T79" s="288">
        <v>353</v>
      </c>
      <c r="U79" s="288">
        <v>107</v>
      </c>
      <c r="V79" s="288">
        <v>473</v>
      </c>
      <c r="W79" s="288">
        <v>1190</v>
      </c>
      <c r="X79" s="288">
        <v>1655</v>
      </c>
      <c r="Y79" s="288">
        <v>1504</v>
      </c>
      <c r="Z79" s="288">
        <v>955</v>
      </c>
      <c r="AA79" s="288">
        <v>327</v>
      </c>
      <c r="AB79" s="288">
        <v>498</v>
      </c>
      <c r="AC79" s="288">
        <v>1334</v>
      </c>
      <c r="AD79" s="288">
        <v>184</v>
      </c>
      <c r="AE79" s="288">
        <v>1798</v>
      </c>
      <c r="AF79" s="288">
        <v>48</v>
      </c>
      <c r="AG79" s="288">
        <v>40</v>
      </c>
      <c r="AH79" s="288">
        <v>1</v>
      </c>
      <c r="AI79" s="288">
        <v>994</v>
      </c>
      <c r="AJ79" s="288">
        <v>22</v>
      </c>
      <c r="AK79" s="288">
        <v>979</v>
      </c>
      <c r="AL79" s="288">
        <v>0</v>
      </c>
      <c r="AM79" s="288">
        <v>1689</v>
      </c>
      <c r="AN79" s="288">
        <v>380</v>
      </c>
      <c r="AO79" s="288">
        <v>126</v>
      </c>
      <c r="AP79" s="288">
        <v>2700</v>
      </c>
      <c r="AQ79" s="288">
        <v>550</v>
      </c>
      <c r="AR79" s="288">
        <v>586</v>
      </c>
      <c r="AS79" s="288">
        <v>371</v>
      </c>
      <c r="AT79" s="288">
        <v>1171</v>
      </c>
      <c r="AU79" s="288">
        <v>1291</v>
      </c>
      <c r="AV79" s="288">
        <v>45</v>
      </c>
      <c r="AW79" s="288">
        <v>208</v>
      </c>
      <c r="AX79" s="288">
        <v>110</v>
      </c>
      <c r="AY79" s="288">
        <v>202</v>
      </c>
      <c r="AZ79" s="288">
        <v>4</v>
      </c>
      <c r="BA79" s="288">
        <v>356</v>
      </c>
      <c r="BB79" s="288">
        <v>339</v>
      </c>
      <c r="BC79" s="288">
        <v>0</v>
      </c>
      <c r="BD79" s="288">
        <v>0</v>
      </c>
      <c r="BE79" s="288">
        <v>0</v>
      </c>
      <c r="BF79" s="288">
        <v>2</v>
      </c>
      <c r="BG79" s="288">
        <v>34</v>
      </c>
      <c r="BH79" s="288">
        <v>4965</v>
      </c>
      <c r="BI79" s="288">
        <v>55</v>
      </c>
      <c r="BJ79" s="288">
        <v>161</v>
      </c>
      <c r="BK79" s="288">
        <v>2997</v>
      </c>
      <c r="BL79" s="288">
        <v>4925</v>
      </c>
      <c r="BM79" s="288">
        <v>1460</v>
      </c>
      <c r="BN79" s="288">
        <v>2283</v>
      </c>
      <c r="BO79" s="288">
        <v>1790</v>
      </c>
      <c r="BP79" s="288">
        <v>2924</v>
      </c>
      <c r="BQ79" s="288">
        <v>186</v>
      </c>
      <c r="BR79" s="288">
        <v>157</v>
      </c>
      <c r="BS79" s="288">
        <v>1420</v>
      </c>
      <c r="BT79" s="288">
        <v>3622</v>
      </c>
      <c r="BU79" s="288">
        <v>3280</v>
      </c>
      <c r="BV79" s="288">
        <v>68</v>
      </c>
      <c r="BW79" s="288">
        <v>65</v>
      </c>
      <c r="BX79" s="288">
        <v>37</v>
      </c>
      <c r="BY79" s="288">
        <v>6</v>
      </c>
      <c r="BZ79" s="288">
        <v>622</v>
      </c>
      <c r="CA79" s="288">
        <v>422</v>
      </c>
      <c r="CB79" s="288">
        <v>219</v>
      </c>
      <c r="CC79" s="288">
        <v>184</v>
      </c>
      <c r="CD79" s="288">
        <v>12</v>
      </c>
      <c r="CE79" s="288">
        <v>89</v>
      </c>
      <c r="CF79" s="288">
        <v>334</v>
      </c>
      <c r="CG79" s="288">
        <v>1425</v>
      </c>
      <c r="CH79" s="288">
        <v>816</v>
      </c>
      <c r="CI79" s="288">
        <v>199</v>
      </c>
      <c r="CJ79" s="288">
        <v>170</v>
      </c>
      <c r="CK79" s="288">
        <v>798</v>
      </c>
      <c r="CL79" s="288">
        <v>681</v>
      </c>
      <c r="CM79" s="288">
        <v>1768</v>
      </c>
      <c r="CN79" s="288">
        <v>1012</v>
      </c>
      <c r="CO79" s="288">
        <v>905</v>
      </c>
      <c r="CP79" s="288">
        <v>4193</v>
      </c>
      <c r="CQ79" s="288">
        <v>109</v>
      </c>
      <c r="CR79" s="288">
        <v>608</v>
      </c>
      <c r="CS79" s="288">
        <v>471</v>
      </c>
      <c r="CT79" s="288">
        <v>865</v>
      </c>
      <c r="CU79" s="288">
        <v>138</v>
      </c>
      <c r="CV79" s="288">
        <v>103</v>
      </c>
      <c r="CW79" s="288">
        <v>728</v>
      </c>
      <c r="CX79" s="288">
        <v>776</v>
      </c>
      <c r="CY79" s="288">
        <v>245</v>
      </c>
      <c r="CZ79" s="288">
        <v>2691</v>
      </c>
      <c r="DA79" s="288">
        <v>168</v>
      </c>
      <c r="DB79" s="288">
        <v>356</v>
      </c>
      <c r="DC79" s="288">
        <v>1379</v>
      </c>
      <c r="DD79" s="288">
        <v>872</v>
      </c>
      <c r="DE79" s="289">
        <v>456</v>
      </c>
      <c r="DF79" s="290">
        <v>99270</v>
      </c>
      <c r="DG79" s="287">
        <v>3204</v>
      </c>
      <c r="DH79" s="288">
        <v>98227</v>
      </c>
      <c r="DI79" s="288">
        <v>25</v>
      </c>
      <c r="DJ79" s="288">
        <v>0</v>
      </c>
      <c r="DK79" s="288">
        <v>970</v>
      </c>
      <c r="DL79" s="288">
        <v>4163</v>
      </c>
      <c r="DM79" s="288">
        <v>267</v>
      </c>
      <c r="DN79" s="290">
        <v>106856</v>
      </c>
      <c r="DO79" s="290">
        <v>206126</v>
      </c>
      <c r="DP79" s="287">
        <v>10531</v>
      </c>
      <c r="DQ79" s="289">
        <v>9550</v>
      </c>
      <c r="DR79" s="289">
        <v>20081</v>
      </c>
      <c r="DS79" s="290">
        <v>126937</v>
      </c>
      <c r="DT79" s="290">
        <v>226207</v>
      </c>
      <c r="DU79" s="287">
        <v>-343</v>
      </c>
      <c r="DV79" s="288">
        <v>-57485</v>
      </c>
      <c r="DW79" s="290">
        <v>-57828</v>
      </c>
      <c r="DX79" s="290">
        <v>69109</v>
      </c>
      <c r="DY79" s="290">
        <v>168379</v>
      </c>
    </row>
    <row r="80" spans="1:129" ht="39.950000000000003" customHeight="1">
      <c r="A80" s="272" t="s">
        <v>271</v>
      </c>
      <c r="B80" s="265" t="s">
        <v>172</v>
      </c>
      <c r="C80" s="287">
        <v>4052</v>
      </c>
      <c r="D80" s="288">
        <v>418</v>
      </c>
      <c r="E80" s="288">
        <v>1252</v>
      </c>
      <c r="F80" s="288">
        <v>660</v>
      </c>
      <c r="G80" s="288">
        <v>2170</v>
      </c>
      <c r="H80" s="288">
        <v>0</v>
      </c>
      <c r="I80" s="288">
        <v>1668</v>
      </c>
      <c r="J80" s="288">
        <v>2467</v>
      </c>
      <c r="K80" s="288">
        <v>495</v>
      </c>
      <c r="L80" s="288">
        <v>62</v>
      </c>
      <c r="M80" s="288">
        <v>0</v>
      </c>
      <c r="N80" s="288">
        <v>351</v>
      </c>
      <c r="O80" s="288">
        <v>316</v>
      </c>
      <c r="P80" s="288">
        <v>1042</v>
      </c>
      <c r="Q80" s="288">
        <v>37</v>
      </c>
      <c r="R80" s="288">
        <v>1586</v>
      </c>
      <c r="S80" s="288">
        <v>524</v>
      </c>
      <c r="T80" s="288">
        <v>200</v>
      </c>
      <c r="U80" s="288">
        <v>32</v>
      </c>
      <c r="V80" s="288">
        <v>195</v>
      </c>
      <c r="W80" s="288">
        <v>186</v>
      </c>
      <c r="X80" s="288">
        <v>606</v>
      </c>
      <c r="Y80" s="288">
        <v>6108</v>
      </c>
      <c r="Z80" s="288">
        <v>142</v>
      </c>
      <c r="AA80" s="288">
        <v>92</v>
      </c>
      <c r="AB80" s="288">
        <v>100</v>
      </c>
      <c r="AC80" s="288">
        <v>255</v>
      </c>
      <c r="AD80" s="288">
        <v>4</v>
      </c>
      <c r="AE80" s="288">
        <v>279</v>
      </c>
      <c r="AF80" s="288">
        <v>6</v>
      </c>
      <c r="AG80" s="288">
        <v>0</v>
      </c>
      <c r="AH80" s="288">
        <v>0</v>
      </c>
      <c r="AI80" s="288">
        <v>2023</v>
      </c>
      <c r="AJ80" s="288">
        <v>2</v>
      </c>
      <c r="AK80" s="288">
        <v>296</v>
      </c>
      <c r="AL80" s="288">
        <v>0</v>
      </c>
      <c r="AM80" s="288">
        <v>751</v>
      </c>
      <c r="AN80" s="288">
        <v>74</v>
      </c>
      <c r="AO80" s="288">
        <v>9</v>
      </c>
      <c r="AP80" s="288">
        <v>994</v>
      </c>
      <c r="AQ80" s="288">
        <v>301</v>
      </c>
      <c r="AR80" s="288">
        <v>317</v>
      </c>
      <c r="AS80" s="288">
        <v>156</v>
      </c>
      <c r="AT80" s="288">
        <v>610</v>
      </c>
      <c r="AU80" s="288">
        <v>832</v>
      </c>
      <c r="AV80" s="288">
        <v>27</v>
      </c>
      <c r="AW80" s="288">
        <v>121</v>
      </c>
      <c r="AX80" s="288">
        <v>8</v>
      </c>
      <c r="AY80" s="288">
        <v>48</v>
      </c>
      <c r="AZ80" s="288">
        <v>1</v>
      </c>
      <c r="BA80" s="288">
        <v>97</v>
      </c>
      <c r="BB80" s="288">
        <v>138</v>
      </c>
      <c r="BC80" s="288">
        <v>0</v>
      </c>
      <c r="BD80" s="288">
        <v>0</v>
      </c>
      <c r="BE80" s="288">
        <v>0</v>
      </c>
      <c r="BF80" s="288">
        <v>0</v>
      </c>
      <c r="BG80" s="288">
        <v>0</v>
      </c>
      <c r="BH80" s="288">
        <v>719</v>
      </c>
      <c r="BI80" s="288">
        <v>0</v>
      </c>
      <c r="BJ80" s="288">
        <v>319</v>
      </c>
      <c r="BK80" s="288">
        <v>86</v>
      </c>
      <c r="BL80" s="288">
        <v>5647</v>
      </c>
      <c r="BM80" s="288">
        <v>1562</v>
      </c>
      <c r="BN80" s="288">
        <v>3805</v>
      </c>
      <c r="BO80" s="288">
        <v>2104</v>
      </c>
      <c r="BP80" s="288">
        <v>1897</v>
      </c>
      <c r="BQ80" s="288">
        <v>48</v>
      </c>
      <c r="BR80" s="288">
        <v>215</v>
      </c>
      <c r="BS80" s="288">
        <v>1813</v>
      </c>
      <c r="BT80" s="288">
        <v>30071</v>
      </c>
      <c r="BU80" s="288">
        <v>7500</v>
      </c>
      <c r="BV80" s="288">
        <v>848</v>
      </c>
      <c r="BW80" s="288">
        <v>368</v>
      </c>
      <c r="BX80" s="288">
        <v>751</v>
      </c>
      <c r="BY80" s="288">
        <v>18</v>
      </c>
      <c r="BZ80" s="288">
        <v>316</v>
      </c>
      <c r="CA80" s="288">
        <v>0</v>
      </c>
      <c r="CB80" s="288">
        <v>421</v>
      </c>
      <c r="CC80" s="288">
        <v>107</v>
      </c>
      <c r="CD80" s="288">
        <v>15</v>
      </c>
      <c r="CE80" s="288">
        <v>129</v>
      </c>
      <c r="CF80" s="288">
        <v>306</v>
      </c>
      <c r="CG80" s="288">
        <v>155</v>
      </c>
      <c r="CH80" s="288">
        <v>1195</v>
      </c>
      <c r="CI80" s="288">
        <v>210</v>
      </c>
      <c r="CJ80" s="288">
        <v>461</v>
      </c>
      <c r="CK80" s="288">
        <v>460</v>
      </c>
      <c r="CL80" s="288">
        <v>386</v>
      </c>
      <c r="CM80" s="288">
        <v>8009</v>
      </c>
      <c r="CN80" s="288">
        <v>3921</v>
      </c>
      <c r="CO80" s="288">
        <v>589</v>
      </c>
      <c r="CP80" s="288">
        <v>3011</v>
      </c>
      <c r="CQ80" s="288">
        <v>279</v>
      </c>
      <c r="CR80" s="288">
        <v>984</v>
      </c>
      <c r="CS80" s="288">
        <v>961</v>
      </c>
      <c r="CT80" s="288">
        <v>647</v>
      </c>
      <c r="CU80" s="288">
        <v>426</v>
      </c>
      <c r="CV80" s="288">
        <v>64</v>
      </c>
      <c r="CW80" s="288">
        <v>466</v>
      </c>
      <c r="CX80" s="288">
        <v>2456</v>
      </c>
      <c r="CY80" s="288">
        <v>1076</v>
      </c>
      <c r="CZ80" s="288">
        <v>272</v>
      </c>
      <c r="DA80" s="288">
        <v>829</v>
      </c>
      <c r="DB80" s="288">
        <v>3318</v>
      </c>
      <c r="DC80" s="288">
        <v>1960</v>
      </c>
      <c r="DD80" s="288">
        <v>0</v>
      </c>
      <c r="DE80" s="289">
        <v>127</v>
      </c>
      <c r="DF80" s="290">
        <v>123437</v>
      </c>
      <c r="DG80" s="287">
        <v>0</v>
      </c>
      <c r="DH80" s="288">
        <v>0</v>
      </c>
      <c r="DI80" s="288">
        <v>0</v>
      </c>
      <c r="DJ80" s="288">
        <v>0</v>
      </c>
      <c r="DK80" s="288">
        <v>0</v>
      </c>
      <c r="DL80" s="288">
        <v>0</v>
      </c>
      <c r="DM80" s="288">
        <v>0</v>
      </c>
      <c r="DN80" s="290">
        <v>0</v>
      </c>
      <c r="DO80" s="290">
        <v>123437</v>
      </c>
      <c r="DP80" s="287">
        <v>0</v>
      </c>
      <c r="DQ80" s="289">
        <v>0</v>
      </c>
      <c r="DR80" s="289">
        <v>0</v>
      </c>
      <c r="DS80" s="290">
        <v>0</v>
      </c>
      <c r="DT80" s="290">
        <v>123437</v>
      </c>
      <c r="DU80" s="287">
        <v>0</v>
      </c>
      <c r="DV80" s="288">
        <v>0</v>
      </c>
      <c r="DW80" s="290">
        <v>0</v>
      </c>
      <c r="DX80" s="290">
        <v>0</v>
      </c>
      <c r="DY80" s="290">
        <v>123437</v>
      </c>
    </row>
    <row r="81" spans="1:129" ht="39.950000000000003" customHeight="1">
      <c r="A81" s="272" t="s">
        <v>272</v>
      </c>
      <c r="B81" s="265" t="s">
        <v>173</v>
      </c>
      <c r="C81" s="287">
        <v>146</v>
      </c>
      <c r="D81" s="288">
        <v>76</v>
      </c>
      <c r="E81" s="288">
        <v>5</v>
      </c>
      <c r="F81" s="288">
        <v>4</v>
      </c>
      <c r="G81" s="288">
        <v>209</v>
      </c>
      <c r="H81" s="288">
        <v>0</v>
      </c>
      <c r="I81" s="288">
        <v>1</v>
      </c>
      <c r="J81" s="288">
        <v>1349</v>
      </c>
      <c r="K81" s="288">
        <v>167</v>
      </c>
      <c r="L81" s="288">
        <v>25</v>
      </c>
      <c r="M81" s="288">
        <v>0</v>
      </c>
      <c r="N81" s="288">
        <v>20</v>
      </c>
      <c r="O81" s="288">
        <v>13</v>
      </c>
      <c r="P81" s="288">
        <v>158</v>
      </c>
      <c r="Q81" s="288">
        <v>7</v>
      </c>
      <c r="R81" s="288">
        <v>2490</v>
      </c>
      <c r="S81" s="288">
        <v>538</v>
      </c>
      <c r="T81" s="288">
        <v>117</v>
      </c>
      <c r="U81" s="288">
        <v>58</v>
      </c>
      <c r="V81" s="288">
        <v>347</v>
      </c>
      <c r="W81" s="288">
        <v>76</v>
      </c>
      <c r="X81" s="288">
        <v>1181</v>
      </c>
      <c r="Y81" s="288">
        <v>991</v>
      </c>
      <c r="Z81" s="288">
        <v>150</v>
      </c>
      <c r="AA81" s="288">
        <v>176</v>
      </c>
      <c r="AB81" s="288">
        <v>217</v>
      </c>
      <c r="AC81" s="288">
        <v>2663</v>
      </c>
      <c r="AD81" s="288">
        <v>164</v>
      </c>
      <c r="AE81" s="288">
        <v>40</v>
      </c>
      <c r="AF81" s="288">
        <v>0</v>
      </c>
      <c r="AG81" s="288">
        <v>0</v>
      </c>
      <c r="AH81" s="288">
        <v>1</v>
      </c>
      <c r="AI81" s="288">
        <v>572</v>
      </c>
      <c r="AJ81" s="288">
        <v>4</v>
      </c>
      <c r="AK81" s="288">
        <v>270</v>
      </c>
      <c r="AL81" s="288">
        <v>0</v>
      </c>
      <c r="AM81" s="288">
        <v>1199</v>
      </c>
      <c r="AN81" s="288">
        <v>181</v>
      </c>
      <c r="AO81" s="288">
        <v>31</v>
      </c>
      <c r="AP81" s="288">
        <v>9982</v>
      </c>
      <c r="AQ81" s="288">
        <v>821</v>
      </c>
      <c r="AR81" s="288">
        <v>260</v>
      </c>
      <c r="AS81" s="288">
        <v>135</v>
      </c>
      <c r="AT81" s="288">
        <v>412</v>
      </c>
      <c r="AU81" s="288">
        <v>159</v>
      </c>
      <c r="AV81" s="288">
        <v>2</v>
      </c>
      <c r="AW81" s="288">
        <v>12</v>
      </c>
      <c r="AX81" s="288">
        <v>7</v>
      </c>
      <c r="AY81" s="288">
        <v>15</v>
      </c>
      <c r="AZ81" s="288">
        <v>0</v>
      </c>
      <c r="BA81" s="288">
        <v>17</v>
      </c>
      <c r="BB81" s="288">
        <v>30</v>
      </c>
      <c r="BC81" s="288">
        <v>0</v>
      </c>
      <c r="BD81" s="288">
        <v>0</v>
      </c>
      <c r="BE81" s="288">
        <v>0</v>
      </c>
      <c r="BF81" s="288">
        <v>0</v>
      </c>
      <c r="BG81" s="288">
        <v>19</v>
      </c>
      <c r="BH81" s="288">
        <v>3736</v>
      </c>
      <c r="BI81" s="288">
        <v>11</v>
      </c>
      <c r="BJ81" s="288">
        <v>4</v>
      </c>
      <c r="BK81" s="288">
        <v>2405</v>
      </c>
      <c r="BL81" s="288">
        <v>175</v>
      </c>
      <c r="BM81" s="288">
        <v>41</v>
      </c>
      <c r="BN81" s="288">
        <v>169</v>
      </c>
      <c r="BO81" s="288">
        <v>119</v>
      </c>
      <c r="BP81" s="288">
        <v>1399</v>
      </c>
      <c r="BQ81" s="288">
        <v>33</v>
      </c>
      <c r="BR81" s="288">
        <v>9</v>
      </c>
      <c r="BS81" s="288">
        <v>29</v>
      </c>
      <c r="BT81" s="288">
        <v>153</v>
      </c>
      <c r="BU81" s="288">
        <v>67</v>
      </c>
      <c r="BV81" s="288">
        <v>5</v>
      </c>
      <c r="BW81" s="288">
        <v>0</v>
      </c>
      <c r="BX81" s="288">
        <v>2</v>
      </c>
      <c r="BY81" s="288">
        <v>0</v>
      </c>
      <c r="BZ81" s="288">
        <v>502</v>
      </c>
      <c r="CA81" s="288">
        <v>1033</v>
      </c>
      <c r="CB81" s="288">
        <v>27189</v>
      </c>
      <c r="CC81" s="288">
        <v>73</v>
      </c>
      <c r="CD81" s="288">
        <v>1</v>
      </c>
      <c r="CE81" s="288">
        <v>3</v>
      </c>
      <c r="CF81" s="288">
        <v>10</v>
      </c>
      <c r="CG81" s="288">
        <v>33</v>
      </c>
      <c r="CH81" s="288">
        <v>10</v>
      </c>
      <c r="CI81" s="288">
        <v>8</v>
      </c>
      <c r="CJ81" s="288">
        <v>7</v>
      </c>
      <c r="CK81" s="288">
        <v>0</v>
      </c>
      <c r="CL81" s="288">
        <v>24</v>
      </c>
      <c r="CM81" s="288">
        <v>49</v>
      </c>
      <c r="CN81" s="288">
        <v>118</v>
      </c>
      <c r="CO81" s="288">
        <v>55</v>
      </c>
      <c r="CP81" s="288">
        <v>107</v>
      </c>
      <c r="CQ81" s="288">
        <v>7</v>
      </c>
      <c r="CR81" s="288">
        <v>23</v>
      </c>
      <c r="CS81" s="288">
        <v>37</v>
      </c>
      <c r="CT81" s="288">
        <v>8</v>
      </c>
      <c r="CU81" s="288">
        <v>1</v>
      </c>
      <c r="CV81" s="288">
        <v>0</v>
      </c>
      <c r="CW81" s="288">
        <v>80</v>
      </c>
      <c r="CX81" s="288">
        <v>33</v>
      </c>
      <c r="CY81" s="288">
        <v>11</v>
      </c>
      <c r="CZ81" s="288">
        <v>90</v>
      </c>
      <c r="DA81" s="288">
        <v>15</v>
      </c>
      <c r="DB81" s="288">
        <v>19</v>
      </c>
      <c r="DC81" s="288">
        <v>18</v>
      </c>
      <c r="DD81" s="288">
        <v>21</v>
      </c>
      <c r="DE81" s="289">
        <v>22</v>
      </c>
      <c r="DF81" s="290">
        <v>63481</v>
      </c>
      <c r="DG81" s="287">
        <v>20</v>
      </c>
      <c r="DH81" s="288">
        <v>23575</v>
      </c>
      <c r="DI81" s="288">
        <v>0</v>
      </c>
      <c r="DJ81" s="288">
        <v>0</v>
      </c>
      <c r="DK81" s="288">
        <v>36</v>
      </c>
      <c r="DL81" s="288">
        <v>200</v>
      </c>
      <c r="DM81" s="288">
        <v>35</v>
      </c>
      <c r="DN81" s="290">
        <v>23866</v>
      </c>
      <c r="DO81" s="290">
        <v>87347</v>
      </c>
      <c r="DP81" s="287">
        <v>21942</v>
      </c>
      <c r="DQ81" s="289">
        <v>3738</v>
      </c>
      <c r="DR81" s="289">
        <v>25680</v>
      </c>
      <c r="DS81" s="290">
        <v>49546</v>
      </c>
      <c r="DT81" s="290">
        <v>113027</v>
      </c>
      <c r="DU81" s="287">
        <v>-10211</v>
      </c>
      <c r="DV81" s="288">
        <v>-18248</v>
      </c>
      <c r="DW81" s="290">
        <v>-28459</v>
      </c>
      <c r="DX81" s="290">
        <v>21087</v>
      </c>
      <c r="DY81" s="290">
        <v>84568</v>
      </c>
    </row>
    <row r="82" spans="1:129" ht="39.950000000000003" customHeight="1">
      <c r="A82" s="272" t="s">
        <v>273</v>
      </c>
      <c r="B82" s="265" t="s">
        <v>174</v>
      </c>
      <c r="C82" s="287">
        <v>1</v>
      </c>
      <c r="D82" s="288">
        <v>0</v>
      </c>
      <c r="E82" s="288">
        <v>149</v>
      </c>
      <c r="F82" s="288">
        <v>11</v>
      </c>
      <c r="G82" s="288">
        <v>26</v>
      </c>
      <c r="H82" s="288">
        <v>0</v>
      </c>
      <c r="I82" s="288">
        <v>5</v>
      </c>
      <c r="J82" s="288">
        <v>72</v>
      </c>
      <c r="K82" s="288">
        <v>3</v>
      </c>
      <c r="L82" s="288">
        <v>3</v>
      </c>
      <c r="M82" s="288">
        <v>0</v>
      </c>
      <c r="N82" s="288">
        <v>33</v>
      </c>
      <c r="O82" s="288">
        <v>86</v>
      </c>
      <c r="P82" s="288">
        <v>9</v>
      </c>
      <c r="Q82" s="288">
        <v>8</v>
      </c>
      <c r="R82" s="288">
        <v>128</v>
      </c>
      <c r="S82" s="288">
        <v>66</v>
      </c>
      <c r="T82" s="288">
        <v>68</v>
      </c>
      <c r="U82" s="288">
        <v>5</v>
      </c>
      <c r="V82" s="288">
        <v>38</v>
      </c>
      <c r="W82" s="288">
        <v>8</v>
      </c>
      <c r="X82" s="288">
        <v>46</v>
      </c>
      <c r="Y82" s="288">
        <v>46</v>
      </c>
      <c r="Z82" s="288">
        <v>16</v>
      </c>
      <c r="AA82" s="288">
        <v>153</v>
      </c>
      <c r="AB82" s="288">
        <v>23</v>
      </c>
      <c r="AC82" s="288">
        <v>145</v>
      </c>
      <c r="AD82" s="288">
        <v>2</v>
      </c>
      <c r="AE82" s="288">
        <v>124</v>
      </c>
      <c r="AF82" s="288">
        <v>2</v>
      </c>
      <c r="AG82" s="288">
        <v>0</v>
      </c>
      <c r="AH82" s="288">
        <v>0</v>
      </c>
      <c r="AI82" s="288">
        <v>7</v>
      </c>
      <c r="AJ82" s="288">
        <v>0</v>
      </c>
      <c r="AK82" s="288">
        <v>48</v>
      </c>
      <c r="AL82" s="288">
        <v>0</v>
      </c>
      <c r="AM82" s="288">
        <v>47</v>
      </c>
      <c r="AN82" s="288">
        <v>8</v>
      </c>
      <c r="AO82" s="288">
        <v>0</v>
      </c>
      <c r="AP82" s="288">
        <v>133</v>
      </c>
      <c r="AQ82" s="288">
        <v>18</v>
      </c>
      <c r="AR82" s="288">
        <v>95</v>
      </c>
      <c r="AS82" s="288">
        <v>10</v>
      </c>
      <c r="AT82" s="288">
        <v>119</v>
      </c>
      <c r="AU82" s="288">
        <v>158</v>
      </c>
      <c r="AV82" s="288">
        <v>5</v>
      </c>
      <c r="AW82" s="288">
        <v>22</v>
      </c>
      <c r="AX82" s="288">
        <v>7</v>
      </c>
      <c r="AY82" s="288">
        <v>20</v>
      </c>
      <c r="AZ82" s="288">
        <v>0</v>
      </c>
      <c r="BA82" s="288">
        <v>70</v>
      </c>
      <c r="BB82" s="288">
        <v>26</v>
      </c>
      <c r="BC82" s="288">
        <v>0</v>
      </c>
      <c r="BD82" s="288">
        <v>0</v>
      </c>
      <c r="BE82" s="288">
        <v>0</v>
      </c>
      <c r="BF82" s="288">
        <v>0</v>
      </c>
      <c r="BG82" s="288">
        <v>0</v>
      </c>
      <c r="BH82" s="288">
        <v>39</v>
      </c>
      <c r="BI82" s="288">
        <v>0</v>
      </c>
      <c r="BJ82" s="288">
        <v>5</v>
      </c>
      <c r="BK82" s="288">
        <v>0</v>
      </c>
      <c r="BL82" s="288">
        <v>40</v>
      </c>
      <c r="BM82" s="288">
        <v>22</v>
      </c>
      <c r="BN82" s="288">
        <v>49</v>
      </c>
      <c r="BO82" s="288">
        <v>25</v>
      </c>
      <c r="BP82" s="288">
        <v>95</v>
      </c>
      <c r="BQ82" s="288">
        <v>1</v>
      </c>
      <c r="BR82" s="288">
        <v>16</v>
      </c>
      <c r="BS82" s="288">
        <v>150</v>
      </c>
      <c r="BT82" s="288">
        <v>2731</v>
      </c>
      <c r="BU82" s="288">
        <v>464</v>
      </c>
      <c r="BV82" s="288">
        <v>24</v>
      </c>
      <c r="BW82" s="288">
        <v>12</v>
      </c>
      <c r="BX82" s="288">
        <v>0</v>
      </c>
      <c r="BY82" s="288">
        <v>0</v>
      </c>
      <c r="BZ82" s="288">
        <v>82</v>
      </c>
      <c r="CA82" s="288">
        <v>0</v>
      </c>
      <c r="CB82" s="288">
        <v>43</v>
      </c>
      <c r="CC82" s="288">
        <v>301</v>
      </c>
      <c r="CD82" s="288">
        <v>13</v>
      </c>
      <c r="CE82" s="288">
        <v>14</v>
      </c>
      <c r="CF82" s="288">
        <v>44</v>
      </c>
      <c r="CG82" s="288">
        <v>369</v>
      </c>
      <c r="CH82" s="288">
        <v>235</v>
      </c>
      <c r="CI82" s="288">
        <v>183</v>
      </c>
      <c r="CJ82" s="288">
        <v>106</v>
      </c>
      <c r="CK82" s="288">
        <v>289</v>
      </c>
      <c r="CL82" s="288">
        <v>614</v>
      </c>
      <c r="CM82" s="288">
        <v>275</v>
      </c>
      <c r="CN82" s="288">
        <v>1132</v>
      </c>
      <c r="CO82" s="288">
        <v>192</v>
      </c>
      <c r="CP82" s="288">
        <v>429</v>
      </c>
      <c r="CQ82" s="288">
        <v>5</v>
      </c>
      <c r="CR82" s="288">
        <v>16</v>
      </c>
      <c r="CS82" s="288">
        <v>55</v>
      </c>
      <c r="CT82" s="288">
        <v>203</v>
      </c>
      <c r="CU82" s="288">
        <v>59</v>
      </c>
      <c r="CV82" s="288">
        <v>4</v>
      </c>
      <c r="CW82" s="288">
        <v>50</v>
      </c>
      <c r="CX82" s="288">
        <v>648</v>
      </c>
      <c r="CY82" s="288">
        <v>31</v>
      </c>
      <c r="CZ82" s="288">
        <v>71</v>
      </c>
      <c r="DA82" s="288">
        <v>62</v>
      </c>
      <c r="DB82" s="288">
        <v>151</v>
      </c>
      <c r="DC82" s="288">
        <v>50</v>
      </c>
      <c r="DD82" s="288">
        <v>0</v>
      </c>
      <c r="DE82" s="289">
        <v>104</v>
      </c>
      <c r="DF82" s="290">
        <v>11572</v>
      </c>
      <c r="DG82" s="287">
        <v>126</v>
      </c>
      <c r="DH82" s="288">
        <v>32226</v>
      </c>
      <c r="DI82" s="288">
        <v>0</v>
      </c>
      <c r="DJ82" s="288">
        <v>0</v>
      </c>
      <c r="DK82" s="288">
        <v>4</v>
      </c>
      <c r="DL82" s="288">
        <v>7</v>
      </c>
      <c r="DM82" s="288">
        <v>0</v>
      </c>
      <c r="DN82" s="290">
        <v>32363</v>
      </c>
      <c r="DO82" s="290">
        <v>43935</v>
      </c>
      <c r="DP82" s="287">
        <v>372</v>
      </c>
      <c r="DQ82" s="289">
        <v>11387</v>
      </c>
      <c r="DR82" s="289">
        <v>11759</v>
      </c>
      <c r="DS82" s="290">
        <v>44122</v>
      </c>
      <c r="DT82" s="290">
        <v>55694</v>
      </c>
      <c r="DU82" s="287">
        <v>-4475</v>
      </c>
      <c r="DV82" s="288">
        <v>-17846</v>
      </c>
      <c r="DW82" s="290">
        <v>-22321</v>
      </c>
      <c r="DX82" s="290">
        <v>21801</v>
      </c>
      <c r="DY82" s="290">
        <v>33373</v>
      </c>
    </row>
    <row r="83" spans="1:129" ht="39.950000000000003" customHeight="1">
      <c r="A83" s="272" t="s">
        <v>274</v>
      </c>
      <c r="B83" s="265" t="s">
        <v>175</v>
      </c>
      <c r="C83" s="287">
        <v>839</v>
      </c>
      <c r="D83" s="288">
        <v>1223</v>
      </c>
      <c r="E83" s="288">
        <v>133</v>
      </c>
      <c r="F83" s="288">
        <v>0</v>
      </c>
      <c r="G83" s="288">
        <v>139</v>
      </c>
      <c r="H83" s="288">
        <v>0</v>
      </c>
      <c r="I83" s="288">
        <v>1</v>
      </c>
      <c r="J83" s="288">
        <v>286</v>
      </c>
      <c r="K83" s="288">
        <v>0</v>
      </c>
      <c r="L83" s="288">
        <v>0</v>
      </c>
      <c r="M83" s="288">
        <v>0</v>
      </c>
      <c r="N83" s="288">
        <v>15</v>
      </c>
      <c r="O83" s="288">
        <v>37</v>
      </c>
      <c r="P83" s="288">
        <v>7</v>
      </c>
      <c r="Q83" s="288">
        <v>6</v>
      </c>
      <c r="R83" s="288">
        <v>0</v>
      </c>
      <c r="S83" s="288">
        <v>87</v>
      </c>
      <c r="T83" s="288">
        <v>0</v>
      </c>
      <c r="U83" s="288">
        <v>8</v>
      </c>
      <c r="V83" s="288">
        <v>28</v>
      </c>
      <c r="W83" s="288">
        <v>10</v>
      </c>
      <c r="X83" s="288">
        <v>167</v>
      </c>
      <c r="Y83" s="288">
        <v>138</v>
      </c>
      <c r="Z83" s="288">
        <v>0</v>
      </c>
      <c r="AA83" s="288">
        <v>22</v>
      </c>
      <c r="AB83" s="288">
        <v>34</v>
      </c>
      <c r="AC83" s="288">
        <v>245</v>
      </c>
      <c r="AD83" s="288">
        <v>24</v>
      </c>
      <c r="AE83" s="288">
        <v>0</v>
      </c>
      <c r="AF83" s="288">
        <v>0</v>
      </c>
      <c r="AG83" s="288">
        <v>0</v>
      </c>
      <c r="AH83" s="288">
        <v>0</v>
      </c>
      <c r="AI83" s="288">
        <v>76</v>
      </c>
      <c r="AJ83" s="288">
        <v>0</v>
      </c>
      <c r="AK83" s="288">
        <v>36</v>
      </c>
      <c r="AL83" s="288">
        <v>0</v>
      </c>
      <c r="AM83" s="288">
        <v>625</v>
      </c>
      <c r="AN83" s="288">
        <v>98</v>
      </c>
      <c r="AO83" s="288">
        <v>15</v>
      </c>
      <c r="AP83" s="288">
        <v>1167</v>
      </c>
      <c r="AQ83" s="288">
        <v>189</v>
      </c>
      <c r="AR83" s="288">
        <v>142</v>
      </c>
      <c r="AS83" s="288">
        <v>77</v>
      </c>
      <c r="AT83" s="288">
        <v>236</v>
      </c>
      <c r="AU83" s="288">
        <v>78</v>
      </c>
      <c r="AV83" s="288">
        <v>2</v>
      </c>
      <c r="AW83" s="288">
        <v>11</v>
      </c>
      <c r="AX83" s="288">
        <v>6</v>
      </c>
      <c r="AY83" s="288">
        <v>11</v>
      </c>
      <c r="AZ83" s="288">
        <v>0</v>
      </c>
      <c r="BA83" s="288">
        <v>27</v>
      </c>
      <c r="BB83" s="288">
        <v>26</v>
      </c>
      <c r="BC83" s="288">
        <v>0</v>
      </c>
      <c r="BD83" s="288">
        <v>0</v>
      </c>
      <c r="BE83" s="288">
        <v>0</v>
      </c>
      <c r="BF83" s="288">
        <v>0</v>
      </c>
      <c r="BG83" s="288">
        <v>7</v>
      </c>
      <c r="BH83" s="288">
        <v>2203</v>
      </c>
      <c r="BI83" s="288">
        <v>7</v>
      </c>
      <c r="BJ83" s="288">
        <v>7</v>
      </c>
      <c r="BK83" s="288">
        <v>0</v>
      </c>
      <c r="BL83" s="288">
        <v>187</v>
      </c>
      <c r="BM83" s="288">
        <v>52</v>
      </c>
      <c r="BN83" s="288">
        <v>107</v>
      </c>
      <c r="BO83" s="288">
        <v>87</v>
      </c>
      <c r="BP83" s="288">
        <v>187</v>
      </c>
      <c r="BQ83" s="288">
        <v>9</v>
      </c>
      <c r="BR83" s="288">
        <v>5</v>
      </c>
      <c r="BS83" s="288">
        <v>12</v>
      </c>
      <c r="BT83" s="288">
        <v>115</v>
      </c>
      <c r="BU83" s="288">
        <v>27</v>
      </c>
      <c r="BV83" s="288">
        <v>0</v>
      </c>
      <c r="BW83" s="288">
        <v>1</v>
      </c>
      <c r="BX83" s="288">
        <v>0</v>
      </c>
      <c r="BY83" s="288">
        <v>15</v>
      </c>
      <c r="BZ83" s="288">
        <v>215</v>
      </c>
      <c r="CA83" s="288">
        <v>65</v>
      </c>
      <c r="CB83" s="288">
        <v>21</v>
      </c>
      <c r="CC83" s="288">
        <v>20</v>
      </c>
      <c r="CD83" s="288">
        <v>11</v>
      </c>
      <c r="CE83" s="288">
        <v>2</v>
      </c>
      <c r="CF83" s="288">
        <v>5</v>
      </c>
      <c r="CG83" s="288">
        <v>72</v>
      </c>
      <c r="CH83" s="288">
        <v>8</v>
      </c>
      <c r="CI83" s="288">
        <v>2</v>
      </c>
      <c r="CJ83" s="288">
        <v>7</v>
      </c>
      <c r="CK83" s="288">
        <v>0</v>
      </c>
      <c r="CL83" s="288">
        <v>41</v>
      </c>
      <c r="CM83" s="288">
        <v>24</v>
      </c>
      <c r="CN83" s="288">
        <v>23</v>
      </c>
      <c r="CO83" s="288">
        <v>42</v>
      </c>
      <c r="CP83" s="288">
        <v>329</v>
      </c>
      <c r="CQ83" s="288">
        <v>6</v>
      </c>
      <c r="CR83" s="288">
        <v>31</v>
      </c>
      <c r="CS83" s="288">
        <v>49</v>
      </c>
      <c r="CT83" s="288">
        <v>12</v>
      </c>
      <c r="CU83" s="288">
        <v>26</v>
      </c>
      <c r="CV83" s="288">
        <v>0</v>
      </c>
      <c r="CW83" s="288">
        <v>43</v>
      </c>
      <c r="CX83" s="288">
        <v>23</v>
      </c>
      <c r="CY83" s="288">
        <v>17</v>
      </c>
      <c r="CZ83" s="288">
        <v>209</v>
      </c>
      <c r="DA83" s="288">
        <v>7</v>
      </c>
      <c r="DB83" s="288">
        <v>13</v>
      </c>
      <c r="DC83" s="288">
        <v>17</v>
      </c>
      <c r="DD83" s="288">
        <v>18</v>
      </c>
      <c r="DE83" s="289">
        <v>0</v>
      </c>
      <c r="DF83" s="290">
        <v>10657</v>
      </c>
      <c r="DG83" s="287">
        <v>56</v>
      </c>
      <c r="DH83" s="288">
        <v>3601</v>
      </c>
      <c r="DI83" s="288">
        <v>1</v>
      </c>
      <c r="DJ83" s="288">
        <v>0</v>
      </c>
      <c r="DK83" s="288">
        <v>68</v>
      </c>
      <c r="DL83" s="288">
        <v>278</v>
      </c>
      <c r="DM83" s="288">
        <v>22</v>
      </c>
      <c r="DN83" s="290">
        <v>4026</v>
      </c>
      <c r="DO83" s="290">
        <v>14683</v>
      </c>
      <c r="DP83" s="287">
        <v>355</v>
      </c>
      <c r="DQ83" s="289">
        <v>0</v>
      </c>
      <c r="DR83" s="289">
        <v>355</v>
      </c>
      <c r="DS83" s="290">
        <v>4381</v>
      </c>
      <c r="DT83" s="290">
        <v>15038</v>
      </c>
      <c r="DU83" s="287">
        <v>0</v>
      </c>
      <c r="DV83" s="288">
        <v>-10769</v>
      </c>
      <c r="DW83" s="290">
        <v>-10769</v>
      </c>
      <c r="DX83" s="290">
        <v>-6388</v>
      </c>
      <c r="DY83" s="290">
        <v>4269</v>
      </c>
    </row>
    <row r="84" spans="1:129" ht="39.950000000000003" customHeight="1">
      <c r="A84" s="272" t="s">
        <v>275</v>
      </c>
      <c r="B84" s="265" t="s">
        <v>176</v>
      </c>
      <c r="C84" s="287">
        <v>144</v>
      </c>
      <c r="D84" s="288">
        <v>163</v>
      </c>
      <c r="E84" s="288">
        <v>19</v>
      </c>
      <c r="F84" s="288">
        <v>8</v>
      </c>
      <c r="G84" s="288">
        <v>301</v>
      </c>
      <c r="H84" s="288">
        <v>0</v>
      </c>
      <c r="I84" s="288">
        <v>1</v>
      </c>
      <c r="J84" s="288">
        <v>1137</v>
      </c>
      <c r="K84" s="288">
        <v>78</v>
      </c>
      <c r="L84" s="288">
        <v>159</v>
      </c>
      <c r="M84" s="288">
        <v>0</v>
      </c>
      <c r="N84" s="288">
        <v>52</v>
      </c>
      <c r="O84" s="288">
        <v>127</v>
      </c>
      <c r="P84" s="288">
        <v>98</v>
      </c>
      <c r="Q84" s="288">
        <v>11</v>
      </c>
      <c r="R84" s="288">
        <v>1083</v>
      </c>
      <c r="S84" s="288">
        <v>450</v>
      </c>
      <c r="T84" s="288">
        <v>53</v>
      </c>
      <c r="U84" s="288">
        <v>38</v>
      </c>
      <c r="V84" s="288">
        <v>116</v>
      </c>
      <c r="W84" s="288">
        <v>10</v>
      </c>
      <c r="X84" s="288">
        <v>250</v>
      </c>
      <c r="Y84" s="288">
        <v>206</v>
      </c>
      <c r="Z84" s="288">
        <v>72</v>
      </c>
      <c r="AA84" s="288">
        <v>39</v>
      </c>
      <c r="AB84" s="288">
        <v>51</v>
      </c>
      <c r="AC84" s="288">
        <v>6837</v>
      </c>
      <c r="AD84" s="288">
        <v>25</v>
      </c>
      <c r="AE84" s="288">
        <v>412</v>
      </c>
      <c r="AF84" s="288">
        <v>5</v>
      </c>
      <c r="AG84" s="288">
        <v>0</v>
      </c>
      <c r="AH84" s="288">
        <v>0</v>
      </c>
      <c r="AI84" s="288">
        <v>95</v>
      </c>
      <c r="AJ84" s="288">
        <v>1</v>
      </c>
      <c r="AK84" s="288">
        <v>81</v>
      </c>
      <c r="AL84" s="288">
        <v>0</v>
      </c>
      <c r="AM84" s="288">
        <v>258</v>
      </c>
      <c r="AN84" s="288">
        <v>34</v>
      </c>
      <c r="AO84" s="288">
        <v>6</v>
      </c>
      <c r="AP84" s="288">
        <v>2240</v>
      </c>
      <c r="AQ84" s="288">
        <v>354</v>
      </c>
      <c r="AR84" s="288">
        <v>58</v>
      </c>
      <c r="AS84" s="288">
        <v>29</v>
      </c>
      <c r="AT84" s="288">
        <v>126</v>
      </c>
      <c r="AU84" s="288">
        <v>165</v>
      </c>
      <c r="AV84" s="288">
        <v>13</v>
      </c>
      <c r="AW84" s="288">
        <v>64</v>
      </c>
      <c r="AX84" s="288">
        <v>15</v>
      </c>
      <c r="AY84" s="288">
        <v>36</v>
      </c>
      <c r="AZ84" s="288">
        <v>0</v>
      </c>
      <c r="BA84" s="288">
        <v>61</v>
      </c>
      <c r="BB84" s="288">
        <v>75</v>
      </c>
      <c r="BC84" s="288">
        <v>0</v>
      </c>
      <c r="BD84" s="288">
        <v>0</v>
      </c>
      <c r="BE84" s="288">
        <v>0</v>
      </c>
      <c r="BF84" s="288">
        <v>0</v>
      </c>
      <c r="BG84" s="288">
        <v>5</v>
      </c>
      <c r="BH84" s="288">
        <v>712</v>
      </c>
      <c r="BI84" s="288">
        <v>0</v>
      </c>
      <c r="BJ84" s="288">
        <v>16</v>
      </c>
      <c r="BK84" s="288">
        <v>257</v>
      </c>
      <c r="BL84" s="288">
        <v>252</v>
      </c>
      <c r="BM84" s="288">
        <v>75</v>
      </c>
      <c r="BN84" s="288">
        <v>177</v>
      </c>
      <c r="BO84" s="288">
        <v>143</v>
      </c>
      <c r="BP84" s="288">
        <v>1545</v>
      </c>
      <c r="BQ84" s="288">
        <v>121</v>
      </c>
      <c r="BR84" s="288">
        <v>14</v>
      </c>
      <c r="BS84" s="288">
        <v>32</v>
      </c>
      <c r="BT84" s="288">
        <v>291</v>
      </c>
      <c r="BU84" s="288">
        <v>88</v>
      </c>
      <c r="BV84" s="288">
        <v>5</v>
      </c>
      <c r="BW84" s="288">
        <v>1</v>
      </c>
      <c r="BX84" s="288">
        <v>4</v>
      </c>
      <c r="BY84" s="288">
        <v>0</v>
      </c>
      <c r="BZ84" s="288">
        <v>50</v>
      </c>
      <c r="CA84" s="288">
        <v>122</v>
      </c>
      <c r="CB84" s="288">
        <v>26</v>
      </c>
      <c r="CC84" s="288">
        <v>21</v>
      </c>
      <c r="CD84" s="288">
        <v>1</v>
      </c>
      <c r="CE84" s="288">
        <v>4</v>
      </c>
      <c r="CF84" s="288">
        <v>28</v>
      </c>
      <c r="CG84" s="288">
        <v>1</v>
      </c>
      <c r="CH84" s="288">
        <v>39</v>
      </c>
      <c r="CI84" s="288">
        <v>60</v>
      </c>
      <c r="CJ84" s="288">
        <v>24</v>
      </c>
      <c r="CK84" s="288">
        <v>39</v>
      </c>
      <c r="CL84" s="288">
        <v>102</v>
      </c>
      <c r="CM84" s="288">
        <v>811</v>
      </c>
      <c r="CN84" s="288">
        <v>104</v>
      </c>
      <c r="CO84" s="288">
        <v>129</v>
      </c>
      <c r="CP84" s="288">
        <v>333</v>
      </c>
      <c r="CQ84" s="288">
        <v>18</v>
      </c>
      <c r="CR84" s="288">
        <v>79</v>
      </c>
      <c r="CS84" s="288">
        <v>108</v>
      </c>
      <c r="CT84" s="288">
        <v>40</v>
      </c>
      <c r="CU84" s="288">
        <v>14</v>
      </c>
      <c r="CV84" s="288">
        <v>0</v>
      </c>
      <c r="CW84" s="288">
        <v>75</v>
      </c>
      <c r="CX84" s="288">
        <v>38</v>
      </c>
      <c r="CY84" s="288">
        <v>37</v>
      </c>
      <c r="CZ84" s="288">
        <v>387</v>
      </c>
      <c r="DA84" s="288">
        <v>17</v>
      </c>
      <c r="DB84" s="288">
        <v>34</v>
      </c>
      <c r="DC84" s="288">
        <v>25</v>
      </c>
      <c r="DD84" s="288">
        <v>32</v>
      </c>
      <c r="DE84" s="289">
        <v>5</v>
      </c>
      <c r="DF84" s="290">
        <v>22197</v>
      </c>
      <c r="DG84" s="287">
        <v>86</v>
      </c>
      <c r="DH84" s="288">
        <v>7890</v>
      </c>
      <c r="DI84" s="288">
        <v>6</v>
      </c>
      <c r="DJ84" s="288">
        <v>0</v>
      </c>
      <c r="DK84" s="288">
        <v>59</v>
      </c>
      <c r="DL84" s="292">
        <v>333</v>
      </c>
      <c r="DM84" s="288">
        <v>36</v>
      </c>
      <c r="DN84" s="290">
        <v>8410</v>
      </c>
      <c r="DO84" s="290">
        <v>30607</v>
      </c>
      <c r="DP84" s="287">
        <v>1803</v>
      </c>
      <c r="DQ84" s="289">
        <v>1743</v>
      </c>
      <c r="DR84" s="289">
        <v>3546</v>
      </c>
      <c r="DS84" s="290">
        <v>11956</v>
      </c>
      <c r="DT84" s="290">
        <v>34153</v>
      </c>
      <c r="DU84" s="287">
        <v>0</v>
      </c>
      <c r="DV84" s="288">
        <v>-4884</v>
      </c>
      <c r="DW84" s="290">
        <v>-4884</v>
      </c>
      <c r="DX84" s="290">
        <v>7072</v>
      </c>
      <c r="DY84" s="290">
        <v>29269</v>
      </c>
    </row>
    <row r="85" spans="1:129" ht="39.950000000000003" customHeight="1">
      <c r="A85" s="272" t="s">
        <v>276</v>
      </c>
      <c r="B85" s="265" t="s">
        <v>177</v>
      </c>
      <c r="C85" s="287">
        <v>2</v>
      </c>
      <c r="D85" s="288">
        <v>0</v>
      </c>
      <c r="E85" s="288">
        <v>5</v>
      </c>
      <c r="F85" s="288">
        <v>0</v>
      </c>
      <c r="G85" s="288">
        <v>98</v>
      </c>
      <c r="H85" s="288">
        <v>0</v>
      </c>
      <c r="I85" s="288">
        <v>0</v>
      </c>
      <c r="J85" s="288">
        <v>221</v>
      </c>
      <c r="K85" s="288">
        <v>58</v>
      </c>
      <c r="L85" s="288">
        <v>18</v>
      </c>
      <c r="M85" s="288">
        <v>0</v>
      </c>
      <c r="N85" s="288">
        <v>8</v>
      </c>
      <c r="O85" s="288">
        <v>7</v>
      </c>
      <c r="P85" s="288">
        <v>7</v>
      </c>
      <c r="Q85" s="288">
        <v>8</v>
      </c>
      <c r="R85" s="288">
        <v>501</v>
      </c>
      <c r="S85" s="288">
        <v>53</v>
      </c>
      <c r="T85" s="288">
        <v>38</v>
      </c>
      <c r="U85" s="288">
        <v>36</v>
      </c>
      <c r="V85" s="288">
        <v>180</v>
      </c>
      <c r="W85" s="288">
        <v>0</v>
      </c>
      <c r="X85" s="288">
        <v>254</v>
      </c>
      <c r="Y85" s="288">
        <v>365</v>
      </c>
      <c r="Z85" s="288">
        <v>39</v>
      </c>
      <c r="AA85" s="288">
        <v>40</v>
      </c>
      <c r="AB85" s="288">
        <v>35</v>
      </c>
      <c r="AC85" s="288">
        <v>18</v>
      </c>
      <c r="AD85" s="288">
        <v>0</v>
      </c>
      <c r="AE85" s="288">
        <v>16</v>
      </c>
      <c r="AF85" s="288">
        <v>6</v>
      </c>
      <c r="AG85" s="288">
        <v>0</v>
      </c>
      <c r="AH85" s="288">
        <v>0</v>
      </c>
      <c r="AI85" s="288">
        <v>0</v>
      </c>
      <c r="AJ85" s="288">
        <v>1</v>
      </c>
      <c r="AK85" s="288">
        <v>80</v>
      </c>
      <c r="AL85" s="288">
        <v>0</v>
      </c>
      <c r="AM85" s="288">
        <v>110</v>
      </c>
      <c r="AN85" s="288">
        <v>5</v>
      </c>
      <c r="AO85" s="288">
        <v>1</v>
      </c>
      <c r="AP85" s="288">
        <v>4</v>
      </c>
      <c r="AQ85" s="288">
        <v>20</v>
      </c>
      <c r="AR85" s="288">
        <v>5</v>
      </c>
      <c r="AS85" s="288">
        <v>26</v>
      </c>
      <c r="AT85" s="288">
        <v>88</v>
      </c>
      <c r="AU85" s="288">
        <v>76</v>
      </c>
      <c r="AV85" s="288">
        <v>1</v>
      </c>
      <c r="AW85" s="288">
        <v>6</v>
      </c>
      <c r="AX85" s="288">
        <v>7</v>
      </c>
      <c r="AY85" s="288">
        <v>42</v>
      </c>
      <c r="AZ85" s="288">
        <v>0</v>
      </c>
      <c r="BA85" s="288">
        <v>39</v>
      </c>
      <c r="BB85" s="288">
        <v>70</v>
      </c>
      <c r="BC85" s="288">
        <v>0</v>
      </c>
      <c r="BD85" s="288">
        <v>0</v>
      </c>
      <c r="BE85" s="288">
        <v>0</v>
      </c>
      <c r="BF85" s="288">
        <v>0</v>
      </c>
      <c r="BG85" s="288">
        <v>1</v>
      </c>
      <c r="BH85" s="288">
        <v>2</v>
      </c>
      <c r="BI85" s="288">
        <v>0</v>
      </c>
      <c r="BJ85" s="288">
        <v>10</v>
      </c>
      <c r="BK85" s="288">
        <v>2</v>
      </c>
      <c r="BL85" s="288">
        <v>0</v>
      </c>
      <c r="BM85" s="288">
        <v>0</v>
      </c>
      <c r="BN85" s="288">
        <v>3</v>
      </c>
      <c r="BO85" s="288">
        <v>0</v>
      </c>
      <c r="BP85" s="288">
        <v>0</v>
      </c>
      <c r="BQ85" s="288">
        <v>0</v>
      </c>
      <c r="BR85" s="288">
        <v>0</v>
      </c>
      <c r="BS85" s="288">
        <v>0</v>
      </c>
      <c r="BT85" s="288">
        <v>511</v>
      </c>
      <c r="BU85" s="288">
        <v>3</v>
      </c>
      <c r="BV85" s="288">
        <v>0</v>
      </c>
      <c r="BW85" s="288">
        <v>0</v>
      </c>
      <c r="BX85" s="288">
        <v>0</v>
      </c>
      <c r="BY85" s="288">
        <v>214</v>
      </c>
      <c r="BZ85" s="288">
        <v>4858</v>
      </c>
      <c r="CA85" s="288">
        <v>14757</v>
      </c>
      <c r="CB85" s="288">
        <v>2390</v>
      </c>
      <c r="CC85" s="288">
        <v>11387</v>
      </c>
      <c r="CD85" s="288">
        <v>117</v>
      </c>
      <c r="CE85" s="288">
        <v>37</v>
      </c>
      <c r="CF85" s="288">
        <v>413</v>
      </c>
      <c r="CG85" s="288">
        <v>0</v>
      </c>
      <c r="CH85" s="288">
        <v>0</v>
      </c>
      <c r="CI85" s="288">
        <v>0</v>
      </c>
      <c r="CJ85" s="288">
        <v>0</v>
      </c>
      <c r="CK85" s="288">
        <v>0</v>
      </c>
      <c r="CL85" s="288">
        <v>116</v>
      </c>
      <c r="CM85" s="288">
        <v>32</v>
      </c>
      <c r="CN85" s="288">
        <v>0</v>
      </c>
      <c r="CO85" s="288">
        <v>4</v>
      </c>
      <c r="CP85" s="288">
        <v>0</v>
      </c>
      <c r="CQ85" s="288">
        <v>0</v>
      </c>
      <c r="CR85" s="288">
        <v>0</v>
      </c>
      <c r="CS85" s="288">
        <v>0</v>
      </c>
      <c r="CT85" s="288">
        <v>0</v>
      </c>
      <c r="CU85" s="288">
        <v>0</v>
      </c>
      <c r="CV85" s="288">
        <v>0</v>
      </c>
      <c r="CW85" s="288">
        <v>0</v>
      </c>
      <c r="CX85" s="288">
        <v>0</v>
      </c>
      <c r="CY85" s="288">
        <v>2002</v>
      </c>
      <c r="CZ85" s="288">
        <v>616</v>
      </c>
      <c r="DA85" s="288">
        <v>0</v>
      </c>
      <c r="DB85" s="288">
        <v>160</v>
      </c>
      <c r="DC85" s="288">
        <v>0</v>
      </c>
      <c r="DD85" s="288">
        <v>0</v>
      </c>
      <c r="DE85" s="289">
        <v>365</v>
      </c>
      <c r="DF85" s="290">
        <v>40594</v>
      </c>
      <c r="DG85" s="287">
        <v>46</v>
      </c>
      <c r="DH85" s="288">
        <v>25638</v>
      </c>
      <c r="DI85" s="288">
        <v>1042</v>
      </c>
      <c r="DJ85" s="288">
        <v>206</v>
      </c>
      <c r="DK85" s="288">
        <v>0</v>
      </c>
      <c r="DL85" s="288">
        <v>0</v>
      </c>
      <c r="DM85" s="288">
        <v>0</v>
      </c>
      <c r="DN85" s="290">
        <v>26932</v>
      </c>
      <c r="DO85" s="290">
        <v>67526</v>
      </c>
      <c r="DP85" s="287">
        <v>8916</v>
      </c>
      <c r="DQ85" s="289">
        <v>9705</v>
      </c>
      <c r="DR85" s="289">
        <v>18621</v>
      </c>
      <c r="DS85" s="290">
        <v>45553</v>
      </c>
      <c r="DT85" s="290">
        <v>86147</v>
      </c>
      <c r="DU85" s="287">
        <v>-1059</v>
      </c>
      <c r="DV85" s="288">
        <v>-18114</v>
      </c>
      <c r="DW85" s="290">
        <v>-19173</v>
      </c>
      <c r="DX85" s="290">
        <v>26380</v>
      </c>
      <c r="DY85" s="290">
        <v>66974</v>
      </c>
    </row>
    <row r="86" spans="1:129" ht="39.950000000000003" customHeight="1">
      <c r="A86" s="272" t="s">
        <v>277</v>
      </c>
      <c r="B86" s="265" t="s">
        <v>178</v>
      </c>
      <c r="C86" s="287">
        <v>19</v>
      </c>
      <c r="D86" s="288">
        <v>3</v>
      </c>
      <c r="E86" s="288">
        <v>8</v>
      </c>
      <c r="F86" s="288">
        <v>4</v>
      </c>
      <c r="G86" s="288">
        <v>17</v>
      </c>
      <c r="H86" s="288">
        <v>0</v>
      </c>
      <c r="I86" s="288">
        <v>2</v>
      </c>
      <c r="J86" s="288">
        <v>47</v>
      </c>
      <c r="K86" s="288">
        <v>4</v>
      </c>
      <c r="L86" s="288">
        <v>2</v>
      </c>
      <c r="M86" s="288">
        <v>0</v>
      </c>
      <c r="N86" s="288">
        <v>7</v>
      </c>
      <c r="O86" s="288">
        <v>10</v>
      </c>
      <c r="P86" s="288">
        <v>3</v>
      </c>
      <c r="Q86" s="288">
        <v>0</v>
      </c>
      <c r="R86" s="288">
        <v>51</v>
      </c>
      <c r="S86" s="288">
        <v>70</v>
      </c>
      <c r="T86" s="288">
        <v>16</v>
      </c>
      <c r="U86" s="288">
        <v>1</v>
      </c>
      <c r="V86" s="288">
        <v>27</v>
      </c>
      <c r="W86" s="288">
        <v>1</v>
      </c>
      <c r="X86" s="288">
        <v>18</v>
      </c>
      <c r="Y86" s="288">
        <v>27</v>
      </c>
      <c r="Z86" s="288">
        <v>3</v>
      </c>
      <c r="AA86" s="288">
        <v>38</v>
      </c>
      <c r="AB86" s="288">
        <v>8</v>
      </c>
      <c r="AC86" s="288">
        <v>110</v>
      </c>
      <c r="AD86" s="288">
        <v>4</v>
      </c>
      <c r="AE86" s="288">
        <v>34</v>
      </c>
      <c r="AF86" s="288">
        <v>7</v>
      </c>
      <c r="AG86" s="288">
        <v>0</v>
      </c>
      <c r="AH86" s="288">
        <v>0</v>
      </c>
      <c r="AI86" s="288">
        <v>4</v>
      </c>
      <c r="AJ86" s="288">
        <v>0</v>
      </c>
      <c r="AK86" s="288">
        <v>93</v>
      </c>
      <c r="AL86" s="288">
        <v>0</v>
      </c>
      <c r="AM86" s="288">
        <v>19</v>
      </c>
      <c r="AN86" s="288">
        <v>2</v>
      </c>
      <c r="AO86" s="288">
        <v>0</v>
      </c>
      <c r="AP86" s="288">
        <v>45</v>
      </c>
      <c r="AQ86" s="288">
        <v>8</v>
      </c>
      <c r="AR86" s="288">
        <v>22</v>
      </c>
      <c r="AS86" s="288">
        <v>3</v>
      </c>
      <c r="AT86" s="288">
        <v>60</v>
      </c>
      <c r="AU86" s="288">
        <v>18</v>
      </c>
      <c r="AV86" s="288">
        <v>1</v>
      </c>
      <c r="AW86" s="288">
        <v>6</v>
      </c>
      <c r="AX86" s="288">
        <v>1</v>
      </c>
      <c r="AY86" s="288">
        <v>2</v>
      </c>
      <c r="AZ86" s="288">
        <v>0</v>
      </c>
      <c r="BA86" s="288">
        <v>12</v>
      </c>
      <c r="BB86" s="288">
        <v>5</v>
      </c>
      <c r="BC86" s="288">
        <v>0</v>
      </c>
      <c r="BD86" s="288">
        <v>0</v>
      </c>
      <c r="BE86" s="288">
        <v>0</v>
      </c>
      <c r="BF86" s="288">
        <v>0</v>
      </c>
      <c r="BG86" s="288">
        <v>0</v>
      </c>
      <c r="BH86" s="288">
        <v>16</v>
      </c>
      <c r="BI86" s="288">
        <v>0</v>
      </c>
      <c r="BJ86" s="288">
        <v>1</v>
      </c>
      <c r="BK86" s="288">
        <v>4</v>
      </c>
      <c r="BL86" s="288">
        <v>44</v>
      </c>
      <c r="BM86" s="288">
        <v>57</v>
      </c>
      <c r="BN86" s="288">
        <v>107</v>
      </c>
      <c r="BO86" s="288">
        <v>81</v>
      </c>
      <c r="BP86" s="288">
        <v>470</v>
      </c>
      <c r="BQ86" s="288">
        <v>28</v>
      </c>
      <c r="BR86" s="288">
        <v>46</v>
      </c>
      <c r="BS86" s="288">
        <v>51</v>
      </c>
      <c r="BT86" s="288">
        <v>1194</v>
      </c>
      <c r="BU86" s="288">
        <v>1964</v>
      </c>
      <c r="BV86" s="288">
        <v>38</v>
      </c>
      <c r="BW86" s="288">
        <v>47</v>
      </c>
      <c r="BX86" s="288">
        <v>0</v>
      </c>
      <c r="BY86" s="288">
        <v>5</v>
      </c>
      <c r="BZ86" s="288">
        <v>21</v>
      </c>
      <c r="CA86" s="288">
        <v>0</v>
      </c>
      <c r="CB86" s="288">
        <v>97</v>
      </c>
      <c r="CC86" s="288">
        <v>36</v>
      </c>
      <c r="CD86" s="288">
        <v>7</v>
      </c>
      <c r="CE86" s="288">
        <v>40</v>
      </c>
      <c r="CF86" s="288">
        <v>112</v>
      </c>
      <c r="CG86" s="288">
        <v>0</v>
      </c>
      <c r="CH86" s="288">
        <v>1629</v>
      </c>
      <c r="CI86" s="288">
        <v>143</v>
      </c>
      <c r="CJ86" s="288">
        <v>1424</v>
      </c>
      <c r="CK86" s="288">
        <v>326</v>
      </c>
      <c r="CL86" s="288">
        <v>121</v>
      </c>
      <c r="CM86" s="288">
        <v>1378</v>
      </c>
      <c r="CN86" s="288">
        <v>403</v>
      </c>
      <c r="CO86" s="288">
        <v>751</v>
      </c>
      <c r="CP86" s="288">
        <v>187</v>
      </c>
      <c r="CQ86" s="288">
        <v>74</v>
      </c>
      <c r="CR86" s="288">
        <v>529</v>
      </c>
      <c r="CS86" s="288">
        <v>218</v>
      </c>
      <c r="CT86" s="288">
        <v>353</v>
      </c>
      <c r="CU86" s="288">
        <v>21</v>
      </c>
      <c r="CV86" s="288">
        <v>5</v>
      </c>
      <c r="CW86" s="288">
        <v>124</v>
      </c>
      <c r="CX86" s="288">
        <v>278</v>
      </c>
      <c r="CY86" s="288">
        <v>63</v>
      </c>
      <c r="CZ86" s="288">
        <v>202</v>
      </c>
      <c r="DA86" s="288">
        <v>77</v>
      </c>
      <c r="DB86" s="288">
        <v>97</v>
      </c>
      <c r="DC86" s="288">
        <v>182</v>
      </c>
      <c r="DD86" s="288">
        <v>0</v>
      </c>
      <c r="DE86" s="289">
        <v>58</v>
      </c>
      <c r="DF86" s="290">
        <v>13951</v>
      </c>
      <c r="DG86" s="287">
        <v>110</v>
      </c>
      <c r="DH86" s="288">
        <v>1830</v>
      </c>
      <c r="DI86" s="288">
        <v>0</v>
      </c>
      <c r="DJ86" s="288">
        <v>0</v>
      </c>
      <c r="DK86" s="288">
        <v>0</v>
      </c>
      <c r="DL86" s="288">
        <v>0</v>
      </c>
      <c r="DM86" s="288">
        <v>0</v>
      </c>
      <c r="DN86" s="290">
        <v>1940</v>
      </c>
      <c r="DO86" s="290">
        <v>15891</v>
      </c>
      <c r="DP86" s="287">
        <v>543</v>
      </c>
      <c r="DQ86" s="289">
        <v>1571</v>
      </c>
      <c r="DR86" s="289">
        <v>2114</v>
      </c>
      <c r="DS86" s="290">
        <v>4054</v>
      </c>
      <c r="DT86" s="290">
        <v>18005</v>
      </c>
      <c r="DU86" s="287">
        <v>-191</v>
      </c>
      <c r="DV86" s="288">
        <v>-828</v>
      </c>
      <c r="DW86" s="290">
        <v>-1019</v>
      </c>
      <c r="DX86" s="290">
        <v>3035</v>
      </c>
      <c r="DY86" s="290">
        <v>16986</v>
      </c>
    </row>
    <row r="87" spans="1:129" ht="39.950000000000003" customHeight="1">
      <c r="A87" s="272" t="s">
        <v>278</v>
      </c>
      <c r="B87" s="265" t="s">
        <v>179</v>
      </c>
      <c r="C87" s="287">
        <v>17</v>
      </c>
      <c r="D87" s="288">
        <v>0</v>
      </c>
      <c r="E87" s="288">
        <v>23</v>
      </c>
      <c r="F87" s="288">
        <v>18</v>
      </c>
      <c r="G87" s="288">
        <v>223</v>
      </c>
      <c r="H87" s="288">
        <v>0</v>
      </c>
      <c r="I87" s="288">
        <v>6</v>
      </c>
      <c r="J87" s="288">
        <v>121</v>
      </c>
      <c r="K87" s="288">
        <v>21</v>
      </c>
      <c r="L87" s="288">
        <v>1</v>
      </c>
      <c r="M87" s="288">
        <v>0</v>
      </c>
      <c r="N87" s="288">
        <v>38</v>
      </c>
      <c r="O87" s="288">
        <v>61</v>
      </c>
      <c r="P87" s="288">
        <v>8</v>
      </c>
      <c r="Q87" s="288">
        <v>3</v>
      </c>
      <c r="R87" s="288">
        <v>307</v>
      </c>
      <c r="S87" s="288">
        <v>153</v>
      </c>
      <c r="T87" s="288">
        <v>47</v>
      </c>
      <c r="U87" s="288">
        <v>1</v>
      </c>
      <c r="V87" s="288">
        <v>38</v>
      </c>
      <c r="W87" s="288">
        <v>2</v>
      </c>
      <c r="X87" s="288">
        <v>32</v>
      </c>
      <c r="Y87" s="288">
        <v>84</v>
      </c>
      <c r="Z87" s="288">
        <v>8</v>
      </c>
      <c r="AA87" s="288">
        <v>549</v>
      </c>
      <c r="AB87" s="288">
        <v>20</v>
      </c>
      <c r="AC87" s="288">
        <v>96</v>
      </c>
      <c r="AD87" s="288">
        <v>6</v>
      </c>
      <c r="AE87" s="288">
        <v>76</v>
      </c>
      <c r="AF87" s="288">
        <v>5</v>
      </c>
      <c r="AG87" s="288">
        <v>0</v>
      </c>
      <c r="AH87" s="288">
        <v>0</v>
      </c>
      <c r="AI87" s="288">
        <v>9</v>
      </c>
      <c r="AJ87" s="288">
        <v>0</v>
      </c>
      <c r="AK87" s="288">
        <v>71</v>
      </c>
      <c r="AL87" s="288">
        <v>0</v>
      </c>
      <c r="AM87" s="288">
        <v>44</v>
      </c>
      <c r="AN87" s="288">
        <v>12</v>
      </c>
      <c r="AO87" s="288">
        <v>1</v>
      </c>
      <c r="AP87" s="288">
        <v>96</v>
      </c>
      <c r="AQ87" s="288">
        <v>46</v>
      </c>
      <c r="AR87" s="288">
        <v>53</v>
      </c>
      <c r="AS87" s="288">
        <v>22</v>
      </c>
      <c r="AT87" s="288">
        <v>139</v>
      </c>
      <c r="AU87" s="288">
        <v>167</v>
      </c>
      <c r="AV87" s="288">
        <v>6</v>
      </c>
      <c r="AW87" s="288">
        <v>29</v>
      </c>
      <c r="AX87" s="288">
        <v>6</v>
      </c>
      <c r="AY87" s="288">
        <v>12</v>
      </c>
      <c r="AZ87" s="288">
        <v>0</v>
      </c>
      <c r="BA87" s="288">
        <v>77</v>
      </c>
      <c r="BB87" s="288">
        <v>25</v>
      </c>
      <c r="BC87" s="288">
        <v>0</v>
      </c>
      <c r="BD87" s="288">
        <v>0</v>
      </c>
      <c r="BE87" s="288">
        <v>0</v>
      </c>
      <c r="BF87" s="288">
        <v>0</v>
      </c>
      <c r="BG87" s="288">
        <v>1</v>
      </c>
      <c r="BH87" s="288">
        <v>100</v>
      </c>
      <c r="BI87" s="288">
        <v>7</v>
      </c>
      <c r="BJ87" s="288">
        <v>6</v>
      </c>
      <c r="BK87" s="288">
        <v>2</v>
      </c>
      <c r="BL87" s="288">
        <v>334</v>
      </c>
      <c r="BM87" s="288">
        <v>1076</v>
      </c>
      <c r="BN87" s="288">
        <v>962</v>
      </c>
      <c r="BO87" s="288">
        <v>489</v>
      </c>
      <c r="BP87" s="288">
        <v>172</v>
      </c>
      <c r="BQ87" s="288">
        <v>6</v>
      </c>
      <c r="BR87" s="288">
        <v>62</v>
      </c>
      <c r="BS87" s="288">
        <v>183</v>
      </c>
      <c r="BT87" s="288">
        <v>11196</v>
      </c>
      <c r="BU87" s="288">
        <v>2046</v>
      </c>
      <c r="BV87" s="288">
        <v>772</v>
      </c>
      <c r="BW87" s="288">
        <v>487</v>
      </c>
      <c r="BX87" s="288">
        <v>0</v>
      </c>
      <c r="BY87" s="288">
        <v>23</v>
      </c>
      <c r="BZ87" s="288">
        <v>414</v>
      </c>
      <c r="CA87" s="288">
        <v>0</v>
      </c>
      <c r="CB87" s="288">
        <v>670</v>
      </c>
      <c r="CC87" s="288">
        <v>135</v>
      </c>
      <c r="CD87" s="288">
        <v>20</v>
      </c>
      <c r="CE87" s="288">
        <v>497</v>
      </c>
      <c r="CF87" s="288">
        <v>220</v>
      </c>
      <c r="CG87" s="288">
        <v>68</v>
      </c>
      <c r="CH87" s="288">
        <v>21481</v>
      </c>
      <c r="CI87" s="288">
        <v>2068</v>
      </c>
      <c r="CJ87" s="288">
        <v>308</v>
      </c>
      <c r="CK87" s="288">
        <v>3845</v>
      </c>
      <c r="CL87" s="288">
        <v>721</v>
      </c>
      <c r="CM87" s="288">
        <v>1022</v>
      </c>
      <c r="CN87" s="288">
        <v>197</v>
      </c>
      <c r="CO87" s="288">
        <v>1424</v>
      </c>
      <c r="CP87" s="288">
        <v>1010</v>
      </c>
      <c r="CQ87" s="288">
        <v>92</v>
      </c>
      <c r="CR87" s="288">
        <v>1039</v>
      </c>
      <c r="CS87" s="288">
        <v>347</v>
      </c>
      <c r="CT87" s="288">
        <v>429</v>
      </c>
      <c r="CU87" s="288">
        <v>143</v>
      </c>
      <c r="CV87" s="288">
        <v>49</v>
      </c>
      <c r="CW87" s="288">
        <v>298</v>
      </c>
      <c r="CX87" s="288">
        <v>1344</v>
      </c>
      <c r="CY87" s="288">
        <v>234</v>
      </c>
      <c r="CZ87" s="288">
        <v>1220</v>
      </c>
      <c r="DA87" s="288">
        <v>332</v>
      </c>
      <c r="DB87" s="288">
        <v>195</v>
      </c>
      <c r="DC87" s="288">
        <v>143</v>
      </c>
      <c r="DD87" s="288">
        <v>0</v>
      </c>
      <c r="DE87" s="289">
        <v>197</v>
      </c>
      <c r="DF87" s="290">
        <v>60865</v>
      </c>
      <c r="DG87" s="287">
        <v>885</v>
      </c>
      <c r="DH87" s="288">
        <v>110968</v>
      </c>
      <c r="DI87" s="288">
        <v>0</v>
      </c>
      <c r="DJ87" s="288">
        <v>0</v>
      </c>
      <c r="DK87" s="288">
        <v>0</v>
      </c>
      <c r="DL87" s="288">
        <v>0</v>
      </c>
      <c r="DM87" s="288">
        <v>0</v>
      </c>
      <c r="DN87" s="290">
        <v>111853</v>
      </c>
      <c r="DO87" s="290">
        <v>172718</v>
      </c>
      <c r="DP87" s="287">
        <v>950</v>
      </c>
      <c r="DQ87" s="289">
        <v>4705</v>
      </c>
      <c r="DR87" s="289">
        <v>5655</v>
      </c>
      <c r="DS87" s="290">
        <v>117508</v>
      </c>
      <c r="DT87" s="290">
        <v>178373</v>
      </c>
      <c r="DU87" s="287">
        <v>-873</v>
      </c>
      <c r="DV87" s="288">
        <v>-25519</v>
      </c>
      <c r="DW87" s="290">
        <v>-26392</v>
      </c>
      <c r="DX87" s="290">
        <v>91116</v>
      </c>
      <c r="DY87" s="290">
        <v>151981</v>
      </c>
    </row>
    <row r="88" spans="1:129" ht="39.950000000000003" customHeight="1">
      <c r="A88" s="272" t="s">
        <v>279</v>
      </c>
      <c r="B88" s="265" t="s">
        <v>180</v>
      </c>
      <c r="C88" s="287">
        <v>8</v>
      </c>
      <c r="D88" s="288">
        <v>0</v>
      </c>
      <c r="E88" s="288">
        <v>1</v>
      </c>
      <c r="F88" s="288">
        <v>0</v>
      </c>
      <c r="G88" s="288">
        <v>0</v>
      </c>
      <c r="H88" s="288">
        <v>0</v>
      </c>
      <c r="I88" s="288">
        <v>0</v>
      </c>
      <c r="J88" s="288">
        <v>2</v>
      </c>
      <c r="K88" s="288">
        <v>5</v>
      </c>
      <c r="L88" s="288">
        <v>0</v>
      </c>
      <c r="M88" s="288">
        <v>0</v>
      </c>
      <c r="N88" s="288">
        <v>1</v>
      </c>
      <c r="O88" s="288">
        <v>1</v>
      </c>
      <c r="P88" s="288">
        <v>0</v>
      </c>
      <c r="Q88" s="288">
        <v>0</v>
      </c>
      <c r="R88" s="288">
        <v>11</v>
      </c>
      <c r="S88" s="288">
        <v>2</v>
      </c>
      <c r="T88" s="288">
        <v>1</v>
      </c>
      <c r="U88" s="288">
        <v>0</v>
      </c>
      <c r="V88" s="288">
        <v>1</v>
      </c>
      <c r="W88" s="288">
        <v>0</v>
      </c>
      <c r="X88" s="288">
        <v>2</v>
      </c>
      <c r="Y88" s="288">
        <v>3</v>
      </c>
      <c r="Z88" s="288">
        <v>1</v>
      </c>
      <c r="AA88" s="288">
        <v>0</v>
      </c>
      <c r="AB88" s="288">
        <v>1</v>
      </c>
      <c r="AC88" s="288">
        <v>12</v>
      </c>
      <c r="AD88" s="288">
        <v>0</v>
      </c>
      <c r="AE88" s="288">
        <v>1</v>
      </c>
      <c r="AF88" s="288">
        <v>0</v>
      </c>
      <c r="AG88" s="288">
        <v>0</v>
      </c>
      <c r="AH88" s="288">
        <v>0</v>
      </c>
      <c r="AI88" s="288">
        <v>0</v>
      </c>
      <c r="AJ88" s="288">
        <v>0</v>
      </c>
      <c r="AK88" s="288">
        <v>1</v>
      </c>
      <c r="AL88" s="288">
        <v>0</v>
      </c>
      <c r="AM88" s="288">
        <v>1</v>
      </c>
      <c r="AN88" s="288">
        <v>0</v>
      </c>
      <c r="AO88" s="288">
        <v>0</v>
      </c>
      <c r="AP88" s="288">
        <v>6</v>
      </c>
      <c r="AQ88" s="288">
        <v>0</v>
      </c>
      <c r="AR88" s="288">
        <v>1</v>
      </c>
      <c r="AS88" s="288">
        <v>0</v>
      </c>
      <c r="AT88" s="288">
        <v>1</v>
      </c>
      <c r="AU88" s="288">
        <v>0</v>
      </c>
      <c r="AV88" s="288">
        <v>0</v>
      </c>
      <c r="AW88" s="288">
        <v>0</v>
      </c>
      <c r="AX88" s="288">
        <v>0</v>
      </c>
      <c r="AY88" s="288">
        <v>0</v>
      </c>
      <c r="AZ88" s="288">
        <v>0</v>
      </c>
      <c r="BA88" s="288">
        <v>0</v>
      </c>
      <c r="BB88" s="288">
        <v>1</v>
      </c>
      <c r="BC88" s="288">
        <v>0</v>
      </c>
      <c r="BD88" s="288">
        <v>0</v>
      </c>
      <c r="BE88" s="288">
        <v>0</v>
      </c>
      <c r="BF88" s="288">
        <v>0</v>
      </c>
      <c r="BG88" s="288">
        <v>0</v>
      </c>
      <c r="BH88" s="288">
        <v>6</v>
      </c>
      <c r="BI88" s="288">
        <v>0</v>
      </c>
      <c r="BJ88" s="288">
        <v>0</v>
      </c>
      <c r="BK88" s="288">
        <v>0</v>
      </c>
      <c r="BL88" s="288">
        <v>16</v>
      </c>
      <c r="BM88" s="288">
        <v>5</v>
      </c>
      <c r="BN88" s="288">
        <v>4</v>
      </c>
      <c r="BO88" s="288">
        <v>4</v>
      </c>
      <c r="BP88" s="288">
        <v>0</v>
      </c>
      <c r="BQ88" s="288">
        <v>0</v>
      </c>
      <c r="BR88" s="288">
        <v>0</v>
      </c>
      <c r="BS88" s="288">
        <v>10</v>
      </c>
      <c r="BT88" s="288">
        <v>277</v>
      </c>
      <c r="BU88" s="288">
        <v>44</v>
      </c>
      <c r="BV88" s="288">
        <v>39</v>
      </c>
      <c r="BW88" s="288">
        <v>48</v>
      </c>
      <c r="BX88" s="288">
        <v>0</v>
      </c>
      <c r="BY88" s="288">
        <v>2</v>
      </c>
      <c r="BZ88" s="288">
        <v>4</v>
      </c>
      <c r="CA88" s="288">
        <v>0</v>
      </c>
      <c r="CB88" s="288">
        <v>8</v>
      </c>
      <c r="CC88" s="288">
        <v>1</v>
      </c>
      <c r="CD88" s="288">
        <v>0</v>
      </c>
      <c r="CE88" s="288">
        <v>1</v>
      </c>
      <c r="CF88" s="288">
        <v>4</v>
      </c>
      <c r="CG88" s="288">
        <v>0</v>
      </c>
      <c r="CH88" s="288">
        <v>11</v>
      </c>
      <c r="CI88" s="288">
        <v>520</v>
      </c>
      <c r="CJ88" s="288">
        <v>1</v>
      </c>
      <c r="CK88" s="288">
        <v>0</v>
      </c>
      <c r="CL88" s="288">
        <v>45</v>
      </c>
      <c r="CM88" s="288">
        <v>15</v>
      </c>
      <c r="CN88" s="288">
        <v>27</v>
      </c>
      <c r="CO88" s="288">
        <v>0</v>
      </c>
      <c r="CP88" s="288">
        <v>55</v>
      </c>
      <c r="CQ88" s="288">
        <v>3</v>
      </c>
      <c r="CR88" s="288">
        <v>15</v>
      </c>
      <c r="CS88" s="288">
        <v>27</v>
      </c>
      <c r="CT88" s="288">
        <v>7</v>
      </c>
      <c r="CU88" s="288">
        <v>4</v>
      </c>
      <c r="CV88" s="288">
        <v>3314</v>
      </c>
      <c r="CW88" s="288">
        <v>9</v>
      </c>
      <c r="CX88" s="288">
        <v>16</v>
      </c>
      <c r="CY88" s="288">
        <v>35</v>
      </c>
      <c r="CZ88" s="288">
        <v>1200</v>
      </c>
      <c r="DA88" s="288">
        <v>217</v>
      </c>
      <c r="DB88" s="288">
        <v>126</v>
      </c>
      <c r="DC88" s="288">
        <v>3</v>
      </c>
      <c r="DD88" s="288">
        <v>0</v>
      </c>
      <c r="DE88" s="289">
        <v>493</v>
      </c>
      <c r="DF88" s="290">
        <v>6680</v>
      </c>
      <c r="DG88" s="287">
        <v>70</v>
      </c>
      <c r="DH88" s="288">
        <v>10398</v>
      </c>
      <c r="DI88" s="288">
        <v>0</v>
      </c>
      <c r="DJ88" s="288">
        <v>0</v>
      </c>
      <c r="DK88" s="288">
        <v>0</v>
      </c>
      <c r="DL88" s="292">
        <v>0</v>
      </c>
      <c r="DM88" s="288">
        <v>0</v>
      </c>
      <c r="DN88" s="290">
        <v>10468</v>
      </c>
      <c r="DO88" s="290">
        <v>17148</v>
      </c>
      <c r="DP88" s="287">
        <v>0</v>
      </c>
      <c r="DQ88" s="289">
        <v>22746</v>
      </c>
      <c r="DR88" s="289">
        <v>22746</v>
      </c>
      <c r="DS88" s="290">
        <v>33214</v>
      </c>
      <c r="DT88" s="290">
        <v>39894</v>
      </c>
      <c r="DU88" s="287">
        <v>0</v>
      </c>
      <c r="DV88" s="288">
        <v>0</v>
      </c>
      <c r="DW88" s="290">
        <v>0</v>
      </c>
      <c r="DX88" s="290">
        <v>33214</v>
      </c>
      <c r="DY88" s="290">
        <v>39894</v>
      </c>
    </row>
    <row r="89" spans="1:129" ht="39.950000000000003" customHeight="1">
      <c r="A89" s="272" t="s">
        <v>280</v>
      </c>
      <c r="B89" s="265" t="s">
        <v>181</v>
      </c>
      <c r="C89" s="287">
        <v>348</v>
      </c>
      <c r="D89" s="288">
        <v>46</v>
      </c>
      <c r="E89" s="288">
        <v>204</v>
      </c>
      <c r="F89" s="288">
        <v>14</v>
      </c>
      <c r="G89" s="288">
        <v>155</v>
      </c>
      <c r="H89" s="288">
        <v>0</v>
      </c>
      <c r="I89" s="288">
        <v>2</v>
      </c>
      <c r="J89" s="288">
        <v>586</v>
      </c>
      <c r="K89" s="288">
        <v>161</v>
      </c>
      <c r="L89" s="288">
        <v>20</v>
      </c>
      <c r="M89" s="288">
        <v>0</v>
      </c>
      <c r="N89" s="288">
        <v>59</v>
      </c>
      <c r="O89" s="288">
        <v>157</v>
      </c>
      <c r="P89" s="288">
        <v>29</v>
      </c>
      <c r="Q89" s="288">
        <v>33</v>
      </c>
      <c r="R89" s="288">
        <v>1592</v>
      </c>
      <c r="S89" s="288">
        <v>306</v>
      </c>
      <c r="T89" s="288">
        <v>64</v>
      </c>
      <c r="U89" s="288">
        <v>38</v>
      </c>
      <c r="V89" s="288">
        <v>92</v>
      </c>
      <c r="W89" s="288">
        <v>11</v>
      </c>
      <c r="X89" s="288">
        <v>286</v>
      </c>
      <c r="Y89" s="288">
        <v>315</v>
      </c>
      <c r="Z89" s="288">
        <v>73</v>
      </c>
      <c r="AA89" s="288">
        <v>416</v>
      </c>
      <c r="AB89" s="288">
        <v>87</v>
      </c>
      <c r="AC89" s="288">
        <v>115</v>
      </c>
      <c r="AD89" s="288">
        <v>8</v>
      </c>
      <c r="AE89" s="288">
        <v>501</v>
      </c>
      <c r="AF89" s="288">
        <v>19</v>
      </c>
      <c r="AG89" s="288">
        <v>0</v>
      </c>
      <c r="AH89" s="288">
        <v>0</v>
      </c>
      <c r="AI89" s="288">
        <v>39</v>
      </c>
      <c r="AJ89" s="288">
        <v>3</v>
      </c>
      <c r="AK89" s="288">
        <v>171</v>
      </c>
      <c r="AL89" s="288">
        <v>0</v>
      </c>
      <c r="AM89" s="288">
        <v>285</v>
      </c>
      <c r="AN89" s="288">
        <v>44</v>
      </c>
      <c r="AO89" s="288">
        <v>7</v>
      </c>
      <c r="AP89" s="288">
        <v>536</v>
      </c>
      <c r="AQ89" s="288">
        <v>181</v>
      </c>
      <c r="AR89" s="288">
        <v>118</v>
      </c>
      <c r="AS89" s="288">
        <v>86</v>
      </c>
      <c r="AT89" s="288">
        <v>378</v>
      </c>
      <c r="AU89" s="288">
        <v>1288</v>
      </c>
      <c r="AV89" s="288">
        <v>21</v>
      </c>
      <c r="AW89" s="288">
        <v>93</v>
      </c>
      <c r="AX89" s="288">
        <v>90</v>
      </c>
      <c r="AY89" s="288">
        <v>202</v>
      </c>
      <c r="AZ89" s="288">
        <v>4</v>
      </c>
      <c r="BA89" s="288">
        <v>902</v>
      </c>
      <c r="BB89" s="288">
        <v>369</v>
      </c>
      <c r="BC89" s="288">
        <v>0</v>
      </c>
      <c r="BD89" s="288">
        <v>0</v>
      </c>
      <c r="BE89" s="288">
        <v>0</v>
      </c>
      <c r="BF89" s="288">
        <v>0</v>
      </c>
      <c r="BG89" s="288">
        <v>4</v>
      </c>
      <c r="BH89" s="288">
        <v>859</v>
      </c>
      <c r="BI89" s="288">
        <v>5</v>
      </c>
      <c r="BJ89" s="288">
        <v>42</v>
      </c>
      <c r="BK89" s="288">
        <v>0</v>
      </c>
      <c r="BL89" s="288">
        <v>369</v>
      </c>
      <c r="BM89" s="288">
        <v>85</v>
      </c>
      <c r="BN89" s="288">
        <v>429</v>
      </c>
      <c r="BO89" s="288">
        <v>342</v>
      </c>
      <c r="BP89" s="288">
        <v>2351</v>
      </c>
      <c r="BQ89" s="288">
        <v>111</v>
      </c>
      <c r="BR89" s="288">
        <v>772</v>
      </c>
      <c r="BS89" s="288">
        <v>193</v>
      </c>
      <c r="BT89" s="288">
        <v>13258</v>
      </c>
      <c r="BU89" s="288">
        <v>8161</v>
      </c>
      <c r="BV89" s="288">
        <v>498</v>
      </c>
      <c r="BW89" s="288">
        <v>350</v>
      </c>
      <c r="BX89" s="288">
        <v>0</v>
      </c>
      <c r="BY89" s="288">
        <v>7</v>
      </c>
      <c r="BZ89" s="288">
        <v>677</v>
      </c>
      <c r="CA89" s="288">
        <v>0</v>
      </c>
      <c r="CB89" s="288">
        <v>224</v>
      </c>
      <c r="CC89" s="288">
        <v>298</v>
      </c>
      <c r="CD89" s="288">
        <v>19</v>
      </c>
      <c r="CE89" s="288">
        <v>315</v>
      </c>
      <c r="CF89" s="288">
        <v>1119</v>
      </c>
      <c r="CG89" s="288">
        <v>59</v>
      </c>
      <c r="CH89" s="288">
        <v>5220</v>
      </c>
      <c r="CI89" s="288">
        <v>270</v>
      </c>
      <c r="CJ89" s="288">
        <v>800</v>
      </c>
      <c r="CK89" s="288">
        <v>10238</v>
      </c>
      <c r="CL89" s="288">
        <v>1147</v>
      </c>
      <c r="CM89" s="288">
        <v>3829</v>
      </c>
      <c r="CN89" s="288">
        <v>618</v>
      </c>
      <c r="CO89" s="288">
        <v>2549</v>
      </c>
      <c r="CP89" s="288">
        <v>3576</v>
      </c>
      <c r="CQ89" s="288">
        <v>357</v>
      </c>
      <c r="CR89" s="288">
        <v>1203</v>
      </c>
      <c r="CS89" s="288">
        <v>154</v>
      </c>
      <c r="CT89" s="288">
        <v>847</v>
      </c>
      <c r="CU89" s="288">
        <v>187</v>
      </c>
      <c r="CV89" s="288">
        <v>14</v>
      </c>
      <c r="CW89" s="288">
        <v>55</v>
      </c>
      <c r="CX89" s="288">
        <v>2415</v>
      </c>
      <c r="CY89" s="288">
        <v>394</v>
      </c>
      <c r="CZ89" s="288">
        <v>347</v>
      </c>
      <c r="DA89" s="288">
        <v>0</v>
      </c>
      <c r="DB89" s="288">
        <v>774</v>
      </c>
      <c r="DC89" s="288">
        <v>375</v>
      </c>
      <c r="DD89" s="288">
        <v>0</v>
      </c>
      <c r="DE89" s="289">
        <v>74</v>
      </c>
      <c r="DF89" s="290">
        <v>76544</v>
      </c>
      <c r="DG89" s="287">
        <v>23</v>
      </c>
      <c r="DH89" s="288">
        <v>10954</v>
      </c>
      <c r="DI89" s="288">
        <v>0</v>
      </c>
      <c r="DJ89" s="288">
        <v>0</v>
      </c>
      <c r="DK89" s="288">
        <v>22864</v>
      </c>
      <c r="DL89" s="288">
        <v>55372</v>
      </c>
      <c r="DM89" s="288">
        <v>44</v>
      </c>
      <c r="DN89" s="290">
        <v>89257</v>
      </c>
      <c r="DO89" s="290">
        <v>165801</v>
      </c>
      <c r="DP89" s="287">
        <v>717</v>
      </c>
      <c r="DQ89" s="289">
        <v>8004</v>
      </c>
      <c r="DR89" s="289">
        <v>8721</v>
      </c>
      <c r="DS89" s="290">
        <v>97978</v>
      </c>
      <c r="DT89" s="290">
        <v>174522</v>
      </c>
      <c r="DU89" s="287">
        <v>-8689</v>
      </c>
      <c r="DV89" s="288">
        <v>-131510</v>
      </c>
      <c r="DW89" s="290">
        <v>-140199</v>
      </c>
      <c r="DX89" s="290">
        <v>-42221</v>
      </c>
      <c r="DY89" s="290">
        <v>34323</v>
      </c>
    </row>
    <row r="90" spans="1:129" ht="39.950000000000003" customHeight="1">
      <c r="A90" s="272" t="s">
        <v>281</v>
      </c>
      <c r="B90" s="265" t="s">
        <v>182</v>
      </c>
      <c r="C90" s="287">
        <v>1</v>
      </c>
      <c r="D90" s="288">
        <v>0</v>
      </c>
      <c r="E90" s="288">
        <v>3</v>
      </c>
      <c r="F90" s="288">
        <v>0</v>
      </c>
      <c r="G90" s="288">
        <v>6</v>
      </c>
      <c r="H90" s="288">
        <v>0</v>
      </c>
      <c r="I90" s="288">
        <v>1</v>
      </c>
      <c r="J90" s="288">
        <v>56</v>
      </c>
      <c r="K90" s="288">
        <v>41</v>
      </c>
      <c r="L90" s="288">
        <v>1</v>
      </c>
      <c r="M90" s="288">
        <v>0</v>
      </c>
      <c r="N90" s="288">
        <v>1</v>
      </c>
      <c r="O90" s="288">
        <v>5</v>
      </c>
      <c r="P90" s="288">
        <v>2</v>
      </c>
      <c r="Q90" s="288">
        <v>1</v>
      </c>
      <c r="R90" s="288">
        <v>425</v>
      </c>
      <c r="S90" s="288">
        <v>158</v>
      </c>
      <c r="T90" s="288">
        <v>11</v>
      </c>
      <c r="U90" s="288">
        <v>6</v>
      </c>
      <c r="V90" s="288">
        <v>14</v>
      </c>
      <c r="W90" s="288">
        <v>0</v>
      </c>
      <c r="X90" s="288">
        <v>9</v>
      </c>
      <c r="Y90" s="288">
        <v>73</v>
      </c>
      <c r="Z90" s="288">
        <v>10</v>
      </c>
      <c r="AA90" s="288">
        <v>91</v>
      </c>
      <c r="AB90" s="288">
        <v>3</v>
      </c>
      <c r="AC90" s="288">
        <v>12</v>
      </c>
      <c r="AD90" s="288">
        <v>2</v>
      </c>
      <c r="AE90" s="288">
        <v>68</v>
      </c>
      <c r="AF90" s="288">
        <v>0</v>
      </c>
      <c r="AG90" s="288">
        <v>0</v>
      </c>
      <c r="AH90" s="288">
        <v>0</v>
      </c>
      <c r="AI90" s="288">
        <v>2</v>
      </c>
      <c r="AJ90" s="288">
        <v>0</v>
      </c>
      <c r="AK90" s="288">
        <v>39</v>
      </c>
      <c r="AL90" s="288">
        <v>0</v>
      </c>
      <c r="AM90" s="288">
        <v>8</v>
      </c>
      <c r="AN90" s="288">
        <v>5</v>
      </c>
      <c r="AO90" s="288">
        <v>0</v>
      </c>
      <c r="AP90" s="288">
        <v>62</v>
      </c>
      <c r="AQ90" s="288">
        <v>53</v>
      </c>
      <c r="AR90" s="288">
        <v>8</v>
      </c>
      <c r="AS90" s="288">
        <v>69</v>
      </c>
      <c r="AT90" s="288">
        <v>30</v>
      </c>
      <c r="AU90" s="288">
        <v>32</v>
      </c>
      <c r="AV90" s="288">
        <v>5</v>
      </c>
      <c r="AW90" s="288">
        <v>29</v>
      </c>
      <c r="AX90" s="288">
        <v>9</v>
      </c>
      <c r="AY90" s="288">
        <v>6</v>
      </c>
      <c r="AZ90" s="288">
        <v>0</v>
      </c>
      <c r="BA90" s="288">
        <v>99</v>
      </c>
      <c r="BB90" s="288">
        <v>6</v>
      </c>
      <c r="BC90" s="288">
        <v>0</v>
      </c>
      <c r="BD90" s="288">
        <v>0</v>
      </c>
      <c r="BE90" s="288">
        <v>0</v>
      </c>
      <c r="BF90" s="288">
        <v>0</v>
      </c>
      <c r="BG90" s="288">
        <v>0</v>
      </c>
      <c r="BH90" s="288">
        <v>112</v>
      </c>
      <c r="BI90" s="288">
        <v>0</v>
      </c>
      <c r="BJ90" s="288">
        <v>2</v>
      </c>
      <c r="BK90" s="288">
        <v>0</v>
      </c>
      <c r="BL90" s="288">
        <v>15</v>
      </c>
      <c r="BM90" s="288">
        <v>23</v>
      </c>
      <c r="BN90" s="288">
        <v>28</v>
      </c>
      <c r="BO90" s="288">
        <v>27</v>
      </c>
      <c r="BP90" s="288">
        <v>7</v>
      </c>
      <c r="BQ90" s="288">
        <v>0</v>
      </c>
      <c r="BR90" s="288">
        <v>2</v>
      </c>
      <c r="BS90" s="288">
        <v>16</v>
      </c>
      <c r="BT90" s="288">
        <v>4030</v>
      </c>
      <c r="BU90" s="288">
        <v>629</v>
      </c>
      <c r="BV90" s="288">
        <v>3</v>
      </c>
      <c r="BW90" s="288">
        <v>2</v>
      </c>
      <c r="BX90" s="288">
        <v>0</v>
      </c>
      <c r="BY90" s="288">
        <v>3</v>
      </c>
      <c r="BZ90" s="288">
        <v>179</v>
      </c>
      <c r="CA90" s="288">
        <v>0</v>
      </c>
      <c r="CB90" s="288">
        <v>40</v>
      </c>
      <c r="CC90" s="288">
        <v>20</v>
      </c>
      <c r="CD90" s="288">
        <v>3</v>
      </c>
      <c r="CE90" s="288">
        <v>33</v>
      </c>
      <c r="CF90" s="288">
        <v>76</v>
      </c>
      <c r="CG90" s="288">
        <v>41</v>
      </c>
      <c r="CH90" s="288">
        <v>4507</v>
      </c>
      <c r="CI90" s="288">
        <v>766</v>
      </c>
      <c r="CJ90" s="288">
        <v>143</v>
      </c>
      <c r="CK90" s="288">
        <v>17957</v>
      </c>
      <c r="CL90" s="288">
        <v>208</v>
      </c>
      <c r="CM90" s="288">
        <v>67</v>
      </c>
      <c r="CN90" s="288">
        <v>27</v>
      </c>
      <c r="CO90" s="288">
        <v>126</v>
      </c>
      <c r="CP90" s="288">
        <v>25</v>
      </c>
      <c r="CQ90" s="288">
        <v>21</v>
      </c>
      <c r="CR90" s="288">
        <v>86</v>
      </c>
      <c r="CS90" s="288">
        <v>7</v>
      </c>
      <c r="CT90" s="288">
        <v>18</v>
      </c>
      <c r="CU90" s="288">
        <v>2614</v>
      </c>
      <c r="CV90" s="288">
        <v>2</v>
      </c>
      <c r="CW90" s="288">
        <v>33</v>
      </c>
      <c r="CX90" s="288">
        <v>485</v>
      </c>
      <c r="CY90" s="288">
        <v>18</v>
      </c>
      <c r="CZ90" s="288">
        <v>40</v>
      </c>
      <c r="DA90" s="288">
        <v>25</v>
      </c>
      <c r="DB90" s="288">
        <v>69</v>
      </c>
      <c r="DC90" s="288">
        <v>24</v>
      </c>
      <c r="DD90" s="288">
        <v>0</v>
      </c>
      <c r="DE90" s="289">
        <v>94</v>
      </c>
      <c r="DF90" s="290">
        <v>34115</v>
      </c>
      <c r="DG90" s="287">
        <v>207</v>
      </c>
      <c r="DH90" s="288">
        <v>15648</v>
      </c>
      <c r="DI90" s="288">
        <v>0</v>
      </c>
      <c r="DJ90" s="288">
        <v>0</v>
      </c>
      <c r="DK90" s="288">
        <v>0</v>
      </c>
      <c r="DL90" s="288">
        <v>0</v>
      </c>
      <c r="DM90" s="288">
        <v>0</v>
      </c>
      <c r="DN90" s="290">
        <v>15855</v>
      </c>
      <c r="DO90" s="290">
        <v>49970</v>
      </c>
      <c r="DP90" s="287">
        <v>161</v>
      </c>
      <c r="DQ90" s="289">
        <v>34940</v>
      </c>
      <c r="DR90" s="289">
        <v>35101</v>
      </c>
      <c r="DS90" s="290">
        <v>50956</v>
      </c>
      <c r="DT90" s="290">
        <v>85071</v>
      </c>
      <c r="DU90" s="287">
        <v>-21</v>
      </c>
      <c r="DV90" s="288">
        <v>-248</v>
      </c>
      <c r="DW90" s="290">
        <v>-269</v>
      </c>
      <c r="DX90" s="290">
        <v>50687</v>
      </c>
      <c r="DY90" s="290">
        <v>84802</v>
      </c>
    </row>
    <row r="91" spans="1:129" ht="39.950000000000003" customHeight="1">
      <c r="A91" s="272" t="s">
        <v>282</v>
      </c>
      <c r="B91" s="265" t="s">
        <v>183</v>
      </c>
      <c r="C91" s="287">
        <v>24</v>
      </c>
      <c r="D91" s="288">
        <v>9</v>
      </c>
      <c r="E91" s="288">
        <v>31</v>
      </c>
      <c r="F91" s="288">
        <v>10</v>
      </c>
      <c r="G91" s="288">
        <v>86</v>
      </c>
      <c r="H91" s="288">
        <v>0</v>
      </c>
      <c r="I91" s="288">
        <v>8</v>
      </c>
      <c r="J91" s="288">
        <v>455</v>
      </c>
      <c r="K91" s="288">
        <v>58</v>
      </c>
      <c r="L91" s="288">
        <v>10</v>
      </c>
      <c r="M91" s="288">
        <v>0</v>
      </c>
      <c r="N91" s="288">
        <v>28</v>
      </c>
      <c r="O91" s="288">
        <v>200</v>
      </c>
      <c r="P91" s="288">
        <v>53</v>
      </c>
      <c r="Q91" s="288">
        <v>12</v>
      </c>
      <c r="R91" s="288">
        <v>200</v>
      </c>
      <c r="S91" s="288">
        <v>202</v>
      </c>
      <c r="T91" s="288">
        <v>53</v>
      </c>
      <c r="U91" s="288">
        <v>41</v>
      </c>
      <c r="V91" s="288">
        <v>54</v>
      </c>
      <c r="W91" s="288">
        <v>10</v>
      </c>
      <c r="X91" s="288">
        <v>73</v>
      </c>
      <c r="Y91" s="288">
        <v>26</v>
      </c>
      <c r="Z91" s="288">
        <v>40</v>
      </c>
      <c r="AA91" s="288">
        <v>82</v>
      </c>
      <c r="AB91" s="288">
        <v>28</v>
      </c>
      <c r="AC91" s="288">
        <v>50</v>
      </c>
      <c r="AD91" s="288">
        <v>5</v>
      </c>
      <c r="AE91" s="288">
        <v>137</v>
      </c>
      <c r="AF91" s="288">
        <v>12</v>
      </c>
      <c r="AG91" s="288">
        <v>8</v>
      </c>
      <c r="AH91" s="288">
        <v>0</v>
      </c>
      <c r="AI91" s="288">
        <v>13</v>
      </c>
      <c r="AJ91" s="288">
        <v>2</v>
      </c>
      <c r="AK91" s="288">
        <v>134</v>
      </c>
      <c r="AL91" s="288">
        <v>0</v>
      </c>
      <c r="AM91" s="288">
        <v>24</v>
      </c>
      <c r="AN91" s="288">
        <v>7</v>
      </c>
      <c r="AO91" s="288">
        <v>11</v>
      </c>
      <c r="AP91" s="288">
        <v>52</v>
      </c>
      <c r="AQ91" s="288">
        <v>44</v>
      </c>
      <c r="AR91" s="288">
        <v>43</v>
      </c>
      <c r="AS91" s="288">
        <v>70</v>
      </c>
      <c r="AT91" s="288">
        <v>156</v>
      </c>
      <c r="AU91" s="288">
        <v>197</v>
      </c>
      <c r="AV91" s="288">
        <v>8</v>
      </c>
      <c r="AW91" s="288">
        <v>41</v>
      </c>
      <c r="AX91" s="288">
        <v>25</v>
      </c>
      <c r="AY91" s="288">
        <v>32</v>
      </c>
      <c r="AZ91" s="288">
        <v>0</v>
      </c>
      <c r="BA91" s="288">
        <v>74</v>
      </c>
      <c r="BB91" s="288">
        <v>86</v>
      </c>
      <c r="BC91" s="288">
        <v>0</v>
      </c>
      <c r="BD91" s="288">
        <v>0</v>
      </c>
      <c r="BE91" s="288">
        <v>0</v>
      </c>
      <c r="BF91" s="288">
        <v>0</v>
      </c>
      <c r="BG91" s="288">
        <v>0</v>
      </c>
      <c r="BH91" s="288">
        <v>178</v>
      </c>
      <c r="BI91" s="288">
        <v>5</v>
      </c>
      <c r="BJ91" s="288">
        <v>20</v>
      </c>
      <c r="BK91" s="288">
        <v>10</v>
      </c>
      <c r="BL91" s="288">
        <v>471</v>
      </c>
      <c r="BM91" s="288">
        <v>129</v>
      </c>
      <c r="BN91" s="288">
        <v>217</v>
      </c>
      <c r="BO91" s="288">
        <v>132</v>
      </c>
      <c r="BP91" s="288">
        <v>48</v>
      </c>
      <c r="BQ91" s="288">
        <v>2</v>
      </c>
      <c r="BR91" s="288">
        <v>42</v>
      </c>
      <c r="BS91" s="288">
        <v>121</v>
      </c>
      <c r="BT91" s="288">
        <v>2119</v>
      </c>
      <c r="BU91" s="288">
        <v>2376</v>
      </c>
      <c r="BV91" s="288">
        <v>108</v>
      </c>
      <c r="BW91" s="288">
        <v>74</v>
      </c>
      <c r="BX91" s="288">
        <v>0</v>
      </c>
      <c r="BY91" s="288">
        <v>14</v>
      </c>
      <c r="BZ91" s="288">
        <v>495</v>
      </c>
      <c r="CA91" s="288">
        <v>0</v>
      </c>
      <c r="CB91" s="288">
        <v>79</v>
      </c>
      <c r="CC91" s="288">
        <v>72</v>
      </c>
      <c r="CD91" s="288">
        <v>18</v>
      </c>
      <c r="CE91" s="288">
        <v>96</v>
      </c>
      <c r="CF91" s="288">
        <v>126</v>
      </c>
      <c r="CG91" s="288">
        <v>149</v>
      </c>
      <c r="CH91" s="288">
        <v>1932</v>
      </c>
      <c r="CI91" s="288">
        <v>5577</v>
      </c>
      <c r="CJ91" s="288">
        <v>297</v>
      </c>
      <c r="CK91" s="288">
        <v>783</v>
      </c>
      <c r="CL91" s="288">
        <v>2221</v>
      </c>
      <c r="CM91" s="288">
        <v>2129</v>
      </c>
      <c r="CN91" s="288">
        <v>916</v>
      </c>
      <c r="CO91" s="288">
        <v>1684</v>
      </c>
      <c r="CP91" s="288">
        <v>1485</v>
      </c>
      <c r="CQ91" s="288">
        <v>65</v>
      </c>
      <c r="CR91" s="288">
        <v>1235</v>
      </c>
      <c r="CS91" s="288">
        <v>304</v>
      </c>
      <c r="CT91" s="288">
        <v>2117</v>
      </c>
      <c r="CU91" s="288">
        <v>155</v>
      </c>
      <c r="CV91" s="288">
        <v>7264</v>
      </c>
      <c r="CW91" s="288">
        <v>41</v>
      </c>
      <c r="CX91" s="288">
        <v>1375</v>
      </c>
      <c r="CY91" s="288">
        <v>178</v>
      </c>
      <c r="CZ91" s="288">
        <v>403</v>
      </c>
      <c r="DA91" s="288">
        <v>301</v>
      </c>
      <c r="DB91" s="288">
        <v>1537</v>
      </c>
      <c r="DC91" s="288">
        <v>265</v>
      </c>
      <c r="DD91" s="288">
        <v>0</v>
      </c>
      <c r="DE91" s="289">
        <v>62</v>
      </c>
      <c r="DF91" s="290">
        <v>42451</v>
      </c>
      <c r="DG91" s="287">
        <v>486</v>
      </c>
      <c r="DH91" s="288">
        <v>11936</v>
      </c>
      <c r="DI91" s="288">
        <v>261</v>
      </c>
      <c r="DJ91" s="288">
        <v>0</v>
      </c>
      <c r="DK91" s="288">
        <v>0</v>
      </c>
      <c r="DL91" s="288">
        <v>261</v>
      </c>
      <c r="DM91" s="288">
        <v>-88</v>
      </c>
      <c r="DN91" s="290">
        <v>12856</v>
      </c>
      <c r="DO91" s="290">
        <v>55307</v>
      </c>
      <c r="DP91" s="287">
        <v>897</v>
      </c>
      <c r="DQ91" s="289">
        <v>682</v>
      </c>
      <c r="DR91" s="289">
        <v>1579</v>
      </c>
      <c r="DS91" s="290">
        <v>14435</v>
      </c>
      <c r="DT91" s="290">
        <v>56886</v>
      </c>
      <c r="DU91" s="287">
        <v>-1584</v>
      </c>
      <c r="DV91" s="288">
        <v>-14804</v>
      </c>
      <c r="DW91" s="290">
        <v>-16388</v>
      </c>
      <c r="DX91" s="290">
        <v>-1953</v>
      </c>
      <c r="DY91" s="290">
        <v>40498</v>
      </c>
    </row>
    <row r="92" spans="1:129" ht="39.950000000000003" customHeight="1">
      <c r="A92" s="272" t="s">
        <v>283</v>
      </c>
      <c r="B92" s="265" t="s">
        <v>9</v>
      </c>
      <c r="C92" s="287">
        <v>0</v>
      </c>
      <c r="D92" s="288">
        <v>0</v>
      </c>
      <c r="E92" s="288">
        <v>0</v>
      </c>
      <c r="F92" s="288">
        <v>0</v>
      </c>
      <c r="G92" s="288">
        <v>0</v>
      </c>
      <c r="H92" s="288">
        <v>0</v>
      </c>
      <c r="I92" s="288">
        <v>0</v>
      </c>
      <c r="J92" s="288">
        <v>0</v>
      </c>
      <c r="K92" s="288">
        <v>0</v>
      </c>
      <c r="L92" s="288">
        <v>0</v>
      </c>
      <c r="M92" s="288">
        <v>0</v>
      </c>
      <c r="N92" s="288">
        <v>0</v>
      </c>
      <c r="O92" s="288">
        <v>0</v>
      </c>
      <c r="P92" s="288">
        <v>0</v>
      </c>
      <c r="Q92" s="288">
        <v>0</v>
      </c>
      <c r="R92" s="288">
        <v>0</v>
      </c>
      <c r="S92" s="288">
        <v>0</v>
      </c>
      <c r="T92" s="288">
        <v>0</v>
      </c>
      <c r="U92" s="288">
        <v>0</v>
      </c>
      <c r="V92" s="288">
        <v>0</v>
      </c>
      <c r="W92" s="288">
        <v>0</v>
      </c>
      <c r="X92" s="288">
        <v>0</v>
      </c>
      <c r="Y92" s="288">
        <v>0</v>
      </c>
      <c r="Z92" s="288">
        <v>0</v>
      </c>
      <c r="AA92" s="288">
        <v>0</v>
      </c>
      <c r="AB92" s="288">
        <v>0</v>
      </c>
      <c r="AC92" s="288">
        <v>0</v>
      </c>
      <c r="AD92" s="288">
        <v>0</v>
      </c>
      <c r="AE92" s="288">
        <v>0</v>
      </c>
      <c r="AF92" s="288">
        <v>0</v>
      </c>
      <c r="AG92" s="288">
        <v>0</v>
      </c>
      <c r="AH92" s="288">
        <v>0</v>
      </c>
      <c r="AI92" s="288">
        <v>0</v>
      </c>
      <c r="AJ92" s="288">
        <v>0</v>
      </c>
      <c r="AK92" s="288">
        <v>0</v>
      </c>
      <c r="AL92" s="288">
        <v>0</v>
      </c>
      <c r="AM92" s="288">
        <v>0</v>
      </c>
      <c r="AN92" s="288">
        <v>0</v>
      </c>
      <c r="AO92" s="288">
        <v>0</v>
      </c>
      <c r="AP92" s="288">
        <v>0</v>
      </c>
      <c r="AQ92" s="288">
        <v>0</v>
      </c>
      <c r="AR92" s="288">
        <v>0</v>
      </c>
      <c r="AS92" s="288">
        <v>0</v>
      </c>
      <c r="AT92" s="288">
        <v>0</v>
      </c>
      <c r="AU92" s="288">
        <v>0</v>
      </c>
      <c r="AV92" s="288">
        <v>0</v>
      </c>
      <c r="AW92" s="288">
        <v>0</v>
      </c>
      <c r="AX92" s="288">
        <v>0</v>
      </c>
      <c r="AY92" s="288">
        <v>0</v>
      </c>
      <c r="AZ92" s="288">
        <v>0</v>
      </c>
      <c r="BA92" s="288">
        <v>0</v>
      </c>
      <c r="BB92" s="288">
        <v>0</v>
      </c>
      <c r="BC92" s="288">
        <v>0</v>
      </c>
      <c r="BD92" s="288">
        <v>0</v>
      </c>
      <c r="BE92" s="288">
        <v>0</v>
      </c>
      <c r="BF92" s="288">
        <v>0</v>
      </c>
      <c r="BG92" s="288">
        <v>0</v>
      </c>
      <c r="BH92" s="288">
        <v>0</v>
      </c>
      <c r="BI92" s="288">
        <v>0</v>
      </c>
      <c r="BJ92" s="288">
        <v>0</v>
      </c>
      <c r="BK92" s="288">
        <v>0</v>
      </c>
      <c r="BL92" s="288">
        <v>0</v>
      </c>
      <c r="BM92" s="288">
        <v>0</v>
      </c>
      <c r="BN92" s="288">
        <v>0</v>
      </c>
      <c r="BO92" s="288">
        <v>0</v>
      </c>
      <c r="BP92" s="288">
        <v>0</v>
      </c>
      <c r="BQ92" s="288">
        <v>0</v>
      </c>
      <c r="BR92" s="288">
        <v>0</v>
      </c>
      <c r="BS92" s="288">
        <v>0</v>
      </c>
      <c r="BT92" s="288">
        <v>0</v>
      </c>
      <c r="BU92" s="288">
        <v>0</v>
      </c>
      <c r="BV92" s="288">
        <v>0</v>
      </c>
      <c r="BW92" s="288">
        <v>0</v>
      </c>
      <c r="BX92" s="288">
        <v>0</v>
      </c>
      <c r="BY92" s="288">
        <v>0</v>
      </c>
      <c r="BZ92" s="288">
        <v>0</v>
      </c>
      <c r="CA92" s="288">
        <v>0</v>
      </c>
      <c r="CB92" s="288">
        <v>0</v>
      </c>
      <c r="CC92" s="288">
        <v>0</v>
      </c>
      <c r="CD92" s="288">
        <v>0</v>
      </c>
      <c r="CE92" s="288">
        <v>0</v>
      </c>
      <c r="CF92" s="288">
        <v>0</v>
      </c>
      <c r="CG92" s="288">
        <v>0</v>
      </c>
      <c r="CH92" s="288">
        <v>0</v>
      </c>
      <c r="CI92" s="288">
        <v>0</v>
      </c>
      <c r="CJ92" s="288">
        <v>0</v>
      </c>
      <c r="CK92" s="288">
        <v>0</v>
      </c>
      <c r="CL92" s="288">
        <v>0</v>
      </c>
      <c r="CM92" s="288">
        <v>0</v>
      </c>
      <c r="CN92" s="288">
        <v>0</v>
      </c>
      <c r="CO92" s="288">
        <v>0</v>
      </c>
      <c r="CP92" s="288">
        <v>0</v>
      </c>
      <c r="CQ92" s="288">
        <v>0</v>
      </c>
      <c r="CR92" s="288">
        <v>0</v>
      </c>
      <c r="CS92" s="288">
        <v>0</v>
      </c>
      <c r="CT92" s="288">
        <v>0</v>
      </c>
      <c r="CU92" s="288">
        <v>0</v>
      </c>
      <c r="CV92" s="288">
        <v>0</v>
      </c>
      <c r="CW92" s="288">
        <v>0</v>
      </c>
      <c r="CX92" s="288">
        <v>0</v>
      </c>
      <c r="CY92" s="288">
        <v>0</v>
      </c>
      <c r="CZ92" s="288">
        <v>0</v>
      </c>
      <c r="DA92" s="288">
        <v>0</v>
      </c>
      <c r="DB92" s="288">
        <v>0</v>
      </c>
      <c r="DC92" s="288">
        <v>0</v>
      </c>
      <c r="DD92" s="288">
        <v>0</v>
      </c>
      <c r="DE92" s="289">
        <v>10083</v>
      </c>
      <c r="DF92" s="290">
        <v>10083</v>
      </c>
      <c r="DG92" s="287">
        <v>0</v>
      </c>
      <c r="DH92" s="288">
        <v>8880</v>
      </c>
      <c r="DI92" s="288">
        <v>208961</v>
      </c>
      <c r="DJ92" s="288">
        <v>119632</v>
      </c>
      <c r="DK92" s="288">
        <v>0</v>
      </c>
      <c r="DL92" s="288">
        <v>0</v>
      </c>
      <c r="DM92" s="288">
        <v>0</v>
      </c>
      <c r="DN92" s="290">
        <v>337473</v>
      </c>
      <c r="DO92" s="290">
        <v>347556</v>
      </c>
      <c r="DP92" s="287">
        <v>0</v>
      </c>
      <c r="DQ92" s="289">
        <v>0</v>
      </c>
      <c r="DR92" s="289">
        <v>0</v>
      </c>
      <c r="DS92" s="290">
        <v>337473</v>
      </c>
      <c r="DT92" s="290">
        <v>347556</v>
      </c>
      <c r="DU92" s="287">
        <v>0</v>
      </c>
      <c r="DV92" s="288">
        <v>0</v>
      </c>
      <c r="DW92" s="290">
        <v>0</v>
      </c>
      <c r="DX92" s="290">
        <v>337473</v>
      </c>
      <c r="DY92" s="290">
        <v>347556</v>
      </c>
    </row>
    <row r="93" spans="1:129" ht="39.950000000000003" customHeight="1">
      <c r="A93" s="272" t="s">
        <v>284</v>
      </c>
      <c r="B93" s="265" t="s">
        <v>184</v>
      </c>
      <c r="C93" s="287">
        <v>0</v>
      </c>
      <c r="D93" s="288">
        <v>0</v>
      </c>
      <c r="E93" s="288">
        <v>7</v>
      </c>
      <c r="F93" s="288">
        <v>0</v>
      </c>
      <c r="G93" s="288">
        <v>0</v>
      </c>
      <c r="H93" s="288">
        <v>0</v>
      </c>
      <c r="I93" s="288">
        <v>0</v>
      </c>
      <c r="J93" s="288">
        <v>191</v>
      </c>
      <c r="K93" s="288">
        <v>1</v>
      </c>
      <c r="L93" s="288">
        <v>3</v>
      </c>
      <c r="M93" s="288">
        <v>0</v>
      </c>
      <c r="N93" s="288">
        <v>0</v>
      </c>
      <c r="O93" s="288">
        <v>0</v>
      </c>
      <c r="P93" s="288">
        <v>2</v>
      </c>
      <c r="Q93" s="288">
        <v>1</v>
      </c>
      <c r="R93" s="288">
        <v>95</v>
      </c>
      <c r="S93" s="288">
        <v>9</v>
      </c>
      <c r="T93" s="288">
        <v>0</v>
      </c>
      <c r="U93" s="288">
        <v>1</v>
      </c>
      <c r="V93" s="288">
        <v>8</v>
      </c>
      <c r="W93" s="288">
        <v>11</v>
      </c>
      <c r="X93" s="288">
        <v>44</v>
      </c>
      <c r="Y93" s="288">
        <v>55</v>
      </c>
      <c r="Z93" s="288">
        <v>0</v>
      </c>
      <c r="AA93" s="288">
        <v>4</v>
      </c>
      <c r="AB93" s="288">
        <v>5</v>
      </c>
      <c r="AC93" s="288">
        <v>5</v>
      </c>
      <c r="AD93" s="288">
        <v>0</v>
      </c>
      <c r="AE93" s="288">
        <v>12</v>
      </c>
      <c r="AF93" s="288">
        <v>0</v>
      </c>
      <c r="AG93" s="288">
        <v>0</v>
      </c>
      <c r="AH93" s="288">
        <v>0</v>
      </c>
      <c r="AI93" s="288">
        <v>1</v>
      </c>
      <c r="AJ93" s="288">
        <v>1</v>
      </c>
      <c r="AK93" s="288">
        <v>6</v>
      </c>
      <c r="AL93" s="288">
        <v>0</v>
      </c>
      <c r="AM93" s="288">
        <v>0</v>
      </c>
      <c r="AN93" s="288">
        <v>6</v>
      </c>
      <c r="AO93" s="288">
        <v>0</v>
      </c>
      <c r="AP93" s="288">
        <v>0</v>
      </c>
      <c r="AQ93" s="288">
        <v>0</v>
      </c>
      <c r="AR93" s="288">
        <v>24</v>
      </c>
      <c r="AS93" s="288">
        <v>4</v>
      </c>
      <c r="AT93" s="288">
        <v>62</v>
      </c>
      <c r="AU93" s="288">
        <v>77</v>
      </c>
      <c r="AV93" s="288">
        <v>1</v>
      </c>
      <c r="AW93" s="288">
        <v>6</v>
      </c>
      <c r="AX93" s="288">
        <v>20</v>
      </c>
      <c r="AY93" s="288">
        <v>23</v>
      </c>
      <c r="AZ93" s="288">
        <v>0</v>
      </c>
      <c r="BA93" s="288">
        <v>41</v>
      </c>
      <c r="BB93" s="288">
        <v>24</v>
      </c>
      <c r="BC93" s="288">
        <v>0</v>
      </c>
      <c r="BD93" s="288">
        <v>0</v>
      </c>
      <c r="BE93" s="288">
        <v>0</v>
      </c>
      <c r="BF93" s="288">
        <v>0</v>
      </c>
      <c r="BG93" s="288">
        <v>0</v>
      </c>
      <c r="BH93" s="288">
        <v>87</v>
      </c>
      <c r="BI93" s="288">
        <v>0</v>
      </c>
      <c r="BJ93" s="288">
        <v>1</v>
      </c>
      <c r="BK93" s="288">
        <v>0</v>
      </c>
      <c r="BL93" s="288">
        <v>12</v>
      </c>
      <c r="BM93" s="288">
        <v>2</v>
      </c>
      <c r="BN93" s="288">
        <v>23</v>
      </c>
      <c r="BO93" s="288">
        <v>17</v>
      </c>
      <c r="BP93" s="288">
        <v>200</v>
      </c>
      <c r="BQ93" s="288">
        <v>3</v>
      </c>
      <c r="BR93" s="288">
        <v>4</v>
      </c>
      <c r="BS93" s="288">
        <v>11</v>
      </c>
      <c r="BT93" s="288">
        <v>173</v>
      </c>
      <c r="BU93" s="288">
        <v>31</v>
      </c>
      <c r="BV93" s="288">
        <v>1</v>
      </c>
      <c r="BW93" s="288">
        <v>0</v>
      </c>
      <c r="BX93" s="288">
        <v>0</v>
      </c>
      <c r="BY93" s="288">
        <v>33</v>
      </c>
      <c r="BZ93" s="288">
        <v>43</v>
      </c>
      <c r="CA93" s="288">
        <v>8</v>
      </c>
      <c r="CB93" s="288">
        <v>4</v>
      </c>
      <c r="CC93" s="288">
        <v>2</v>
      </c>
      <c r="CD93" s="288">
        <v>0</v>
      </c>
      <c r="CE93" s="288">
        <v>4</v>
      </c>
      <c r="CF93" s="288">
        <v>30</v>
      </c>
      <c r="CG93" s="288">
        <v>3</v>
      </c>
      <c r="CH93" s="288">
        <v>700</v>
      </c>
      <c r="CI93" s="288">
        <v>51</v>
      </c>
      <c r="CJ93" s="288">
        <v>116</v>
      </c>
      <c r="CK93" s="288">
        <v>719</v>
      </c>
      <c r="CL93" s="288">
        <v>39</v>
      </c>
      <c r="CM93" s="288">
        <v>37</v>
      </c>
      <c r="CN93" s="288">
        <v>0</v>
      </c>
      <c r="CO93" s="288">
        <v>0</v>
      </c>
      <c r="CP93" s="288">
        <v>65</v>
      </c>
      <c r="CQ93" s="288">
        <v>0</v>
      </c>
      <c r="CR93" s="288">
        <v>13</v>
      </c>
      <c r="CS93" s="288">
        <v>5</v>
      </c>
      <c r="CT93" s="288">
        <v>0</v>
      </c>
      <c r="CU93" s="288">
        <v>4</v>
      </c>
      <c r="CV93" s="288">
        <v>1</v>
      </c>
      <c r="CW93" s="288">
        <v>0</v>
      </c>
      <c r="CX93" s="288">
        <v>143</v>
      </c>
      <c r="CY93" s="288">
        <v>10</v>
      </c>
      <c r="CZ93" s="288">
        <v>76</v>
      </c>
      <c r="DA93" s="288">
        <v>50</v>
      </c>
      <c r="DB93" s="288">
        <v>10</v>
      </c>
      <c r="DC93" s="288">
        <v>24</v>
      </c>
      <c r="DD93" s="288">
        <v>0</v>
      </c>
      <c r="DE93" s="289">
        <v>1</v>
      </c>
      <c r="DF93" s="290">
        <v>3506</v>
      </c>
      <c r="DG93" s="287">
        <v>0</v>
      </c>
      <c r="DH93" s="288">
        <v>60431</v>
      </c>
      <c r="DI93" s="288">
        <v>159850</v>
      </c>
      <c r="DJ93" s="288">
        <v>33688</v>
      </c>
      <c r="DK93" s="288">
        <v>0</v>
      </c>
      <c r="DL93" s="288">
        <v>0</v>
      </c>
      <c r="DM93" s="288">
        <v>0</v>
      </c>
      <c r="DN93" s="290">
        <v>253969</v>
      </c>
      <c r="DO93" s="290">
        <v>257475</v>
      </c>
      <c r="DP93" s="287">
        <v>303</v>
      </c>
      <c r="DQ93" s="289">
        <v>23323</v>
      </c>
      <c r="DR93" s="289">
        <v>23626</v>
      </c>
      <c r="DS93" s="290">
        <v>277595</v>
      </c>
      <c r="DT93" s="290">
        <v>281101</v>
      </c>
      <c r="DU93" s="287">
        <v>-1292</v>
      </c>
      <c r="DV93" s="288">
        <v>-11099</v>
      </c>
      <c r="DW93" s="290">
        <v>-12391</v>
      </c>
      <c r="DX93" s="290">
        <v>265204</v>
      </c>
      <c r="DY93" s="290">
        <v>268710</v>
      </c>
    </row>
    <row r="94" spans="1:129" ht="39.950000000000003" customHeight="1">
      <c r="A94" s="272" t="s">
        <v>285</v>
      </c>
      <c r="B94" s="265" t="s">
        <v>185</v>
      </c>
      <c r="C94" s="287">
        <v>0</v>
      </c>
      <c r="D94" s="288">
        <v>0</v>
      </c>
      <c r="E94" s="288">
        <v>0</v>
      </c>
      <c r="F94" s="288">
        <v>0</v>
      </c>
      <c r="G94" s="288">
        <v>0</v>
      </c>
      <c r="H94" s="288">
        <v>0</v>
      </c>
      <c r="I94" s="288">
        <v>0</v>
      </c>
      <c r="J94" s="288">
        <v>0</v>
      </c>
      <c r="K94" s="288">
        <v>0</v>
      </c>
      <c r="L94" s="288">
        <v>0</v>
      </c>
      <c r="M94" s="288">
        <v>0</v>
      </c>
      <c r="N94" s="288">
        <v>0</v>
      </c>
      <c r="O94" s="288">
        <v>0</v>
      </c>
      <c r="P94" s="288">
        <v>0</v>
      </c>
      <c r="Q94" s="288">
        <v>0</v>
      </c>
      <c r="R94" s="288">
        <v>0</v>
      </c>
      <c r="S94" s="288">
        <v>0</v>
      </c>
      <c r="T94" s="288">
        <v>0</v>
      </c>
      <c r="U94" s="288">
        <v>0</v>
      </c>
      <c r="V94" s="288">
        <v>0</v>
      </c>
      <c r="W94" s="288">
        <v>0</v>
      </c>
      <c r="X94" s="288">
        <v>0</v>
      </c>
      <c r="Y94" s="288">
        <v>0</v>
      </c>
      <c r="Z94" s="288">
        <v>0</v>
      </c>
      <c r="AA94" s="288">
        <v>0</v>
      </c>
      <c r="AB94" s="288">
        <v>0</v>
      </c>
      <c r="AC94" s="288">
        <v>0</v>
      </c>
      <c r="AD94" s="288">
        <v>0</v>
      </c>
      <c r="AE94" s="288">
        <v>0</v>
      </c>
      <c r="AF94" s="288">
        <v>0</v>
      </c>
      <c r="AG94" s="288">
        <v>0</v>
      </c>
      <c r="AH94" s="288">
        <v>0</v>
      </c>
      <c r="AI94" s="288">
        <v>0</v>
      </c>
      <c r="AJ94" s="288">
        <v>0</v>
      </c>
      <c r="AK94" s="288">
        <v>0</v>
      </c>
      <c r="AL94" s="288">
        <v>0</v>
      </c>
      <c r="AM94" s="288">
        <v>0</v>
      </c>
      <c r="AN94" s="288">
        <v>0</v>
      </c>
      <c r="AO94" s="288">
        <v>0</v>
      </c>
      <c r="AP94" s="288">
        <v>0</v>
      </c>
      <c r="AQ94" s="288">
        <v>0</v>
      </c>
      <c r="AR94" s="288">
        <v>0</v>
      </c>
      <c r="AS94" s="288">
        <v>0</v>
      </c>
      <c r="AT94" s="288">
        <v>0</v>
      </c>
      <c r="AU94" s="288">
        <v>0</v>
      </c>
      <c r="AV94" s="288">
        <v>0</v>
      </c>
      <c r="AW94" s="288">
        <v>0</v>
      </c>
      <c r="AX94" s="288">
        <v>0</v>
      </c>
      <c r="AY94" s="288">
        <v>0</v>
      </c>
      <c r="AZ94" s="288">
        <v>0</v>
      </c>
      <c r="BA94" s="288">
        <v>0</v>
      </c>
      <c r="BB94" s="288">
        <v>0</v>
      </c>
      <c r="BC94" s="288">
        <v>0</v>
      </c>
      <c r="BD94" s="288">
        <v>0</v>
      </c>
      <c r="BE94" s="288">
        <v>0</v>
      </c>
      <c r="BF94" s="288">
        <v>0</v>
      </c>
      <c r="BG94" s="288">
        <v>0</v>
      </c>
      <c r="BH94" s="288">
        <v>0</v>
      </c>
      <c r="BI94" s="288">
        <v>0</v>
      </c>
      <c r="BJ94" s="288">
        <v>0</v>
      </c>
      <c r="BK94" s="288">
        <v>0</v>
      </c>
      <c r="BL94" s="288">
        <v>0</v>
      </c>
      <c r="BM94" s="288">
        <v>0</v>
      </c>
      <c r="BN94" s="288">
        <v>0</v>
      </c>
      <c r="BO94" s="288">
        <v>0</v>
      </c>
      <c r="BP94" s="288">
        <v>0</v>
      </c>
      <c r="BQ94" s="288">
        <v>0</v>
      </c>
      <c r="BR94" s="288">
        <v>0</v>
      </c>
      <c r="BS94" s="288">
        <v>0</v>
      </c>
      <c r="BT94" s="288">
        <v>0</v>
      </c>
      <c r="BU94" s="288">
        <v>0</v>
      </c>
      <c r="BV94" s="288">
        <v>0</v>
      </c>
      <c r="BW94" s="288">
        <v>0</v>
      </c>
      <c r="BX94" s="288">
        <v>0</v>
      </c>
      <c r="BY94" s="288">
        <v>0</v>
      </c>
      <c r="BZ94" s="288">
        <v>0</v>
      </c>
      <c r="CA94" s="288">
        <v>0</v>
      </c>
      <c r="CB94" s="288">
        <v>0</v>
      </c>
      <c r="CC94" s="288">
        <v>0</v>
      </c>
      <c r="CD94" s="288">
        <v>0</v>
      </c>
      <c r="CE94" s="288">
        <v>0</v>
      </c>
      <c r="CF94" s="288">
        <v>0</v>
      </c>
      <c r="CG94" s="288">
        <v>0</v>
      </c>
      <c r="CH94" s="288">
        <v>0</v>
      </c>
      <c r="CI94" s="288">
        <v>0</v>
      </c>
      <c r="CJ94" s="288">
        <v>0</v>
      </c>
      <c r="CK94" s="288">
        <v>0</v>
      </c>
      <c r="CL94" s="288">
        <v>0</v>
      </c>
      <c r="CM94" s="288">
        <v>0</v>
      </c>
      <c r="CN94" s="288">
        <v>0</v>
      </c>
      <c r="CO94" s="288">
        <v>0</v>
      </c>
      <c r="CP94" s="288">
        <v>0</v>
      </c>
      <c r="CQ94" s="288">
        <v>0</v>
      </c>
      <c r="CR94" s="288">
        <v>0</v>
      </c>
      <c r="CS94" s="288">
        <v>0</v>
      </c>
      <c r="CT94" s="288">
        <v>0</v>
      </c>
      <c r="CU94" s="288">
        <v>0</v>
      </c>
      <c r="CV94" s="288">
        <v>0</v>
      </c>
      <c r="CW94" s="288">
        <v>0</v>
      </c>
      <c r="CX94" s="288">
        <v>0</v>
      </c>
      <c r="CY94" s="288">
        <v>0</v>
      </c>
      <c r="CZ94" s="288">
        <v>0</v>
      </c>
      <c r="DA94" s="288">
        <v>0</v>
      </c>
      <c r="DB94" s="288">
        <v>0</v>
      </c>
      <c r="DC94" s="288">
        <v>0</v>
      </c>
      <c r="DD94" s="288">
        <v>0</v>
      </c>
      <c r="DE94" s="289">
        <v>0</v>
      </c>
      <c r="DF94" s="290">
        <v>0</v>
      </c>
      <c r="DG94" s="287">
        <v>0</v>
      </c>
      <c r="DH94" s="288">
        <v>1045</v>
      </c>
      <c r="DI94" s="288">
        <v>126</v>
      </c>
      <c r="DJ94" s="288">
        <v>1234</v>
      </c>
      <c r="DK94" s="288">
        <v>4367</v>
      </c>
      <c r="DL94" s="288">
        <v>83921</v>
      </c>
      <c r="DM94" s="288">
        <v>0</v>
      </c>
      <c r="DN94" s="290">
        <v>90693</v>
      </c>
      <c r="DO94" s="290">
        <v>90693</v>
      </c>
      <c r="DP94" s="287">
        <v>5736</v>
      </c>
      <c r="DQ94" s="289">
        <v>61188</v>
      </c>
      <c r="DR94" s="289">
        <v>66924</v>
      </c>
      <c r="DS94" s="290">
        <v>157617</v>
      </c>
      <c r="DT94" s="290">
        <v>157617</v>
      </c>
      <c r="DU94" s="287">
        <v>-8454</v>
      </c>
      <c r="DV94" s="288">
        <v>-22521</v>
      </c>
      <c r="DW94" s="290">
        <v>-30975</v>
      </c>
      <c r="DX94" s="290">
        <v>126642</v>
      </c>
      <c r="DY94" s="290">
        <v>126642</v>
      </c>
    </row>
    <row r="95" spans="1:129" ht="39.950000000000003" customHeight="1">
      <c r="A95" s="272" t="s">
        <v>286</v>
      </c>
      <c r="B95" s="265" t="s">
        <v>186</v>
      </c>
      <c r="C95" s="287">
        <v>0</v>
      </c>
      <c r="D95" s="288">
        <v>0</v>
      </c>
      <c r="E95" s="288">
        <v>0</v>
      </c>
      <c r="F95" s="288">
        <v>0</v>
      </c>
      <c r="G95" s="288">
        <v>0</v>
      </c>
      <c r="H95" s="288">
        <v>0</v>
      </c>
      <c r="I95" s="288">
        <v>0</v>
      </c>
      <c r="J95" s="288">
        <v>0</v>
      </c>
      <c r="K95" s="288">
        <v>0</v>
      </c>
      <c r="L95" s="288">
        <v>0</v>
      </c>
      <c r="M95" s="288">
        <v>0</v>
      </c>
      <c r="N95" s="288">
        <v>0</v>
      </c>
      <c r="O95" s="288">
        <v>0</v>
      </c>
      <c r="P95" s="288">
        <v>0</v>
      </c>
      <c r="Q95" s="288">
        <v>0</v>
      </c>
      <c r="R95" s="288">
        <v>0</v>
      </c>
      <c r="S95" s="288">
        <v>0</v>
      </c>
      <c r="T95" s="288">
        <v>0</v>
      </c>
      <c r="U95" s="288">
        <v>0</v>
      </c>
      <c r="V95" s="288">
        <v>0</v>
      </c>
      <c r="W95" s="288">
        <v>0</v>
      </c>
      <c r="X95" s="288">
        <v>0</v>
      </c>
      <c r="Y95" s="288">
        <v>0</v>
      </c>
      <c r="Z95" s="288">
        <v>0</v>
      </c>
      <c r="AA95" s="288">
        <v>0</v>
      </c>
      <c r="AB95" s="288">
        <v>0</v>
      </c>
      <c r="AC95" s="288">
        <v>0</v>
      </c>
      <c r="AD95" s="288">
        <v>0</v>
      </c>
      <c r="AE95" s="288">
        <v>0</v>
      </c>
      <c r="AF95" s="288">
        <v>0</v>
      </c>
      <c r="AG95" s="288">
        <v>0</v>
      </c>
      <c r="AH95" s="288">
        <v>0</v>
      </c>
      <c r="AI95" s="288">
        <v>0</v>
      </c>
      <c r="AJ95" s="288">
        <v>0</v>
      </c>
      <c r="AK95" s="288">
        <v>0</v>
      </c>
      <c r="AL95" s="288">
        <v>0</v>
      </c>
      <c r="AM95" s="288">
        <v>0</v>
      </c>
      <c r="AN95" s="288">
        <v>0</v>
      </c>
      <c r="AO95" s="288">
        <v>0</v>
      </c>
      <c r="AP95" s="288">
        <v>0</v>
      </c>
      <c r="AQ95" s="288">
        <v>0</v>
      </c>
      <c r="AR95" s="288">
        <v>0</v>
      </c>
      <c r="AS95" s="288">
        <v>0</v>
      </c>
      <c r="AT95" s="288">
        <v>0</v>
      </c>
      <c r="AU95" s="288">
        <v>0</v>
      </c>
      <c r="AV95" s="288">
        <v>0</v>
      </c>
      <c r="AW95" s="288">
        <v>0</v>
      </c>
      <c r="AX95" s="288">
        <v>0</v>
      </c>
      <c r="AY95" s="288">
        <v>0</v>
      </c>
      <c r="AZ95" s="288">
        <v>0</v>
      </c>
      <c r="BA95" s="288">
        <v>0</v>
      </c>
      <c r="BB95" s="288">
        <v>0</v>
      </c>
      <c r="BC95" s="288">
        <v>0</v>
      </c>
      <c r="BD95" s="288">
        <v>0</v>
      </c>
      <c r="BE95" s="288">
        <v>0</v>
      </c>
      <c r="BF95" s="288">
        <v>0</v>
      </c>
      <c r="BG95" s="288">
        <v>0</v>
      </c>
      <c r="BH95" s="288">
        <v>0</v>
      </c>
      <c r="BI95" s="288">
        <v>0</v>
      </c>
      <c r="BJ95" s="288">
        <v>0</v>
      </c>
      <c r="BK95" s="288">
        <v>0</v>
      </c>
      <c r="BL95" s="288">
        <v>0</v>
      </c>
      <c r="BM95" s="288">
        <v>0</v>
      </c>
      <c r="BN95" s="288">
        <v>0</v>
      </c>
      <c r="BO95" s="288">
        <v>0</v>
      </c>
      <c r="BP95" s="288">
        <v>0</v>
      </c>
      <c r="BQ95" s="288">
        <v>0</v>
      </c>
      <c r="BR95" s="288">
        <v>0</v>
      </c>
      <c r="BS95" s="288">
        <v>0</v>
      </c>
      <c r="BT95" s="288">
        <v>0</v>
      </c>
      <c r="BU95" s="288">
        <v>0</v>
      </c>
      <c r="BV95" s="288">
        <v>0</v>
      </c>
      <c r="BW95" s="288">
        <v>0</v>
      </c>
      <c r="BX95" s="288">
        <v>0</v>
      </c>
      <c r="BY95" s="288">
        <v>0</v>
      </c>
      <c r="BZ95" s="288">
        <v>0</v>
      </c>
      <c r="CA95" s="288">
        <v>0</v>
      </c>
      <c r="CB95" s="288">
        <v>0</v>
      </c>
      <c r="CC95" s="288">
        <v>0</v>
      </c>
      <c r="CD95" s="288">
        <v>0</v>
      </c>
      <c r="CE95" s="288">
        <v>0</v>
      </c>
      <c r="CF95" s="288">
        <v>0</v>
      </c>
      <c r="CG95" s="288">
        <v>0</v>
      </c>
      <c r="CH95" s="288">
        <v>0</v>
      </c>
      <c r="CI95" s="288">
        <v>0</v>
      </c>
      <c r="CJ95" s="288">
        <v>0</v>
      </c>
      <c r="CK95" s="288">
        <v>0</v>
      </c>
      <c r="CL95" s="288">
        <v>0</v>
      </c>
      <c r="CM95" s="288">
        <v>0</v>
      </c>
      <c r="CN95" s="288">
        <v>0</v>
      </c>
      <c r="CO95" s="288">
        <v>0</v>
      </c>
      <c r="CP95" s="288">
        <v>3943</v>
      </c>
      <c r="CQ95" s="288">
        <v>0</v>
      </c>
      <c r="CR95" s="288">
        <v>0</v>
      </c>
      <c r="CS95" s="288">
        <v>75</v>
      </c>
      <c r="CT95" s="288">
        <v>0</v>
      </c>
      <c r="CU95" s="288">
        <v>0</v>
      </c>
      <c r="CV95" s="288">
        <v>0</v>
      </c>
      <c r="CW95" s="288">
        <v>0</v>
      </c>
      <c r="CX95" s="288">
        <v>0</v>
      </c>
      <c r="CY95" s="288">
        <v>0</v>
      </c>
      <c r="CZ95" s="288">
        <v>0</v>
      </c>
      <c r="DA95" s="288">
        <v>0</v>
      </c>
      <c r="DB95" s="288">
        <v>0</v>
      </c>
      <c r="DC95" s="288">
        <v>0</v>
      </c>
      <c r="DD95" s="288">
        <v>0</v>
      </c>
      <c r="DE95" s="289">
        <v>0</v>
      </c>
      <c r="DF95" s="290">
        <v>4018</v>
      </c>
      <c r="DG95" s="287">
        <v>1852</v>
      </c>
      <c r="DH95" s="288">
        <v>99933</v>
      </c>
      <c r="DI95" s="288">
        <v>444626</v>
      </c>
      <c r="DJ95" s="288">
        <v>0</v>
      </c>
      <c r="DK95" s="288">
        <v>0</v>
      </c>
      <c r="DL95" s="288">
        <v>0</v>
      </c>
      <c r="DM95" s="288">
        <v>0</v>
      </c>
      <c r="DN95" s="290">
        <v>546411</v>
      </c>
      <c r="DO95" s="290">
        <v>550429</v>
      </c>
      <c r="DP95" s="287">
        <v>0</v>
      </c>
      <c r="DQ95" s="289">
        <v>7939</v>
      </c>
      <c r="DR95" s="289">
        <v>7939</v>
      </c>
      <c r="DS95" s="290">
        <v>554350</v>
      </c>
      <c r="DT95" s="290">
        <v>558368</v>
      </c>
      <c r="DU95" s="287">
        <v>-17</v>
      </c>
      <c r="DV95" s="288">
        <v>-6984</v>
      </c>
      <c r="DW95" s="290">
        <v>-7001</v>
      </c>
      <c r="DX95" s="290">
        <v>547349</v>
      </c>
      <c r="DY95" s="290">
        <v>551367</v>
      </c>
    </row>
    <row r="96" spans="1:129" ht="39.950000000000003" customHeight="1">
      <c r="A96" s="272" t="s">
        <v>287</v>
      </c>
      <c r="B96" s="265" t="s">
        <v>187</v>
      </c>
      <c r="C96" s="287">
        <v>0</v>
      </c>
      <c r="D96" s="288">
        <v>0</v>
      </c>
      <c r="E96" s="288">
        <v>18</v>
      </c>
      <c r="F96" s="288">
        <v>0</v>
      </c>
      <c r="G96" s="288">
        <v>0</v>
      </c>
      <c r="H96" s="288">
        <v>0</v>
      </c>
      <c r="I96" s="288">
        <v>0</v>
      </c>
      <c r="J96" s="288">
        <v>0</v>
      </c>
      <c r="K96" s="288">
        <v>0</v>
      </c>
      <c r="L96" s="288">
        <v>0</v>
      </c>
      <c r="M96" s="288">
        <v>0</v>
      </c>
      <c r="N96" s="288">
        <v>0</v>
      </c>
      <c r="O96" s="288">
        <v>0</v>
      </c>
      <c r="P96" s="288">
        <v>0</v>
      </c>
      <c r="Q96" s="288">
        <v>0</v>
      </c>
      <c r="R96" s="288">
        <v>0</v>
      </c>
      <c r="S96" s="288">
        <v>0</v>
      </c>
      <c r="T96" s="288">
        <v>0</v>
      </c>
      <c r="U96" s="288">
        <v>0</v>
      </c>
      <c r="V96" s="288">
        <v>0</v>
      </c>
      <c r="W96" s="288">
        <v>0</v>
      </c>
      <c r="X96" s="288">
        <v>0</v>
      </c>
      <c r="Y96" s="288">
        <v>0</v>
      </c>
      <c r="Z96" s="288">
        <v>0</v>
      </c>
      <c r="AA96" s="288">
        <v>2</v>
      </c>
      <c r="AB96" s="288">
        <v>0</v>
      </c>
      <c r="AC96" s="288">
        <v>0</v>
      </c>
      <c r="AD96" s="288">
        <v>0</v>
      </c>
      <c r="AE96" s="288">
        <v>0</v>
      </c>
      <c r="AF96" s="288">
        <v>0</v>
      </c>
      <c r="AG96" s="288">
        <v>0</v>
      </c>
      <c r="AH96" s="288">
        <v>0</v>
      </c>
      <c r="AI96" s="288">
        <v>0</v>
      </c>
      <c r="AJ96" s="288">
        <v>0</v>
      </c>
      <c r="AK96" s="288">
        <v>0</v>
      </c>
      <c r="AL96" s="288">
        <v>0</v>
      </c>
      <c r="AM96" s="288">
        <v>0</v>
      </c>
      <c r="AN96" s="288">
        <v>0</v>
      </c>
      <c r="AO96" s="288">
        <v>0</v>
      </c>
      <c r="AP96" s="288">
        <v>0</v>
      </c>
      <c r="AQ96" s="288">
        <v>0</v>
      </c>
      <c r="AR96" s="288">
        <v>0</v>
      </c>
      <c r="AS96" s="288">
        <v>0</v>
      </c>
      <c r="AT96" s="288">
        <v>0</v>
      </c>
      <c r="AU96" s="288">
        <v>0</v>
      </c>
      <c r="AV96" s="288">
        <v>0</v>
      </c>
      <c r="AW96" s="288">
        <v>0</v>
      </c>
      <c r="AX96" s="288">
        <v>0</v>
      </c>
      <c r="AY96" s="288">
        <v>0</v>
      </c>
      <c r="AZ96" s="288">
        <v>0</v>
      </c>
      <c r="BA96" s="288">
        <v>0</v>
      </c>
      <c r="BB96" s="288">
        <v>0</v>
      </c>
      <c r="BC96" s="288">
        <v>0</v>
      </c>
      <c r="BD96" s="288">
        <v>0</v>
      </c>
      <c r="BE96" s="288">
        <v>0</v>
      </c>
      <c r="BF96" s="288">
        <v>0</v>
      </c>
      <c r="BG96" s="288">
        <v>0</v>
      </c>
      <c r="BH96" s="288">
        <v>0</v>
      </c>
      <c r="BI96" s="288">
        <v>0</v>
      </c>
      <c r="BJ96" s="288">
        <v>0</v>
      </c>
      <c r="BK96" s="288">
        <v>0</v>
      </c>
      <c r="BL96" s="288">
        <v>0</v>
      </c>
      <c r="BM96" s="288">
        <v>0</v>
      </c>
      <c r="BN96" s="288">
        <v>0</v>
      </c>
      <c r="BO96" s="288">
        <v>0</v>
      </c>
      <c r="BP96" s="288">
        <v>0</v>
      </c>
      <c r="BQ96" s="288">
        <v>0</v>
      </c>
      <c r="BR96" s="288">
        <v>12</v>
      </c>
      <c r="BS96" s="288">
        <v>0</v>
      </c>
      <c r="BT96" s="288">
        <v>23</v>
      </c>
      <c r="BU96" s="288">
        <v>8</v>
      </c>
      <c r="BV96" s="288">
        <v>0</v>
      </c>
      <c r="BW96" s="288">
        <v>0</v>
      </c>
      <c r="BX96" s="288">
        <v>0</v>
      </c>
      <c r="BY96" s="288">
        <v>0</v>
      </c>
      <c r="BZ96" s="288">
        <v>1</v>
      </c>
      <c r="CA96" s="288">
        <v>0</v>
      </c>
      <c r="CB96" s="288">
        <v>13</v>
      </c>
      <c r="CC96" s="288">
        <v>0</v>
      </c>
      <c r="CD96" s="288">
        <v>0</v>
      </c>
      <c r="CE96" s="288">
        <v>24</v>
      </c>
      <c r="CF96" s="288">
        <v>34</v>
      </c>
      <c r="CG96" s="288">
        <v>0</v>
      </c>
      <c r="CH96" s="288">
        <v>29</v>
      </c>
      <c r="CI96" s="288">
        <v>6</v>
      </c>
      <c r="CJ96" s="288">
        <v>0</v>
      </c>
      <c r="CK96" s="288">
        <v>0</v>
      </c>
      <c r="CL96" s="288">
        <v>10</v>
      </c>
      <c r="CM96" s="288">
        <v>0</v>
      </c>
      <c r="CN96" s="288">
        <v>4</v>
      </c>
      <c r="CO96" s="288">
        <v>3</v>
      </c>
      <c r="CP96" s="288">
        <v>7479</v>
      </c>
      <c r="CQ96" s="288">
        <v>470</v>
      </c>
      <c r="CR96" s="288">
        <v>246</v>
      </c>
      <c r="CS96" s="288">
        <v>144</v>
      </c>
      <c r="CT96" s="288">
        <v>0</v>
      </c>
      <c r="CU96" s="288">
        <v>0</v>
      </c>
      <c r="CV96" s="288">
        <v>0</v>
      </c>
      <c r="CW96" s="288">
        <v>0</v>
      </c>
      <c r="CX96" s="288">
        <v>3</v>
      </c>
      <c r="CY96" s="288">
        <v>0</v>
      </c>
      <c r="CZ96" s="288">
        <v>18</v>
      </c>
      <c r="DA96" s="288">
        <v>0</v>
      </c>
      <c r="DB96" s="288">
        <v>0</v>
      </c>
      <c r="DC96" s="288">
        <v>7</v>
      </c>
      <c r="DD96" s="288">
        <v>0</v>
      </c>
      <c r="DE96" s="289">
        <v>2</v>
      </c>
      <c r="DF96" s="290">
        <v>8556</v>
      </c>
      <c r="DG96" s="287">
        <v>3927</v>
      </c>
      <c r="DH96" s="288">
        <v>1914</v>
      </c>
      <c r="DI96" s="288">
        <v>7492</v>
      </c>
      <c r="DJ96" s="288">
        <v>43</v>
      </c>
      <c r="DK96" s="288">
        <v>0</v>
      </c>
      <c r="DL96" s="288">
        <v>0</v>
      </c>
      <c r="DM96" s="288">
        <v>0</v>
      </c>
      <c r="DN96" s="290">
        <v>13376</v>
      </c>
      <c r="DO96" s="290">
        <v>21932</v>
      </c>
      <c r="DP96" s="287">
        <v>0</v>
      </c>
      <c r="DQ96" s="289">
        <v>3643</v>
      </c>
      <c r="DR96" s="289">
        <v>3643</v>
      </c>
      <c r="DS96" s="290">
        <v>17019</v>
      </c>
      <c r="DT96" s="290">
        <v>25575</v>
      </c>
      <c r="DU96" s="287">
        <v>0</v>
      </c>
      <c r="DV96" s="288">
        <v>0</v>
      </c>
      <c r="DW96" s="290">
        <v>0</v>
      </c>
      <c r="DX96" s="290">
        <v>17019</v>
      </c>
      <c r="DY96" s="290">
        <v>25575</v>
      </c>
    </row>
    <row r="97" spans="1:129" ht="39.950000000000003" customHeight="1">
      <c r="A97" s="272" t="s">
        <v>288</v>
      </c>
      <c r="B97" s="265" t="s">
        <v>188</v>
      </c>
      <c r="C97" s="287">
        <v>0</v>
      </c>
      <c r="D97" s="288">
        <v>0</v>
      </c>
      <c r="E97" s="288">
        <v>0</v>
      </c>
      <c r="F97" s="288">
        <v>0</v>
      </c>
      <c r="G97" s="288">
        <v>0</v>
      </c>
      <c r="H97" s="288">
        <v>0</v>
      </c>
      <c r="I97" s="288">
        <v>0</v>
      </c>
      <c r="J97" s="288">
        <v>0</v>
      </c>
      <c r="K97" s="288">
        <v>0</v>
      </c>
      <c r="L97" s="288">
        <v>0</v>
      </c>
      <c r="M97" s="288">
        <v>0</v>
      </c>
      <c r="N97" s="288">
        <v>0</v>
      </c>
      <c r="O97" s="288">
        <v>0</v>
      </c>
      <c r="P97" s="288">
        <v>0</v>
      </c>
      <c r="Q97" s="288">
        <v>0</v>
      </c>
      <c r="R97" s="288">
        <v>0</v>
      </c>
      <c r="S97" s="288">
        <v>0</v>
      </c>
      <c r="T97" s="288">
        <v>0</v>
      </c>
      <c r="U97" s="288">
        <v>0</v>
      </c>
      <c r="V97" s="288">
        <v>0</v>
      </c>
      <c r="W97" s="288">
        <v>0</v>
      </c>
      <c r="X97" s="288">
        <v>0</v>
      </c>
      <c r="Y97" s="288">
        <v>0</v>
      </c>
      <c r="Z97" s="288">
        <v>0</v>
      </c>
      <c r="AA97" s="288">
        <v>0</v>
      </c>
      <c r="AB97" s="288">
        <v>0</v>
      </c>
      <c r="AC97" s="288">
        <v>0</v>
      </c>
      <c r="AD97" s="288">
        <v>0</v>
      </c>
      <c r="AE97" s="288">
        <v>0</v>
      </c>
      <c r="AF97" s="288">
        <v>0</v>
      </c>
      <c r="AG97" s="288">
        <v>0</v>
      </c>
      <c r="AH97" s="288">
        <v>0</v>
      </c>
      <c r="AI97" s="288">
        <v>0</v>
      </c>
      <c r="AJ97" s="288">
        <v>0</v>
      </c>
      <c r="AK97" s="288">
        <v>0</v>
      </c>
      <c r="AL97" s="288">
        <v>0</v>
      </c>
      <c r="AM97" s="288">
        <v>0</v>
      </c>
      <c r="AN97" s="288">
        <v>0</v>
      </c>
      <c r="AO97" s="288">
        <v>0</v>
      </c>
      <c r="AP97" s="288">
        <v>0</v>
      </c>
      <c r="AQ97" s="288">
        <v>0</v>
      </c>
      <c r="AR97" s="288">
        <v>0</v>
      </c>
      <c r="AS97" s="288">
        <v>0</v>
      </c>
      <c r="AT97" s="288">
        <v>0</v>
      </c>
      <c r="AU97" s="288">
        <v>0</v>
      </c>
      <c r="AV97" s="288">
        <v>0</v>
      </c>
      <c r="AW97" s="288">
        <v>0</v>
      </c>
      <c r="AX97" s="288">
        <v>0</v>
      </c>
      <c r="AY97" s="288">
        <v>0</v>
      </c>
      <c r="AZ97" s="288">
        <v>0</v>
      </c>
      <c r="BA97" s="288">
        <v>0</v>
      </c>
      <c r="BB97" s="288">
        <v>0</v>
      </c>
      <c r="BC97" s="288">
        <v>0</v>
      </c>
      <c r="BD97" s="288">
        <v>0</v>
      </c>
      <c r="BE97" s="288">
        <v>0</v>
      </c>
      <c r="BF97" s="288">
        <v>0</v>
      </c>
      <c r="BG97" s="288">
        <v>0</v>
      </c>
      <c r="BH97" s="288">
        <v>0</v>
      </c>
      <c r="BI97" s="288">
        <v>0</v>
      </c>
      <c r="BJ97" s="288">
        <v>0</v>
      </c>
      <c r="BK97" s="288">
        <v>0</v>
      </c>
      <c r="BL97" s="288">
        <v>0</v>
      </c>
      <c r="BM97" s="288">
        <v>0</v>
      </c>
      <c r="BN97" s="288">
        <v>0</v>
      </c>
      <c r="BO97" s="288">
        <v>0</v>
      </c>
      <c r="BP97" s="288">
        <v>0</v>
      </c>
      <c r="BQ97" s="288">
        <v>0</v>
      </c>
      <c r="BR97" s="288">
        <v>0</v>
      </c>
      <c r="BS97" s="288">
        <v>0</v>
      </c>
      <c r="BT97" s="288">
        <v>0</v>
      </c>
      <c r="BU97" s="288">
        <v>0</v>
      </c>
      <c r="BV97" s="288">
        <v>0</v>
      </c>
      <c r="BW97" s="288">
        <v>0</v>
      </c>
      <c r="BX97" s="288">
        <v>0</v>
      </c>
      <c r="BY97" s="288">
        <v>0</v>
      </c>
      <c r="BZ97" s="288">
        <v>0</v>
      </c>
      <c r="CA97" s="288">
        <v>0</v>
      </c>
      <c r="CB97" s="288">
        <v>0</v>
      </c>
      <c r="CC97" s="288">
        <v>0</v>
      </c>
      <c r="CD97" s="288">
        <v>0</v>
      </c>
      <c r="CE97" s="288">
        <v>0</v>
      </c>
      <c r="CF97" s="288">
        <v>0</v>
      </c>
      <c r="CG97" s="288">
        <v>0</v>
      </c>
      <c r="CH97" s="288">
        <v>0</v>
      </c>
      <c r="CI97" s="288">
        <v>0</v>
      </c>
      <c r="CJ97" s="288">
        <v>0</v>
      </c>
      <c r="CK97" s="288">
        <v>0</v>
      </c>
      <c r="CL97" s="288">
        <v>0</v>
      </c>
      <c r="CM97" s="288">
        <v>0</v>
      </c>
      <c r="CN97" s="288">
        <v>0</v>
      </c>
      <c r="CO97" s="288">
        <v>0</v>
      </c>
      <c r="CP97" s="288">
        <v>0</v>
      </c>
      <c r="CQ97" s="288">
        <v>0</v>
      </c>
      <c r="CR97" s="288">
        <v>0</v>
      </c>
      <c r="CS97" s="288">
        <v>0</v>
      </c>
      <c r="CT97" s="288">
        <v>0</v>
      </c>
      <c r="CU97" s="288">
        <v>0</v>
      </c>
      <c r="CV97" s="288">
        <v>0</v>
      </c>
      <c r="CW97" s="288">
        <v>0</v>
      </c>
      <c r="CX97" s="288">
        <v>0</v>
      </c>
      <c r="CY97" s="288">
        <v>0</v>
      </c>
      <c r="CZ97" s="288">
        <v>0</v>
      </c>
      <c r="DA97" s="288">
        <v>0</v>
      </c>
      <c r="DB97" s="288">
        <v>0</v>
      </c>
      <c r="DC97" s="288">
        <v>0</v>
      </c>
      <c r="DD97" s="288">
        <v>0</v>
      </c>
      <c r="DE97" s="289">
        <v>0</v>
      </c>
      <c r="DF97" s="290">
        <v>0</v>
      </c>
      <c r="DG97" s="287">
        <v>1630</v>
      </c>
      <c r="DH97" s="288">
        <v>64786</v>
      </c>
      <c r="DI97" s="288">
        <v>49628</v>
      </c>
      <c r="DJ97" s="288">
        <v>314</v>
      </c>
      <c r="DK97" s="288">
        <v>0</v>
      </c>
      <c r="DL97" s="288">
        <v>0</v>
      </c>
      <c r="DM97" s="288">
        <v>0</v>
      </c>
      <c r="DN97" s="290">
        <v>116358</v>
      </c>
      <c r="DO97" s="290">
        <v>116358</v>
      </c>
      <c r="DP97" s="287">
        <v>0</v>
      </c>
      <c r="DQ97" s="289">
        <v>9934</v>
      </c>
      <c r="DR97" s="289">
        <v>9934</v>
      </c>
      <c r="DS97" s="290">
        <v>126292</v>
      </c>
      <c r="DT97" s="290">
        <v>126292</v>
      </c>
      <c r="DU97" s="287">
        <v>0</v>
      </c>
      <c r="DV97" s="288">
        <v>-7963</v>
      </c>
      <c r="DW97" s="290">
        <v>-7963</v>
      </c>
      <c r="DX97" s="290">
        <v>118329</v>
      </c>
      <c r="DY97" s="290">
        <v>118329</v>
      </c>
    </row>
    <row r="98" spans="1:129" ht="39.950000000000003" customHeight="1">
      <c r="A98" s="272" t="s">
        <v>289</v>
      </c>
      <c r="B98" s="265" t="s">
        <v>189</v>
      </c>
      <c r="C98" s="287">
        <v>0</v>
      </c>
      <c r="D98" s="288">
        <v>0</v>
      </c>
      <c r="E98" s="288">
        <v>0</v>
      </c>
      <c r="F98" s="288">
        <v>0</v>
      </c>
      <c r="G98" s="288">
        <v>0</v>
      </c>
      <c r="H98" s="288">
        <v>0</v>
      </c>
      <c r="I98" s="288">
        <v>0</v>
      </c>
      <c r="J98" s="288">
        <v>0</v>
      </c>
      <c r="K98" s="288">
        <v>0</v>
      </c>
      <c r="L98" s="288">
        <v>0</v>
      </c>
      <c r="M98" s="288">
        <v>0</v>
      </c>
      <c r="N98" s="288">
        <v>0</v>
      </c>
      <c r="O98" s="288">
        <v>0</v>
      </c>
      <c r="P98" s="288">
        <v>0</v>
      </c>
      <c r="Q98" s="288">
        <v>0</v>
      </c>
      <c r="R98" s="288">
        <v>0</v>
      </c>
      <c r="S98" s="288">
        <v>0</v>
      </c>
      <c r="T98" s="288">
        <v>0</v>
      </c>
      <c r="U98" s="288">
        <v>0</v>
      </c>
      <c r="V98" s="288">
        <v>0</v>
      </c>
      <c r="W98" s="288">
        <v>0</v>
      </c>
      <c r="X98" s="288">
        <v>0</v>
      </c>
      <c r="Y98" s="288">
        <v>0</v>
      </c>
      <c r="Z98" s="288">
        <v>0</v>
      </c>
      <c r="AA98" s="288">
        <v>0</v>
      </c>
      <c r="AB98" s="288">
        <v>0</v>
      </c>
      <c r="AC98" s="288">
        <v>0</v>
      </c>
      <c r="AD98" s="288">
        <v>0</v>
      </c>
      <c r="AE98" s="288">
        <v>0</v>
      </c>
      <c r="AF98" s="288">
        <v>0</v>
      </c>
      <c r="AG98" s="288">
        <v>0</v>
      </c>
      <c r="AH98" s="288">
        <v>0</v>
      </c>
      <c r="AI98" s="288">
        <v>0</v>
      </c>
      <c r="AJ98" s="288">
        <v>0</v>
      </c>
      <c r="AK98" s="288">
        <v>0</v>
      </c>
      <c r="AL98" s="288">
        <v>0</v>
      </c>
      <c r="AM98" s="288">
        <v>0</v>
      </c>
      <c r="AN98" s="288">
        <v>0</v>
      </c>
      <c r="AO98" s="288">
        <v>0</v>
      </c>
      <c r="AP98" s="288">
        <v>0</v>
      </c>
      <c r="AQ98" s="288">
        <v>0</v>
      </c>
      <c r="AR98" s="288">
        <v>0</v>
      </c>
      <c r="AS98" s="288">
        <v>0</v>
      </c>
      <c r="AT98" s="288">
        <v>0</v>
      </c>
      <c r="AU98" s="288">
        <v>0</v>
      </c>
      <c r="AV98" s="288">
        <v>0</v>
      </c>
      <c r="AW98" s="288">
        <v>0</v>
      </c>
      <c r="AX98" s="288">
        <v>0</v>
      </c>
      <c r="AY98" s="288">
        <v>0</v>
      </c>
      <c r="AZ98" s="288">
        <v>0</v>
      </c>
      <c r="BA98" s="288">
        <v>0</v>
      </c>
      <c r="BB98" s="288">
        <v>0</v>
      </c>
      <c r="BC98" s="288">
        <v>0</v>
      </c>
      <c r="BD98" s="288">
        <v>0</v>
      </c>
      <c r="BE98" s="288">
        <v>0</v>
      </c>
      <c r="BF98" s="288">
        <v>0</v>
      </c>
      <c r="BG98" s="288">
        <v>0</v>
      </c>
      <c r="BH98" s="288">
        <v>0</v>
      </c>
      <c r="BI98" s="288">
        <v>0</v>
      </c>
      <c r="BJ98" s="288">
        <v>0</v>
      </c>
      <c r="BK98" s="288">
        <v>0</v>
      </c>
      <c r="BL98" s="288">
        <v>0</v>
      </c>
      <c r="BM98" s="288">
        <v>0</v>
      </c>
      <c r="BN98" s="288">
        <v>0</v>
      </c>
      <c r="BO98" s="288">
        <v>0</v>
      </c>
      <c r="BP98" s="288">
        <v>0</v>
      </c>
      <c r="BQ98" s="288">
        <v>0</v>
      </c>
      <c r="BR98" s="288">
        <v>0</v>
      </c>
      <c r="BS98" s="288">
        <v>0</v>
      </c>
      <c r="BT98" s="288">
        <v>0</v>
      </c>
      <c r="BU98" s="288">
        <v>0</v>
      </c>
      <c r="BV98" s="288">
        <v>0</v>
      </c>
      <c r="BW98" s="288">
        <v>0</v>
      </c>
      <c r="BX98" s="288">
        <v>0</v>
      </c>
      <c r="BY98" s="288">
        <v>0</v>
      </c>
      <c r="BZ98" s="288">
        <v>0</v>
      </c>
      <c r="CA98" s="288">
        <v>0</v>
      </c>
      <c r="CB98" s="288">
        <v>0</v>
      </c>
      <c r="CC98" s="288">
        <v>0</v>
      </c>
      <c r="CD98" s="288">
        <v>0</v>
      </c>
      <c r="CE98" s="288">
        <v>0</v>
      </c>
      <c r="CF98" s="288">
        <v>0</v>
      </c>
      <c r="CG98" s="288">
        <v>0</v>
      </c>
      <c r="CH98" s="288">
        <v>0</v>
      </c>
      <c r="CI98" s="288">
        <v>0</v>
      </c>
      <c r="CJ98" s="288">
        <v>0</v>
      </c>
      <c r="CK98" s="288">
        <v>0</v>
      </c>
      <c r="CL98" s="288">
        <v>0</v>
      </c>
      <c r="CM98" s="288">
        <v>0</v>
      </c>
      <c r="CN98" s="288">
        <v>0</v>
      </c>
      <c r="CO98" s="288">
        <v>0</v>
      </c>
      <c r="CP98" s="288">
        <v>0</v>
      </c>
      <c r="CQ98" s="288">
        <v>0</v>
      </c>
      <c r="CR98" s="288">
        <v>0</v>
      </c>
      <c r="CS98" s="288">
        <v>0</v>
      </c>
      <c r="CT98" s="288">
        <v>0</v>
      </c>
      <c r="CU98" s="288">
        <v>0</v>
      </c>
      <c r="CV98" s="288">
        <v>0</v>
      </c>
      <c r="CW98" s="288">
        <v>0</v>
      </c>
      <c r="CX98" s="288">
        <v>0</v>
      </c>
      <c r="CY98" s="288">
        <v>0</v>
      </c>
      <c r="CZ98" s="288">
        <v>0</v>
      </c>
      <c r="DA98" s="288">
        <v>0</v>
      </c>
      <c r="DB98" s="288">
        <v>0</v>
      </c>
      <c r="DC98" s="288">
        <v>0</v>
      </c>
      <c r="DD98" s="288">
        <v>0</v>
      </c>
      <c r="DE98" s="289">
        <v>0</v>
      </c>
      <c r="DF98" s="290">
        <v>0</v>
      </c>
      <c r="DG98" s="287">
        <v>0</v>
      </c>
      <c r="DH98" s="288">
        <v>3281</v>
      </c>
      <c r="DI98" s="288">
        <v>131711</v>
      </c>
      <c r="DJ98" s="288">
        <v>0</v>
      </c>
      <c r="DK98" s="288">
        <v>0</v>
      </c>
      <c r="DL98" s="288">
        <v>0</v>
      </c>
      <c r="DM98" s="288">
        <v>0</v>
      </c>
      <c r="DN98" s="290">
        <v>134992</v>
      </c>
      <c r="DO98" s="290">
        <v>134992</v>
      </c>
      <c r="DP98" s="287">
        <v>0</v>
      </c>
      <c r="DQ98" s="289">
        <v>10224</v>
      </c>
      <c r="DR98" s="289">
        <v>10224</v>
      </c>
      <c r="DS98" s="290">
        <v>145216</v>
      </c>
      <c r="DT98" s="290">
        <v>145216</v>
      </c>
      <c r="DU98" s="287">
        <v>0</v>
      </c>
      <c r="DV98" s="288">
        <v>0</v>
      </c>
      <c r="DW98" s="290">
        <v>0</v>
      </c>
      <c r="DX98" s="290">
        <v>145216</v>
      </c>
      <c r="DY98" s="290">
        <v>145216</v>
      </c>
    </row>
    <row r="99" spans="1:129" ht="39.950000000000003" customHeight="1">
      <c r="A99" s="272" t="s">
        <v>290</v>
      </c>
      <c r="B99" s="265" t="s">
        <v>432</v>
      </c>
      <c r="C99" s="287">
        <v>0</v>
      </c>
      <c r="D99" s="288">
        <v>0</v>
      </c>
      <c r="E99" s="288">
        <v>0</v>
      </c>
      <c r="F99" s="288">
        <v>4</v>
      </c>
      <c r="G99" s="288">
        <v>1144</v>
      </c>
      <c r="H99" s="288">
        <v>0</v>
      </c>
      <c r="I99" s="288">
        <v>8</v>
      </c>
      <c r="J99" s="288">
        <v>169</v>
      </c>
      <c r="K99" s="288">
        <v>59</v>
      </c>
      <c r="L99" s="288">
        <v>33</v>
      </c>
      <c r="M99" s="288">
        <v>0</v>
      </c>
      <c r="N99" s="288">
        <v>5</v>
      </c>
      <c r="O99" s="288">
        <v>26</v>
      </c>
      <c r="P99" s="288">
        <v>18</v>
      </c>
      <c r="Q99" s="288">
        <v>14</v>
      </c>
      <c r="R99" s="288">
        <v>497</v>
      </c>
      <c r="S99" s="288">
        <v>72</v>
      </c>
      <c r="T99" s="288">
        <v>13</v>
      </c>
      <c r="U99" s="288">
        <v>6</v>
      </c>
      <c r="V99" s="288">
        <v>37</v>
      </c>
      <c r="W99" s="288">
        <v>8</v>
      </c>
      <c r="X99" s="288">
        <v>106</v>
      </c>
      <c r="Y99" s="288">
        <v>87</v>
      </c>
      <c r="Z99" s="288">
        <v>11</v>
      </c>
      <c r="AA99" s="288">
        <v>99</v>
      </c>
      <c r="AB99" s="288">
        <v>31</v>
      </c>
      <c r="AC99" s="288">
        <v>192</v>
      </c>
      <c r="AD99" s="288">
        <v>4</v>
      </c>
      <c r="AE99" s="288">
        <v>104</v>
      </c>
      <c r="AF99" s="288">
        <v>2</v>
      </c>
      <c r="AG99" s="288">
        <v>0</v>
      </c>
      <c r="AH99" s="288">
        <v>0</v>
      </c>
      <c r="AI99" s="288">
        <v>22</v>
      </c>
      <c r="AJ99" s="288">
        <v>0</v>
      </c>
      <c r="AK99" s="288">
        <v>35</v>
      </c>
      <c r="AL99" s="288">
        <v>0</v>
      </c>
      <c r="AM99" s="288">
        <v>25</v>
      </c>
      <c r="AN99" s="288">
        <v>10</v>
      </c>
      <c r="AO99" s="288">
        <v>2</v>
      </c>
      <c r="AP99" s="288">
        <v>76</v>
      </c>
      <c r="AQ99" s="288">
        <v>11</v>
      </c>
      <c r="AR99" s="288">
        <v>39</v>
      </c>
      <c r="AS99" s="288">
        <v>19</v>
      </c>
      <c r="AT99" s="288">
        <v>149</v>
      </c>
      <c r="AU99" s="288">
        <v>295</v>
      </c>
      <c r="AV99" s="288">
        <v>3</v>
      </c>
      <c r="AW99" s="288">
        <v>11</v>
      </c>
      <c r="AX99" s="288">
        <v>8</v>
      </c>
      <c r="AY99" s="288">
        <v>14</v>
      </c>
      <c r="AZ99" s="288">
        <v>0</v>
      </c>
      <c r="BA99" s="288">
        <v>37</v>
      </c>
      <c r="BB99" s="288">
        <v>18</v>
      </c>
      <c r="BC99" s="288">
        <v>0</v>
      </c>
      <c r="BD99" s="288">
        <v>0</v>
      </c>
      <c r="BE99" s="288">
        <v>0</v>
      </c>
      <c r="BF99" s="288">
        <v>0</v>
      </c>
      <c r="BG99" s="288">
        <v>0</v>
      </c>
      <c r="BH99" s="288">
        <v>200</v>
      </c>
      <c r="BI99" s="288">
        <v>0</v>
      </c>
      <c r="BJ99" s="288">
        <v>7</v>
      </c>
      <c r="BK99" s="288">
        <v>7</v>
      </c>
      <c r="BL99" s="288">
        <v>192</v>
      </c>
      <c r="BM99" s="288">
        <v>179</v>
      </c>
      <c r="BN99" s="288">
        <v>153</v>
      </c>
      <c r="BO99" s="288">
        <v>117</v>
      </c>
      <c r="BP99" s="288">
        <v>154</v>
      </c>
      <c r="BQ99" s="288">
        <v>23</v>
      </c>
      <c r="BR99" s="288">
        <v>373</v>
      </c>
      <c r="BS99" s="288">
        <v>139</v>
      </c>
      <c r="BT99" s="288">
        <v>513</v>
      </c>
      <c r="BU99" s="288">
        <v>646</v>
      </c>
      <c r="BV99" s="288">
        <v>112</v>
      </c>
      <c r="BW99" s="288">
        <v>129</v>
      </c>
      <c r="BX99" s="288">
        <v>0</v>
      </c>
      <c r="BY99" s="288">
        <v>5</v>
      </c>
      <c r="BZ99" s="288">
        <v>259</v>
      </c>
      <c r="CA99" s="288">
        <v>0</v>
      </c>
      <c r="CB99" s="288">
        <v>103</v>
      </c>
      <c r="CC99" s="288">
        <v>4</v>
      </c>
      <c r="CD99" s="288">
        <v>7</v>
      </c>
      <c r="CE99" s="288">
        <v>115</v>
      </c>
      <c r="CF99" s="288">
        <v>167</v>
      </c>
      <c r="CG99" s="288">
        <v>0</v>
      </c>
      <c r="CH99" s="288">
        <v>192</v>
      </c>
      <c r="CI99" s="288">
        <v>67</v>
      </c>
      <c r="CJ99" s="288">
        <v>29</v>
      </c>
      <c r="CK99" s="288">
        <v>0</v>
      </c>
      <c r="CL99" s="288">
        <v>77</v>
      </c>
      <c r="CM99" s="288">
        <v>24</v>
      </c>
      <c r="CN99" s="288">
        <v>57</v>
      </c>
      <c r="CO99" s="288">
        <v>535</v>
      </c>
      <c r="CP99" s="288">
        <v>776</v>
      </c>
      <c r="CQ99" s="288">
        <v>47</v>
      </c>
      <c r="CR99" s="288">
        <v>3</v>
      </c>
      <c r="CS99" s="288">
        <v>95</v>
      </c>
      <c r="CT99" s="288">
        <v>0</v>
      </c>
      <c r="CU99" s="288">
        <v>75</v>
      </c>
      <c r="CV99" s="288">
        <v>33</v>
      </c>
      <c r="CW99" s="288">
        <v>182</v>
      </c>
      <c r="CX99" s="288">
        <v>683</v>
      </c>
      <c r="CY99" s="288">
        <v>55</v>
      </c>
      <c r="CZ99" s="288">
        <v>283</v>
      </c>
      <c r="DA99" s="288">
        <v>104</v>
      </c>
      <c r="DB99" s="288">
        <v>1223</v>
      </c>
      <c r="DC99" s="288">
        <v>127</v>
      </c>
      <c r="DD99" s="288">
        <v>0</v>
      </c>
      <c r="DE99" s="289">
        <v>69</v>
      </c>
      <c r="DF99" s="290">
        <v>11863</v>
      </c>
      <c r="DG99" s="287">
        <v>0</v>
      </c>
      <c r="DH99" s="288">
        <v>36912</v>
      </c>
      <c r="DI99" s="288">
        <v>0</v>
      </c>
      <c r="DJ99" s="288">
        <v>0</v>
      </c>
      <c r="DK99" s="288">
        <v>0</v>
      </c>
      <c r="DL99" s="288">
        <v>0</v>
      </c>
      <c r="DM99" s="288">
        <v>0</v>
      </c>
      <c r="DN99" s="290">
        <v>36912</v>
      </c>
      <c r="DO99" s="290">
        <v>48775</v>
      </c>
      <c r="DP99" s="287">
        <v>667</v>
      </c>
      <c r="DQ99" s="289">
        <v>12397</v>
      </c>
      <c r="DR99" s="289">
        <v>13064</v>
      </c>
      <c r="DS99" s="290">
        <v>49976</v>
      </c>
      <c r="DT99" s="290">
        <v>61839</v>
      </c>
      <c r="DU99" s="287">
        <v>-611</v>
      </c>
      <c r="DV99" s="288">
        <v>-2523</v>
      </c>
      <c r="DW99" s="290">
        <v>-3134</v>
      </c>
      <c r="DX99" s="290">
        <v>46842</v>
      </c>
      <c r="DY99" s="290">
        <v>58705</v>
      </c>
    </row>
    <row r="100" spans="1:129" ht="39.950000000000003" customHeight="1">
      <c r="A100" s="272" t="s">
        <v>291</v>
      </c>
      <c r="B100" s="265" t="s">
        <v>190</v>
      </c>
      <c r="C100" s="287">
        <v>144</v>
      </c>
      <c r="D100" s="288">
        <v>30</v>
      </c>
      <c r="E100" s="288">
        <v>113</v>
      </c>
      <c r="F100" s="288">
        <v>179</v>
      </c>
      <c r="G100" s="288">
        <v>215</v>
      </c>
      <c r="H100" s="288">
        <v>0</v>
      </c>
      <c r="I100" s="288">
        <v>34</v>
      </c>
      <c r="J100" s="288">
        <v>897</v>
      </c>
      <c r="K100" s="288">
        <v>96</v>
      </c>
      <c r="L100" s="288">
        <v>18</v>
      </c>
      <c r="M100" s="288">
        <v>0</v>
      </c>
      <c r="N100" s="288">
        <v>138</v>
      </c>
      <c r="O100" s="288">
        <v>145</v>
      </c>
      <c r="P100" s="288">
        <v>91</v>
      </c>
      <c r="Q100" s="288">
        <v>29</v>
      </c>
      <c r="R100" s="288">
        <v>718</v>
      </c>
      <c r="S100" s="288">
        <v>312</v>
      </c>
      <c r="T100" s="288">
        <v>102</v>
      </c>
      <c r="U100" s="288">
        <v>9</v>
      </c>
      <c r="V100" s="288">
        <v>280</v>
      </c>
      <c r="W100" s="288">
        <v>14</v>
      </c>
      <c r="X100" s="288">
        <v>431</v>
      </c>
      <c r="Y100" s="288">
        <v>174</v>
      </c>
      <c r="Z100" s="288">
        <v>56</v>
      </c>
      <c r="AA100" s="288">
        <v>83</v>
      </c>
      <c r="AB100" s="288">
        <v>92</v>
      </c>
      <c r="AC100" s="288">
        <v>299</v>
      </c>
      <c r="AD100" s="288">
        <v>87</v>
      </c>
      <c r="AE100" s="288">
        <v>1009</v>
      </c>
      <c r="AF100" s="288">
        <v>42</v>
      </c>
      <c r="AG100" s="288">
        <v>0</v>
      </c>
      <c r="AH100" s="288">
        <v>0</v>
      </c>
      <c r="AI100" s="288">
        <v>186</v>
      </c>
      <c r="AJ100" s="288">
        <v>4</v>
      </c>
      <c r="AK100" s="288">
        <v>1215</v>
      </c>
      <c r="AL100" s="288">
        <v>0</v>
      </c>
      <c r="AM100" s="288">
        <v>471</v>
      </c>
      <c r="AN100" s="288">
        <v>91</v>
      </c>
      <c r="AO100" s="288">
        <v>8</v>
      </c>
      <c r="AP100" s="288">
        <v>185</v>
      </c>
      <c r="AQ100" s="288">
        <v>330</v>
      </c>
      <c r="AR100" s="288">
        <v>225</v>
      </c>
      <c r="AS100" s="288">
        <v>235</v>
      </c>
      <c r="AT100" s="288">
        <v>920</v>
      </c>
      <c r="AU100" s="288">
        <v>1367</v>
      </c>
      <c r="AV100" s="288">
        <v>12</v>
      </c>
      <c r="AW100" s="288">
        <v>52</v>
      </c>
      <c r="AX100" s="288">
        <v>70</v>
      </c>
      <c r="AY100" s="288">
        <v>306</v>
      </c>
      <c r="AZ100" s="288">
        <v>3</v>
      </c>
      <c r="BA100" s="288">
        <v>218</v>
      </c>
      <c r="BB100" s="288">
        <v>354</v>
      </c>
      <c r="BC100" s="288">
        <v>0</v>
      </c>
      <c r="BD100" s="288">
        <v>0</v>
      </c>
      <c r="BE100" s="288">
        <v>0</v>
      </c>
      <c r="BF100" s="288">
        <v>0</v>
      </c>
      <c r="BG100" s="288">
        <v>16</v>
      </c>
      <c r="BH100" s="288">
        <v>5108</v>
      </c>
      <c r="BI100" s="288">
        <v>73</v>
      </c>
      <c r="BJ100" s="288">
        <v>39</v>
      </c>
      <c r="BK100" s="288">
        <v>43</v>
      </c>
      <c r="BL100" s="288">
        <v>3859</v>
      </c>
      <c r="BM100" s="288">
        <v>596</v>
      </c>
      <c r="BN100" s="288">
        <v>3621</v>
      </c>
      <c r="BO100" s="288">
        <v>3869</v>
      </c>
      <c r="BP100" s="288">
        <v>2837</v>
      </c>
      <c r="BQ100" s="288">
        <v>80</v>
      </c>
      <c r="BR100" s="288">
        <v>111</v>
      </c>
      <c r="BS100" s="288">
        <v>788</v>
      </c>
      <c r="BT100" s="288">
        <v>7237</v>
      </c>
      <c r="BU100" s="288">
        <v>5280</v>
      </c>
      <c r="BV100" s="288">
        <v>199</v>
      </c>
      <c r="BW100" s="288">
        <v>86</v>
      </c>
      <c r="BX100" s="288">
        <v>0</v>
      </c>
      <c r="BY100" s="288">
        <v>7</v>
      </c>
      <c r="BZ100" s="288">
        <v>1838</v>
      </c>
      <c r="CA100" s="288">
        <v>16147</v>
      </c>
      <c r="CB100" s="288">
        <v>297</v>
      </c>
      <c r="CC100" s="288">
        <v>2807</v>
      </c>
      <c r="CD100" s="288">
        <v>197</v>
      </c>
      <c r="CE100" s="288">
        <v>486</v>
      </c>
      <c r="CF100" s="288">
        <v>736</v>
      </c>
      <c r="CG100" s="288">
        <v>14</v>
      </c>
      <c r="CH100" s="288">
        <v>1998</v>
      </c>
      <c r="CI100" s="288">
        <v>638</v>
      </c>
      <c r="CJ100" s="288">
        <v>857</v>
      </c>
      <c r="CK100" s="288">
        <v>2143</v>
      </c>
      <c r="CL100" s="288">
        <v>385</v>
      </c>
      <c r="CM100" s="288">
        <v>16567</v>
      </c>
      <c r="CN100" s="288">
        <v>1320</v>
      </c>
      <c r="CO100" s="288">
        <v>1247</v>
      </c>
      <c r="CP100" s="288">
        <v>3662</v>
      </c>
      <c r="CQ100" s="288">
        <v>726</v>
      </c>
      <c r="CR100" s="288">
        <v>1390</v>
      </c>
      <c r="CS100" s="288">
        <v>1875</v>
      </c>
      <c r="CT100" s="288">
        <v>366</v>
      </c>
      <c r="CU100" s="288">
        <v>5027</v>
      </c>
      <c r="CV100" s="288">
        <v>44</v>
      </c>
      <c r="CW100" s="288">
        <v>552</v>
      </c>
      <c r="CX100" s="288">
        <v>6355</v>
      </c>
      <c r="CY100" s="288">
        <v>72</v>
      </c>
      <c r="CZ100" s="288">
        <v>297</v>
      </c>
      <c r="DA100" s="288">
        <v>112</v>
      </c>
      <c r="DB100" s="288">
        <v>993</v>
      </c>
      <c r="DC100" s="288">
        <v>247</v>
      </c>
      <c r="DD100" s="288">
        <v>0</v>
      </c>
      <c r="DE100" s="289">
        <v>105</v>
      </c>
      <c r="DF100" s="290">
        <v>115438</v>
      </c>
      <c r="DG100" s="287">
        <v>277</v>
      </c>
      <c r="DH100" s="288">
        <v>3910</v>
      </c>
      <c r="DI100" s="288">
        <v>0</v>
      </c>
      <c r="DJ100" s="288">
        <v>0</v>
      </c>
      <c r="DK100" s="288">
        <v>0</v>
      </c>
      <c r="DL100" s="288">
        <v>0</v>
      </c>
      <c r="DM100" s="288">
        <v>0</v>
      </c>
      <c r="DN100" s="290">
        <v>4187</v>
      </c>
      <c r="DO100" s="290">
        <v>119625</v>
      </c>
      <c r="DP100" s="287">
        <v>4487</v>
      </c>
      <c r="DQ100" s="289">
        <v>6966</v>
      </c>
      <c r="DR100" s="289">
        <v>11453</v>
      </c>
      <c r="DS100" s="290">
        <v>15640</v>
      </c>
      <c r="DT100" s="290">
        <v>131078</v>
      </c>
      <c r="DU100" s="287">
        <v>-532</v>
      </c>
      <c r="DV100" s="288">
        <v>-76792</v>
      </c>
      <c r="DW100" s="290">
        <v>-77324</v>
      </c>
      <c r="DX100" s="290">
        <v>-61684</v>
      </c>
      <c r="DY100" s="290">
        <v>53754</v>
      </c>
    </row>
    <row r="101" spans="1:129" ht="39.950000000000003" customHeight="1">
      <c r="A101" s="272" t="s">
        <v>292</v>
      </c>
      <c r="B101" s="265" t="s">
        <v>191</v>
      </c>
      <c r="C101" s="287">
        <v>66</v>
      </c>
      <c r="D101" s="288">
        <v>0</v>
      </c>
      <c r="E101" s="288">
        <v>172</v>
      </c>
      <c r="F101" s="288">
        <v>0</v>
      </c>
      <c r="G101" s="288">
        <v>55</v>
      </c>
      <c r="H101" s="288">
        <v>0</v>
      </c>
      <c r="I101" s="288">
        <v>21</v>
      </c>
      <c r="J101" s="288">
        <v>3530</v>
      </c>
      <c r="K101" s="288">
        <v>1389</v>
      </c>
      <c r="L101" s="288">
        <v>27</v>
      </c>
      <c r="M101" s="288">
        <v>0</v>
      </c>
      <c r="N101" s="288">
        <v>30</v>
      </c>
      <c r="O101" s="288">
        <v>456</v>
      </c>
      <c r="P101" s="288">
        <v>19</v>
      </c>
      <c r="Q101" s="288">
        <v>37</v>
      </c>
      <c r="R101" s="288">
        <v>1964</v>
      </c>
      <c r="S101" s="288">
        <v>6098</v>
      </c>
      <c r="T101" s="288">
        <v>49</v>
      </c>
      <c r="U101" s="288">
        <v>52</v>
      </c>
      <c r="V101" s="288">
        <v>256</v>
      </c>
      <c r="W101" s="288">
        <v>4</v>
      </c>
      <c r="X101" s="288">
        <v>224</v>
      </c>
      <c r="Y101" s="288">
        <v>435</v>
      </c>
      <c r="Z101" s="288">
        <v>142</v>
      </c>
      <c r="AA101" s="288">
        <v>2008</v>
      </c>
      <c r="AB101" s="288">
        <v>1000</v>
      </c>
      <c r="AC101" s="288">
        <v>186</v>
      </c>
      <c r="AD101" s="288">
        <v>1</v>
      </c>
      <c r="AE101" s="288">
        <v>1017</v>
      </c>
      <c r="AF101" s="288">
        <v>23</v>
      </c>
      <c r="AG101" s="288">
        <v>0</v>
      </c>
      <c r="AH101" s="288">
        <v>0</v>
      </c>
      <c r="AI101" s="288">
        <v>18</v>
      </c>
      <c r="AJ101" s="288">
        <v>3</v>
      </c>
      <c r="AK101" s="288">
        <v>240</v>
      </c>
      <c r="AL101" s="288">
        <v>0</v>
      </c>
      <c r="AM101" s="288">
        <v>271</v>
      </c>
      <c r="AN101" s="288">
        <v>43</v>
      </c>
      <c r="AO101" s="288">
        <v>0</v>
      </c>
      <c r="AP101" s="288">
        <v>155</v>
      </c>
      <c r="AQ101" s="288">
        <v>115</v>
      </c>
      <c r="AR101" s="288">
        <v>196</v>
      </c>
      <c r="AS101" s="288">
        <v>47</v>
      </c>
      <c r="AT101" s="288">
        <v>623</v>
      </c>
      <c r="AU101" s="288">
        <v>568</v>
      </c>
      <c r="AV101" s="288">
        <v>27</v>
      </c>
      <c r="AW101" s="288">
        <v>110</v>
      </c>
      <c r="AX101" s="288">
        <v>36</v>
      </c>
      <c r="AY101" s="288">
        <v>82</v>
      </c>
      <c r="AZ101" s="288">
        <v>3</v>
      </c>
      <c r="BA101" s="288">
        <v>253</v>
      </c>
      <c r="BB101" s="288">
        <v>165</v>
      </c>
      <c r="BC101" s="288">
        <v>0</v>
      </c>
      <c r="BD101" s="288">
        <v>0</v>
      </c>
      <c r="BE101" s="288">
        <v>0</v>
      </c>
      <c r="BF101" s="288">
        <v>1</v>
      </c>
      <c r="BG101" s="288">
        <v>23</v>
      </c>
      <c r="BH101" s="288">
        <v>787</v>
      </c>
      <c r="BI101" s="288">
        <v>12</v>
      </c>
      <c r="BJ101" s="288">
        <v>96</v>
      </c>
      <c r="BK101" s="288">
        <v>1</v>
      </c>
      <c r="BL101" s="288">
        <v>764</v>
      </c>
      <c r="BM101" s="288">
        <v>57</v>
      </c>
      <c r="BN101" s="288">
        <v>242</v>
      </c>
      <c r="BO101" s="288">
        <v>172</v>
      </c>
      <c r="BP101" s="288">
        <v>971</v>
      </c>
      <c r="BQ101" s="288">
        <v>142</v>
      </c>
      <c r="BR101" s="288">
        <v>147</v>
      </c>
      <c r="BS101" s="288">
        <v>74</v>
      </c>
      <c r="BT101" s="288">
        <v>10846</v>
      </c>
      <c r="BU101" s="288">
        <v>6505</v>
      </c>
      <c r="BV101" s="288">
        <v>1737</v>
      </c>
      <c r="BW101" s="288">
        <v>1324</v>
      </c>
      <c r="BX101" s="288">
        <v>0</v>
      </c>
      <c r="BY101" s="288">
        <v>52</v>
      </c>
      <c r="BZ101" s="288">
        <v>660</v>
      </c>
      <c r="CA101" s="288">
        <v>0</v>
      </c>
      <c r="CB101" s="288">
        <v>588</v>
      </c>
      <c r="CC101" s="288">
        <v>709</v>
      </c>
      <c r="CD101" s="288">
        <v>27</v>
      </c>
      <c r="CE101" s="288">
        <v>30</v>
      </c>
      <c r="CF101" s="288">
        <v>1195</v>
      </c>
      <c r="CG101" s="288">
        <v>21</v>
      </c>
      <c r="CH101" s="288">
        <v>5160</v>
      </c>
      <c r="CI101" s="288">
        <v>640</v>
      </c>
      <c r="CJ101" s="288">
        <v>1445</v>
      </c>
      <c r="CK101" s="288">
        <v>2347</v>
      </c>
      <c r="CL101" s="288">
        <v>2787</v>
      </c>
      <c r="CM101" s="288">
        <v>6039</v>
      </c>
      <c r="CN101" s="288">
        <v>1176</v>
      </c>
      <c r="CO101" s="288">
        <v>385</v>
      </c>
      <c r="CP101" s="288">
        <v>759</v>
      </c>
      <c r="CQ101" s="288">
        <v>399</v>
      </c>
      <c r="CR101" s="288">
        <v>103</v>
      </c>
      <c r="CS101" s="288">
        <v>276</v>
      </c>
      <c r="CT101" s="288">
        <v>288</v>
      </c>
      <c r="CU101" s="288">
        <v>156</v>
      </c>
      <c r="CV101" s="288">
        <v>67</v>
      </c>
      <c r="CW101" s="288">
        <v>457</v>
      </c>
      <c r="CX101" s="288">
        <v>5287</v>
      </c>
      <c r="CY101" s="288">
        <v>227</v>
      </c>
      <c r="CZ101" s="288">
        <v>2038</v>
      </c>
      <c r="DA101" s="288">
        <v>795</v>
      </c>
      <c r="DB101" s="288">
        <v>2240</v>
      </c>
      <c r="DC101" s="288">
        <v>888</v>
      </c>
      <c r="DD101" s="288">
        <v>0</v>
      </c>
      <c r="DE101" s="289">
        <v>112</v>
      </c>
      <c r="DF101" s="290">
        <v>83470</v>
      </c>
      <c r="DG101" s="287">
        <v>0</v>
      </c>
      <c r="DH101" s="288">
        <v>48</v>
      </c>
      <c r="DI101" s="288">
        <v>0</v>
      </c>
      <c r="DJ101" s="288">
        <v>0</v>
      </c>
      <c r="DK101" s="288">
        <v>0</v>
      </c>
      <c r="DL101" s="288">
        <v>0</v>
      </c>
      <c r="DM101" s="288">
        <v>0</v>
      </c>
      <c r="DN101" s="290">
        <v>48</v>
      </c>
      <c r="DO101" s="290">
        <v>83518</v>
      </c>
      <c r="DP101" s="287">
        <v>1028</v>
      </c>
      <c r="DQ101" s="289">
        <v>13671</v>
      </c>
      <c r="DR101" s="289">
        <v>14699</v>
      </c>
      <c r="DS101" s="290">
        <v>14747</v>
      </c>
      <c r="DT101" s="290">
        <v>98217</v>
      </c>
      <c r="DU101" s="287">
        <v>-4198</v>
      </c>
      <c r="DV101" s="288">
        <v>-75551</v>
      </c>
      <c r="DW101" s="290">
        <v>-79749</v>
      </c>
      <c r="DX101" s="290">
        <v>-65002</v>
      </c>
      <c r="DY101" s="290">
        <v>18468</v>
      </c>
    </row>
    <row r="102" spans="1:129" ht="39.950000000000003" customHeight="1">
      <c r="A102" s="272" t="s">
        <v>293</v>
      </c>
      <c r="B102" s="265" t="s">
        <v>192</v>
      </c>
      <c r="C102" s="287">
        <v>671</v>
      </c>
      <c r="D102" s="288">
        <v>210</v>
      </c>
      <c r="E102" s="288">
        <v>594</v>
      </c>
      <c r="F102" s="288">
        <v>431</v>
      </c>
      <c r="G102" s="288">
        <v>445</v>
      </c>
      <c r="H102" s="288">
        <v>0</v>
      </c>
      <c r="I102" s="288">
        <v>42</v>
      </c>
      <c r="J102" s="288">
        <v>983</v>
      </c>
      <c r="K102" s="288">
        <v>168</v>
      </c>
      <c r="L102" s="288">
        <v>36</v>
      </c>
      <c r="M102" s="288">
        <v>0</v>
      </c>
      <c r="N102" s="288">
        <v>214</v>
      </c>
      <c r="O102" s="288">
        <v>247</v>
      </c>
      <c r="P102" s="288">
        <v>217</v>
      </c>
      <c r="Q102" s="288">
        <v>15</v>
      </c>
      <c r="R102" s="288">
        <v>2217</v>
      </c>
      <c r="S102" s="288">
        <v>432</v>
      </c>
      <c r="T102" s="288">
        <v>73</v>
      </c>
      <c r="U102" s="288">
        <v>76</v>
      </c>
      <c r="V102" s="288">
        <v>626</v>
      </c>
      <c r="W102" s="288">
        <v>44</v>
      </c>
      <c r="X102" s="288">
        <v>2554</v>
      </c>
      <c r="Y102" s="288">
        <v>553</v>
      </c>
      <c r="Z102" s="288">
        <v>146</v>
      </c>
      <c r="AA102" s="288">
        <v>148</v>
      </c>
      <c r="AB102" s="288">
        <v>72</v>
      </c>
      <c r="AC102" s="288">
        <v>1055</v>
      </c>
      <c r="AD102" s="288">
        <v>64</v>
      </c>
      <c r="AE102" s="288">
        <v>1070</v>
      </c>
      <c r="AF102" s="288">
        <v>42</v>
      </c>
      <c r="AG102" s="288">
        <v>0</v>
      </c>
      <c r="AH102" s="288">
        <v>2</v>
      </c>
      <c r="AI102" s="288">
        <v>145</v>
      </c>
      <c r="AJ102" s="288">
        <v>4</v>
      </c>
      <c r="AK102" s="288">
        <v>574</v>
      </c>
      <c r="AL102" s="288">
        <v>0</v>
      </c>
      <c r="AM102" s="288">
        <v>333</v>
      </c>
      <c r="AN102" s="288">
        <v>261</v>
      </c>
      <c r="AO102" s="288">
        <v>2</v>
      </c>
      <c r="AP102" s="288">
        <v>1434</v>
      </c>
      <c r="AQ102" s="288">
        <v>526</v>
      </c>
      <c r="AR102" s="288">
        <v>457</v>
      </c>
      <c r="AS102" s="288">
        <v>108</v>
      </c>
      <c r="AT102" s="288">
        <v>980</v>
      </c>
      <c r="AU102" s="288">
        <v>716</v>
      </c>
      <c r="AV102" s="288">
        <v>22</v>
      </c>
      <c r="AW102" s="288">
        <v>80</v>
      </c>
      <c r="AX102" s="288">
        <v>119</v>
      </c>
      <c r="AY102" s="288">
        <v>105</v>
      </c>
      <c r="AZ102" s="288">
        <v>2</v>
      </c>
      <c r="BA102" s="288">
        <v>374</v>
      </c>
      <c r="BB102" s="288">
        <v>220</v>
      </c>
      <c r="BC102" s="288">
        <v>0</v>
      </c>
      <c r="BD102" s="288">
        <v>0</v>
      </c>
      <c r="BE102" s="288">
        <v>0</v>
      </c>
      <c r="BF102" s="288">
        <v>0</v>
      </c>
      <c r="BG102" s="288">
        <v>12</v>
      </c>
      <c r="BH102" s="288">
        <v>365</v>
      </c>
      <c r="BI102" s="288">
        <v>6</v>
      </c>
      <c r="BJ102" s="288">
        <v>9</v>
      </c>
      <c r="BK102" s="288">
        <v>8</v>
      </c>
      <c r="BL102" s="288">
        <v>482</v>
      </c>
      <c r="BM102" s="288">
        <v>709</v>
      </c>
      <c r="BN102" s="288">
        <v>865</v>
      </c>
      <c r="BO102" s="288">
        <v>728</v>
      </c>
      <c r="BP102" s="288">
        <v>5850</v>
      </c>
      <c r="BQ102" s="288">
        <v>18</v>
      </c>
      <c r="BR102" s="288">
        <v>676</v>
      </c>
      <c r="BS102" s="288">
        <v>1504</v>
      </c>
      <c r="BT102" s="288">
        <v>511</v>
      </c>
      <c r="BU102" s="288">
        <v>441</v>
      </c>
      <c r="BV102" s="288">
        <v>24</v>
      </c>
      <c r="BW102" s="288">
        <v>22</v>
      </c>
      <c r="BX102" s="288">
        <v>0</v>
      </c>
      <c r="BY102" s="288">
        <v>13</v>
      </c>
      <c r="BZ102" s="288">
        <v>6209</v>
      </c>
      <c r="CA102" s="288">
        <v>26180</v>
      </c>
      <c r="CB102" s="288">
        <v>88</v>
      </c>
      <c r="CC102" s="288">
        <v>734</v>
      </c>
      <c r="CD102" s="288">
        <v>155</v>
      </c>
      <c r="CE102" s="288">
        <v>237</v>
      </c>
      <c r="CF102" s="288">
        <v>506</v>
      </c>
      <c r="CG102" s="288">
        <v>10</v>
      </c>
      <c r="CH102" s="288">
        <v>1021</v>
      </c>
      <c r="CI102" s="288">
        <v>346</v>
      </c>
      <c r="CJ102" s="288">
        <v>204</v>
      </c>
      <c r="CK102" s="288">
        <v>526</v>
      </c>
      <c r="CL102" s="288">
        <v>145</v>
      </c>
      <c r="CM102" s="288">
        <v>1367</v>
      </c>
      <c r="CN102" s="288">
        <v>1486</v>
      </c>
      <c r="CO102" s="288">
        <v>1527</v>
      </c>
      <c r="CP102" s="288">
        <v>1099</v>
      </c>
      <c r="CQ102" s="288">
        <v>389</v>
      </c>
      <c r="CR102" s="288">
        <v>746</v>
      </c>
      <c r="CS102" s="288">
        <v>570</v>
      </c>
      <c r="CT102" s="288">
        <v>421</v>
      </c>
      <c r="CU102" s="288">
        <v>1049</v>
      </c>
      <c r="CV102" s="288">
        <v>0</v>
      </c>
      <c r="CW102" s="288">
        <v>482</v>
      </c>
      <c r="CX102" s="288">
        <v>797</v>
      </c>
      <c r="CY102" s="288">
        <v>55</v>
      </c>
      <c r="CZ102" s="288">
        <v>797</v>
      </c>
      <c r="DA102" s="288">
        <v>467</v>
      </c>
      <c r="DB102" s="288">
        <v>1121</v>
      </c>
      <c r="DC102" s="288">
        <v>89</v>
      </c>
      <c r="DD102" s="288">
        <v>0</v>
      </c>
      <c r="DE102" s="289">
        <v>4</v>
      </c>
      <c r="DF102" s="290">
        <v>80979</v>
      </c>
      <c r="DG102" s="287">
        <v>48</v>
      </c>
      <c r="DH102" s="288">
        <v>31968</v>
      </c>
      <c r="DI102" s="288">
        <v>0</v>
      </c>
      <c r="DJ102" s="288">
        <v>0</v>
      </c>
      <c r="DK102" s="288">
        <v>0</v>
      </c>
      <c r="DL102" s="292">
        <v>0</v>
      </c>
      <c r="DM102" s="288">
        <v>0</v>
      </c>
      <c r="DN102" s="290">
        <v>32016</v>
      </c>
      <c r="DO102" s="290">
        <v>112995</v>
      </c>
      <c r="DP102" s="287">
        <v>28</v>
      </c>
      <c r="DQ102" s="289">
        <v>1653</v>
      </c>
      <c r="DR102" s="289">
        <v>1681</v>
      </c>
      <c r="DS102" s="290">
        <v>33697</v>
      </c>
      <c r="DT102" s="290">
        <v>114676</v>
      </c>
      <c r="DU102" s="287">
        <v>-1</v>
      </c>
      <c r="DV102" s="288">
        <v>-28768</v>
      </c>
      <c r="DW102" s="290">
        <v>-28769</v>
      </c>
      <c r="DX102" s="290">
        <v>4928</v>
      </c>
      <c r="DY102" s="290">
        <v>85907</v>
      </c>
    </row>
    <row r="103" spans="1:129" ht="39.950000000000003" customHeight="1">
      <c r="A103" s="272" t="s">
        <v>294</v>
      </c>
      <c r="B103" s="265" t="s">
        <v>193</v>
      </c>
      <c r="C103" s="287">
        <v>98</v>
      </c>
      <c r="D103" s="288">
        <v>29</v>
      </c>
      <c r="E103" s="288">
        <v>155</v>
      </c>
      <c r="F103" s="288">
        <v>0</v>
      </c>
      <c r="G103" s="288">
        <v>582</v>
      </c>
      <c r="H103" s="288">
        <v>0</v>
      </c>
      <c r="I103" s="288">
        <v>79</v>
      </c>
      <c r="J103" s="288">
        <v>3895</v>
      </c>
      <c r="K103" s="288">
        <v>649</v>
      </c>
      <c r="L103" s="288">
        <v>60</v>
      </c>
      <c r="M103" s="288">
        <v>0</v>
      </c>
      <c r="N103" s="288">
        <v>298</v>
      </c>
      <c r="O103" s="288">
        <v>1723</v>
      </c>
      <c r="P103" s="288">
        <v>84</v>
      </c>
      <c r="Q103" s="288">
        <v>145</v>
      </c>
      <c r="R103" s="288">
        <v>2793</v>
      </c>
      <c r="S103" s="288">
        <v>1275</v>
      </c>
      <c r="T103" s="288">
        <v>643</v>
      </c>
      <c r="U103" s="288">
        <v>70</v>
      </c>
      <c r="V103" s="288">
        <v>1326</v>
      </c>
      <c r="W103" s="288">
        <v>197</v>
      </c>
      <c r="X103" s="288">
        <v>1214</v>
      </c>
      <c r="Y103" s="288">
        <v>814</v>
      </c>
      <c r="Z103" s="288">
        <v>394</v>
      </c>
      <c r="AA103" s="288">
        <v>519</v>
      </c>
      <c r="AB103" s="288">
        <v>453</v>
      </c>
      <c r="AC103" s="288">
        <v>833</v>
      </c>
      <c r="AD103" s="288">
        <v>19</v>
      </c>
      <c r="AE103" s="288">
        <v>2387</v>
      </c>
      <c r="AF103" s="288">
        <v>58</v>
      </c>
      <c r="AG103" s="288">
        <v>25</v>
      </c>
      <c r="AH103" s="288">
        <v>1</v>
      </c>
      <c r="AI103" s="288">
        <v>887</v>
      </c>
      <c r="AJ103" s="288">
        <v>3</v>
      </c>
      <c r="AK103" s="288">
        <v>1394</v>
      </c>
      <c r="AL103" s="288">
        <v>0</v>
      </c>
      <c r="AM103" s="288">
        <v>525</v>
      </c>
      <c r="AN103" s="288">
        <v>128</v>
      </c>
      <c r="AO103" s="288">
        <v>82</v>
      </c>
      <c r="AP103" s="288">
        <v>1386</v>
      </c>
      <c r="AQ103" s="288">
        <v>427</v>
      </c>
      <c r="AR103" s="288">
        <v>401</v>
      </c>
      <c r="AS103" s="288">
        <v>301</v>
      </c>
      <c r="AT103" s="288">
        <v>2880</v>
      </c>
      <c r="AU103" s="288">
        <v>2501</v>
      </c>
      <c r="AV103" s="288">
        <v>87</v>
      </c>
      <c r="AW103" s="288">
        <v>386</v>
      </c>
      <c r="AX103" s="288">
        <v>279</v>
      </c>
      <c r="AY103" s="288">
        <v>516</v>
      </c>
      <c r="AZ103" s="288">
        <v>7</v>
      </c>
      <c r="BA103" s="288">
        <v>997</v>
      </c>
      <c r="BB103" s="288">
        <v>816</v>
      </c>
      <c r="BC103" s="288">
        <v>0</v>
      </c>
      <c r="BD103" s="288">
        <v>0</v>
      </c>
      <c r="BE103" s="288">
        <v>0</v>
      </c>
      <c r="BF103" s="288">
        <v>2</v>
      </c>
      <c r="BG103" s="288">
        <v>61</v>
      </c>
      <c r="BH103" s="288">
        <v>3162</v>
      </c>
      <c r="BI103" s="288">
        <v>96</v>
      </c>
      <c r="BJ103" s="288">
        <v>95</v>
      </c>
      <c r="BK103" s="288">
        <v>92</v>
      </c>
      <c r="BL103" s="288">
        <v>14360</v>
      </c>
      <c r="BM103" s="288">
        <v>1722</v>
      </c>
      <c r="BN103" s="288">
        <v>13623</v>
      </c>
      <c r="BO103" s="288">
        <v>6035</v>
      </c>
      <c r="BP103" s="288">
        <v>4673</v>
      </c>
      <c r="BQ103" s="288">
        <v>152</v>
      </c>
      <c r="BR103" s="288">
        <v>2089</v>
      </c>
      <c r="BS103" s="288">
        <v>2176</v>
      </c>
      <c r="BT103" s="288">
        <v>56493</v>
      </c>
      <c r="BU103" s="288">
        <v>19604</v>
      </c>
      <c r="BV103" s="288">
        <v>6121</v>
      </c>
      <c r="BW103" s="288">
        <v>4580</v>
      </c>
      <c r="BX103" s="288">
        <v>449</v>
      </c>
      <c r="BY103" s="288">
        <v>153</v>
      </c>
      <c r="BZ103" s="288">
        <v>2342</v>
      </c>
      <c r="CA103" s="288">
        <v>41</v>
      </c>
      <c r="CB103" s="288">
        <v>669</v>
      </c>
      <c r="CC103" s="288">
        <v>605</v>
      </c>
      <c r="CD103" s="288">
        <v>113</v>
      </c>
      <c r="CE103" s="288">
        <v>1486</v>
      </c>
      <c r="CF103" s="288">
        <v>7847</v>
      </c>
      <c r="CG103" s="288">
        <v>139</v>
      </c>
      <c r="CH103" s="288">
        <v>13587</v>
      </c>
      <c r="CI103" s="288">
        <v>3068</v>
      </c>
      <c r="CJ103" s="288">
        <v>5401</v>
      </c>
      <c r="CK103" s="288">
        <v>16321</v>
      </c>
      <c r="CL103" s="288">
        <v>1182</v>
      </c>
      <c r="CM103" s="288">
        <v>18316</v>
      </c>
      <c r="CN103" s="288">
        <v>8338</v>
      </c>
      <c r="CO103" s="288">
        <v>9527</v>
      </c>
      <c r="CP103" s="288">
        <v>20236</v>
      </c>
      <c r="CQ103" s="288">
        <v>1000</v>
      </c>
      <c r="CR103" s="288">
        <v>9293</v>
      </c>
      <c r="CS103" s="288">
        <v>3513</v>
      </c>
      <c r="CT103" s="288">
        <v>5971</v>
      </c>
      <c r="CU103" s="288">
        <v>4896</v>
      </c>
      <c r="CV103" s="288">
        <v>1379</v>
      </c>
      <c r="CW103" s="288">
        <v>3132</v>
      </c>
      <c r="CX103" s="288">
        <v>32131</v>
      </c>
      <c r="CY103" s="288">
        <v>559</v>
      </c>
      <c r="CZ103" s="288">
        <v>2897</v>
      </c>
      <c r="DA103" s="288">
        <v>1561</v>
      </c>
      <c r="DB103" s="288">
        <v>2958</v>
      </c>
      <c r="DC103" s="288">
        <v>973</v>
      </c>
      <c r="DD103" s="288">
        <v>0</v>
      </c>
      <c r="DE103" s="289">
        <v>224</v>
      </c>
      <c r="DF103" s="290">
        <v>350264</v>
      </c>
      <c r="DG103" s="287">
        <v>420</v>
      </c>
      <c r="DH103" s="288">
        <v>7320</v>
      </c>
      <c r="DI103" s="288">
        <v>0</v>
      </c>
      <c r="DJ103" s="288">
        <v>0</v>
      </c>
      <c r="DK103" s="288">
        <v>1332</v>
      </c>
      <c r="DL103" s="292">
        <v>36742</v>
      </c>
      <c r="DM103" s="288">
        <v>0</v>
      </c>
      <c r="DN103" s="290">
        <v>45814</v>
      </c>
      <c r="DO103" s="290">
        <v>396078</v>
      </c>
      <c r="DP103" s="287">
        <v>3795</v>
      </c>
      <c r="DQ103" s="289">
        <v>8199</v>
      </c>
      <c r="DR103" s="289">
        <v>11994</v>
      </c>
      <c r="DS103" s="290">
        <v>57808</v>
      </c>
      <c r="DT103" s="290">
        <v>408072</v>
      </c>
      <c r="DU103" s="287">
        <v>-13275</v>
      </c>
      <c r="DV103" s="288">
        <v>-157762</v>
      </c>
      <c r="DW103" s="290">
        <v>-171037</v>
      </c>
      <c r="DX103" s="290">
        <v>-113229</v>
      </c>
      <c r="DY103" s="290">
        <v>237035</v>
      </c>
    </row>
    <row r="104" spans="1:129" ht="39.950000000000003" customHeight="1">
      <c r="A104" s="272" t="s">
        <v>295</v>
      </c>
      <c r="B104" s="265" t="s">
        <v>194</v>
      </c>
      <c r="C104" s="287">
        <v>0</v>
      </c>
      <c r="D104" s="288">
        <v>0</v>
      </c>
      <c r="E104" s="288">
        <v>0</v>
      </c>
      <c r="F104" s="288">
        <v>0</v>
      </c>
      <c r="G104" s="288">
        <v>0</v>
      </c>
      <c r="H104" s="288">
        <v>0</v>
      </c>
      <c r="I104" s="288">
        <v>0</v>
      </c>
      <c r="J104" s="288">
        <v>0</v>
      </c>
      <c r="K104" s="288">
        <v>0</v>
      </c>
      <c r="L104" s="288">
        <v>0</v>
      </c>
      <c r="M104" s="288">
        <v>0</v>
      </c>
      <c r="N104" s="288">
        <v>0</v>
      </c>
      <c r="O104" s="288">
        <v>0</v>
      </c>
      <c r="P104" s="288">
        <v>0</v>
      </c>
      <c r="Q104" s="288">
        <v>0</v>
      </c>
      <c r="R104" s="288">
        <v>0</v>
      </c>
      <c r="S104" s="288">
        <v>0</v>
      </c>
      <c r="T104" s="288">
        <v>0</v>
      </c>
      <c r="U104" s="288">
        <v>0</v>
      </c>
      <c r="V104" s="288">
        <v>0</v>
      </c>
      <c r="W104" s="288">
        <v>0</v>
      </c>
      <c r="X104" s="288">
        <v>0</v>
      </c>
      <c r="Y104" s="288">
        <v>0</v>
      </c>
      <c r="Z104" s="288">
        <v>0</v>
      </c>
      <c r="AA104" s="288">
        <v>0</v>
      </c>
      <c r="AB104" s="288">
        <v>0</v>
      </c>
      <c r="AC104" s="288">
        <v>0</v>
      </c>
      <c r="AD104" s="288">
        <v>0</v>
      </c>
      <c r="AE104" s="288">
        <v>0</v>
      </c>
      <c r="AF104" s="288">
        <v>0</v>
      </c>
      <c r="AG104" s="288">
        <v>0</v>
      </c>
      <c r="AH104" s="288">
        <v>0</v>
      </c>
      <c r="AI104" s="288">
        <v>0</v>
      </c>
      <c r="AJ104" s="288">
        <v>0</v>
      </c>
      <c r="AK104" s="288">
        <v>0</v>
      </c>
      <c r="AL104" s="288">
        <v>0</v>
      </c>
      <c r="AM104" s="288">
        <v>0</v>
      </c>
      <c r="AN104" s="288">
        <v>0</v>
      </c>
      <c r="AO104" s="288">
        <v>0</v>
      </c>
      <c r="AP104" s="288">
        <v>0</v>
      </c>
      <c r="AQ104" s="288">
        <v>0</v>
      </c>
      <c r="AR104" s="288">
        <v>0</v>
      </c>
      <c r="AS104" s="288">
        <v>0</v>
      </c>
      <c r="AT104" s="288">
        <v>0</v>
      </c>
      <c r="AU104" s="288">
        <v>0</v>
      </c>
      <c r="AV104" s="288">
        <v>0</v>
      </c>
      <c r="AW104" s="288">
        <v>0</v>
      </c>
      <c r="AX104" s="288">
        <v>0</v>
      </c>
      <c r="AY104" s="288">
        <v>0</v>
      </c>
      <c r="AZ104" s="288">
        <v>0</v>
      </c>
      <c r="BA104" s="288">
        <v>0</v>
      </c>
      <c r="BB104" s="288">
        <v>0</v>
      </c>
      <c r="BC104" s="288">
        <v>0</v>
      </c>
      <c r="BD104" s="288">
        <v>0</v>
      </c>
      <c r="BE104" s="288">
        <v>0</v>
      </c>
      <c r="BF104" s="288">
        <v>0</v>
      </c>
      <c r="BG104" s="288">
        <v>0</v>
      </c>
      <c r="BH104" s="288">
        <v>0</v>
      </c>
      <c r="BI104" s="288">
        <v>0</v>
      </c>
      <c r="BJ104" s="288">
        <v>0</v>
      </c>
      <c r="BK104" s="288">
        <v>0</v>
      </c>
      <c r="BL104" s="288">
        <v>0</v>
      </c>
      <c r="BM104" s="288">
        <v>0</v>
      </c>
      <c r="BN104" s="288">
        <v>0</v>
      </c>
      <c r="BO104" s="288">
        <v>0</v>
      </c>
      <c r="BP104" s="288">
        <v>0</v>
      </c>
      <c r="BQ104" s="288">
        <v>0</v>
      </c>
      <c r="BR104" s="288">
        <v>0</v>
      </c>
      <c r="BS104" s="288">
        <v>0</v>
      </c>
      <c r="BT104" s="288">
        <v>0</v>
      </c>
      <c r="BU104" s="288">
        <v>0</v>
      </c>
      <c r="BV104" s="288">
        <v>0</v>
      </c>
      <c r="BW104" s="288">
        <v>0</v>
      </c>
      <c r="BX104" s="288">
        <v>0</v>
      </c>
      <c r="BY104" s="288">
        <v>0</v>
      </c>
      <c r="BZ104" s="288">
        <v>0</v>
      </c>
      <c r="CA104" s="288">
        <v>0</v>
      </c>
      <c r="CB104" s="288">
        <v>0</v>
      </c>
      <c r="CC104" s="288">
        <v>0</v>
      </c>
      <c r="CD104" s="288">
        <v>0</v>
      </c>
      <c r="CE104" s="288">
        <v>0</v>
      </c>
      <c r="CF104" s="288">
        <v>0</v>
      </c>
      <c r="CG104" s="288">
        <v>0</v>
      </c>
      <c r="CH104" s="288">
        <v>0</v>
      </c>
      <c r="CI104" s="288">
        <v>0</v>
      </c>
      <c r="CJ104" s="288">
        <v>0</v>
      </c>
      <c r="CK104" s="288">
        <v>0</v>
      </c>
      <c r="CL104" s="288">
        <v>0</v>
      </c>
      <c r="CM104" s="288">
        <v>0</v>
      </c>
      <c r="CN104" s="288">
        <v>0</v>
      </c>
      <c r="CO104" s="288">
        <v>0</v>
      </c>
      <c r="CP104" s="288">
        <v>0</v>
      </c>
      <c r="CQ104" s="288">
        <v>0</v>
      </c>
      <c r="CR104" s="288">
        <v>0</v>
      </c>
      <c r="CS104" s="288">
        <v>0</v>
      </c>
      <c r="CT104" s="288">
        <v>0</v>
      </c>
      <c r="CU104" s="288">
        <v>0</v>
      </c>
      <c r="CV104" s="288">
        <v>0</v>
      </c>
      <c r="CW104" s="288">
        <v>0</v>
      </c>
      <c r="CX104" s="288">
        <v>0</v>
      </c>
      <c r="CY104" s="288">
        <v>0</v>
      </c>
      <c r="CZ104" s="288">
        <v>0</v>
      </c>
      <c r="DA104" s="288">
        <v>0</v>
      </c>
      <c r="DB104" s="288">
        <v>0</v>
      </c>
      <c r="DC104" s="288">
        <v>0</v>
      </c>
      <c r="DD104" s="288">
        <v>0</v>
      </c>
      <c r="DE104" s="289">
        <v>0</v>
      </c>
      <c r="DF104" s="290">
        <v>0</v>
      </c>
      <c r="DG104" s="287">
        <v>16968</v>
      </c>
      <c r="DH104" s="288">
        <v>23053</v>
      </c>
      <c r="DI104" s="288">
        <v>0</v>
      </c>
      <c r="DJ104" s="288">
        <v>0</v>
      </c>
      <c r="DK104" s="288">
        <v>0</v>
      </c>
      <c r="DL104" s="288">
        <v>0</v>
      </c>
      <c r="DM104" s="288">
        <v>0</v>
      </c>
      <c r="DN104" s="290">
        <v>40021</v>
      </c>
      <c r="DO104" s="290">
        <v>40021</v>
      </c>
      <c r="DP104" s="287">
        <v>1930</v>
      </c>
      <c r="DQ104" s="289">
        <v>11172</v>
      </c>
      <c r="DR104" s="289">
        <v>13102</v>
      </c>
      <c r="DS104" s="290">
        <v>53123</v>
      </c>
      <c r="DT104" s="290">
        <v>53123</v>
      </c>
      <c r="DU104" s="287">
        <v>-2844</v>
      </c>
      <c r="DV104" s="288">
        <v>-13161</v>
      </c>
      <c r="DW104" s="290">
        <v>-16005</v>
      </c>
      <c r="DX104" s="290">
        <v>37118</v>
      </c>
      <c r="DY104" s="290">
        <v>37118</v>
      </c>
    </row>
    <row r="105" spans="1:129" ht="39.950000000000003" customHeight="1">
      <c r="A105" s="272" t="s">
        <v>296</v>
      </c>
      <c r="B105" s="265" t="s">
        <v>195</v>
      </c>
      <c r="C105" s="287">
        <v>0</v>
      </c>
      <c r="D105" s="288">
        <v>0</v>
      </c>
      <c r="E105" s="288">
        <v>0</v>
      </c>
      <c r="F105" s="288">
        <v>0</v>
      </c>
      <c r="G105" s="288">
        <v>0</v>
      </c>
      <c r="H105" s="288">
        <v>0</v>
      </c>
      <c r="I105" s="288">
        <v>0</v>
      </c>
      <c r="J105" s="288">
        <v>0</v>
      </c>
      <c r="K105" s="288">
        <v>0</v>
      </c>
      <c r="L105" s="288">
        <v>0</v>
      </c>
      <c r="M105" s="288">
        <v>0</v>
      </c>
      <c r="N105" s="288">
        <v>0</v>
      </c>
      <c r="O105" s="288">
        <v>0</v>
      </c>
      <c r="P105" s="288">
        <v>0</v>
      </c>
      <c r="Q105" s="288">
        <v>0</v>
      </c>
      <c r="R105" s="288">
        <v>0</v>
      </c>
      <c r="S105" s="288">
        <v>0</v>
      </c>
      <c r="T105" s="288">
        <v>0</v>
      </c>
      <c r="U105" s="288">
        <v>0</v>
      </c>
      <c r="V105" s="288">
        <v>0</v>
      </c>
      <c r="W105" s="288">
        <v>0</v>
      </c>
      <c r="X105" s="288">
        <v>0</v>
      </c>
      <c r="Y105" s="288">
        <v>0</v>
      </c>
      <c r="Z105" s="288">
        <v>0</v>
      </c>
      <c r="AA105" s="288">
        <v>0</v>
      </c>
      <c r="AB105" s="288">
        <v>0</v>
      </c>
      <c r="AC105" s="288">
        <v>0</v>
      </c>
      <c r="AD105" s="288">
        <v>0</v>
      </c>
      <c r="AE105" s="288">
        <v>0</v>
      </c>
      <c r="AF105" s="288">
        <v>0</v>
      </c>
      <c r="AG105" s="288">
        <v>0</v>
      </c>
      <c r="AH105" s="288">
        <v>0</v>
      </c>
      <c r="AI105" s="288">
        <v>0</v>
      </c>
      <c r="AJ105" s="288">
        <v>0</v>
      </c>
      <c r="AK105" s="288">
        <v>0</v>
      </c>
      <c r="AL105" s="288">
        <v>0</v>
      </c>
      <c r="AM105" s="288">
        <v>0</v>
      </c>
      <c r="AN105" s="288">
        <v>0</v>
      </c>
      <c r="AO105" s="288">
        <v>0</v>
      </c>
      <c r="AP105" s="288">
        <v>0</v>
      </c>
      <c r="AQ105" s="288">
        <v>0</v>
      </c>
      <c r="AR105" s="288">
        <v>0</v>
      </c>
      <c r="AS105" s="288">
        <v>0</v>
      </c>
      <c r="AT105" s="288">
        <v>0</v>
      </c>
      <c r="AU105" s="288">
        <v>0</v>
      </c>
      <c r="AV105" s="288">
        <v>0</v>
      </c>
      <c r="AW105" s="288">
        <v>0</v>
      </c>
      <c r="AX105" s="288">
        <v>0</v>
      </c>
      <c r="AY105" s="288">
        <v>0</v>
      </c>
      <c r="AZ105" s="288">
        <v>0</v>
      </c>
      <c r="BA105" s="288">
        <v>0</v>
      </c>
      <c r="BB105" s="288">
        <v>0</v>
      </c>
      <c r="BC105" s="288">
        <v>0</v>
      </c>
      <c r="BD105" s="288">
        <v>0</v>
      </c>
      <c r="BE105" s="288">
        <v>0</v>
      </c>
      <c r="BF105" s="288">
        <v>0</v>
      </c>
      <c r="BG105" s="288">
        <v>0</v>
      </c>
      <c r="BH105" s="288">
        <v>0</v>
      </c>
      <c r="BI105" s="288">
        <v>0</v>
      </c>
      <c r="BJ105" s="288">
        <v>0</v>
      </c>
      <c r="BK105" s="288">
        <v>0</v>
      </c>
      <c r="BL105" s="288">
        <v>0</v>
      </c>
      <c r="BM105" s="288">
        <v>0</v>
      </c>
      <c r="BN105" s="288">
        <v>0</v>
      </c>
      <c r="BO105" s="288">
        <v>0</v>
      </c>
      <c r="BP105" s="288">
        <v>0</v>
      </c>
      <c r="BQ105" s="288">
        <v>0</v>
      </c>
      <c r="BR105" s="288">
        <v>0</v>
      </c>
      <c r="BS105" s="288">
        <v>0</v>
      </c>
      <c r="BT105" s="288">
        <v>0</v>
      </c>
      <c r="BU105" s="288">
        <v>0</v>
      </c>
      <c r="BV105" s="288">
        <v>0</v>
      </c>
      <c r="BW105" s="288">
        <v>0</v>
      </c>
      <c r="BX105" s="288">
        <v>0</v>
      </c>
      <c r="BY105" s="288">
        <v>0</v>
      </c>
      <c r="BZ105" s="288">
        <v>0</v>
      </c>
      <c r="CA105" s="288">
        <v>0</v>
      </c>
      <c r="CB105" s="288">
        <v>0</v>
      </c>
      <c r="CC105" s="288">
        <v>0</v>
      </c>
      <c r="CD105" s="288">
        <v>0</v>
      </c>
      <c r="CE105" s="288">
        <v>0</v>
      </c>
      <c r="CF105" s="288">
        <v>0</v>
      </c>
      <c r="CG105" s="288">
        <v>0</v>
      </c>
      <c r="CH105" s="288">
        <v>0</v>
      </c>
      <c r="CI105" s="288">
        <v>0</v>
      </c>
      <c r="CJ105" s="288">
        <v>0</v>
      </c>
      <c r="CK105" s="288">
        <v>0</v>
      </c>
      <c r="CL105" s="288">
        <v>0</v>
      </c>
      <c r="CM105" s="288">
        <v>0</v>
      </c>
      <c r="CN105" s="288">
        <v>7</v>
      </c>
      <c r="CO105" s="288">
        <v>0</v>
      </c>
      <c r="CP105" s="288">
        <v>168</v>
      </c>
      <c r="CQ105" s="288">
        <v>0</v>
      </c>
      <c r="CR105" s="288">
        <v>19</v>
      </c>
      <c r="CS105" s="288">
        <v>659</v>
      </c>
      <c r="CT105" s="288">
        <v>0</v>
      </c>
      <c r="CU105" s="288">
        <v>0</v>
      </c>
      <c r="CV105" s="288">
        <v>0</v>
      </c>
      <c r="CW105" s="288">
        <v>0</v>
      </c>
      <c r="CX105" s="288">
        <v>0</v>
      </c>
      <c r="CY105" s="288">
        <v>639</v>
      </c>
      <c r="CZ105" s="288">
        <v>1746</v>
      </c>
      <c r="DA105" s="288">
        <v>0</v>
      </c>
      <c r="DB105" s="288">
        <v>0</v>
      </c>
      <c r="DC105" s="288">
        <v>0</v>
      </c>
      <c r="DD105" s="288">
        <v>0</v>
      </c>
      <c r="DE105" s="289">
        <v>0</v>
      </c>
      <c r="DF105" s="290">
        <v>3238</v>
      </c>
      <c r="DG105" s="287">
        <v>69326</v>
      </c>
      <c r="DH105" s="288">
        <v>193525</v>
      </c>
      <c r="DI105" s="288">
        <v>0</v>
      </c>
      <c r="DJ105" s="288">
        <v>0</v>
      </c>
      <c r="DK105" s="288">
        <v>0</v>
      </c>
      <c r="DL105" s="288">
        <v>0</v>
      </c>
      <c r="DM105" s="288">
        <v>0</v>
      </c>
      <c r="DN105" s="290">
        <v>262851</v>
      </c>
      <c r="DO105" s="290">
        <v>266089</v>
      </c>
      <c r="DP105" s="287">
        <v>1307</v>
      </c>
      <c r="DQ105" s="289">
        <v>32032</v>
      </c>
      <c r="DR105" s="289">
        <v>33339</v>
      </c>
      <c r="DS105" s="290">
        <v>296190</v>
      </c>
      <c r="DT105" s="290">
        <v>299428</v>
      </c>
      <c r="DU105" s="287">
        <v>-2128</v>
      </c>
      <c r="DV105" s="288">
        <v>-80380</v>
      </c>
      <c r="DW105" s="290">
        <v>-82508</v>
      </c>
      <c r="DX105" s="290">
        <v>213682</v>
      </c>
      <c r="DY105" s="290">
        <v>216920</v>
      </c>
    </row>
    <row r="106" spans="1:129" ht="39.950000000000003" customHeight="1">
      <c r="A106" s="272" t="s">
        <v>297</v>
      </c>
      <c r="B106" s="265" t="s">
        <v>196</v>
      </c>
      <c r="C106" s="287">
        <v>0</v>
      </c>
      <c r="D106" s="288">
        <v>0</v>
      </c>
      <c r="E106" s="288">
        <v>6</v>
      </c>
      <c r="F106" s="288">
        <v>0</v>
      </c>
      <c r="G106" s="288">
        <v>2</v>
      </c>
      <c r="H106" s="288">
        <v>0</v>
      </c>
      <c r="I106" s="288">
        <v>0</v>
      </c>
      <c r="J106" s="288">
        <v>11</v>
      </c>
      <c r="K106" s="288">
        <v>1</v>
      </c>
      <c r="L106" s="288">
        <v>0</v>
      </c>
      <c r="M106" s="288">
        <v>0</v>
      </c>
      <c r="N106" s="288">
        <v>2</v>
      </c>
      <c r="O106" s="288">
        <v>4</v>
      </c>
      <c r="P106" s="288">
        <v>1</v>
      </c>
      <c r="Q106" s="288">
        <v>0</v>
      </c>
      <c r="R106" s="288">
        <v>28</v>
      </c>
      <c r="S106" s="288">
        <v>6</v>
      </c>
      <c r="T106" s="288">
        <v>1</v>
      </c>
      <c r="U106" s="288">
        <v>0</v>
      </c>
      <c r="V106" s="288">
        <v>10</v>
      </c>
      <c r="W106" s="288">
        <v>0</v>
      </c>
      <c r="X106" s="288">
        <v>0</v>
      </c>
      <c r="Y106" s="288">
        <v>6</v>
      </c>
      <c r="Z106" s="288">
        <v>1</v>
      </c>
      <c r="AA106" s="288">
        <v>3</v>
      </c>
      <c r="AB106" s="288">
        <v>1</v>
      </c>
      <c r="AC106" s="288">
        <v>8</v>
      </c>
      <c r="AD106" s="288">
        <v>0</v>
      </c>
      <c r="AE106" s="288">
        <v>7</v>
      </c>
      <c r="AF106" s="288">
        <v>0</v>
      </c>
      <c r="AG106" s="288">
        <v>0</v>
      </c>
      <c r="AH106" s="288">
        <v>0</v>
      </c>
      <c r="AI106" s="288">
        <v>1</v>
      </c>
      <c r="AJ106" s="288">
        <v>0</v>
      </c>
      <c r="AK106" s="288">
        <v>2</v>
      </c>
      <c r="AL106" s="288">
        <v>0</v>
      </c>
      <c r="AM106" s="288">
        <v>6</v>
      </c>
      <c r="AN106" s="288">
        <v>0</v>
      </c>
      <c r="AO106" s="288">
        <v>0</v>
      </c>
      <c r="AP106" s="288">
        <v>10</v>
      </c>
      <c r="AQ106" s="288">
        <v>0</v>
      </c>
      <c r="AR106" s="288">
        <v>2</v>
      </c>
      <c r="AS106" s="288">
        <v>1</v>
      </c>
      <c r="AT106" s="288">
        <v>2</v>
      </c>
      <c r="AU106" s="288">
        <v>3</v>
      </c>
      <c r="AV106" s="288">
        <v>0</v>
      </c>
      <c r="AW106" s="288">
        <v>0</v>
      </c>
      <c r="AX106" s="288">
        <v>1</v>
      </c>
      <c r="AY106" s="288">
        <v>0</v>
      </c>
      <c r="AZ106" s="288">
        <v>0</v>
      </c>
      <c r="BA106" s="288">
        <v>1</v>
      </c>
      <c r="BB106" s="288">
        <v>1</v>
      </c>
      <c r="BC106" s="288">
        <v>0</v>
      </c>
      <c r="BD106" s="288">
        <v>0</v>
      </c>
      <c r="BE106" s="288">
        <v>0</v>
      </c>
      <c r="BF106" s="288">
        <v>0</v>
      </c>
      <c r="BG106" s="288">
        <v>0</v>
      </c>
      <c r="BH106" s="288">
        <v>18</v>
      </c>
      <c r="BI106" s="288">
        <v>0</v>
      </c>
      <c r="BJ106" s="288">
        <v>0</v>
      </c>
      <c r="BK106" s="288">
        <v>0</v>
      </c>
      <c r="BL106" s="288">
        <v>3</v>
      </c>
      <c r="BM106" s="288">
        <v>2</v>
      </c>
      <c r="BN106" s="288">
        <v>18</v>
      </c>
      <c r="BO106" s="288">
        <v>6</v>
      </c>
      <c r="BP106" s="288">
        <v>31</v>
      </c>
      <c r="BQ106" s="288">
        <v>0</v>
      </c>
      <c r="BR106" s="288">
        <v>1</v>
      </c>
      <c r="BS106" s="288">
        <v>3</v>
      </c>
      <c r="BT106" s="288">
        <v>56</v>
      </c>
      <c r="BU106" s="288">
        <v>15</v>
      </c>
      <c r="BV106" s="288">
        <v>4</v>
      </c>
      <c r="BW106" s="288">
        <v>3</v>
      </c>
      <c r="BX106" s="288">
        <v>0</v>
      </c>
      <c r="BY106" s="288">
        <v>7</v>
      </c>
      <c r="BZ106" s="288">
        <v>13</v>
      </c>
      <c r="CA106" s="288">
        <v>0</v>
      </c>
      <c r="CB106" s="288">
        <v>13</v>
      </c>
      <c r="CC106" s="288">
        <v>16</v>
      </c>
      <c r="CD106" s="288">
        <v>0</v>
      </c>
      <c r="CE106" s="288">
        <v>2</v>
      </c>
      <c r="CF106" s="288">
        <v>2</v>
      </c>
      <c r="CG106" s="288">
        <v>5</v>
      </c>
      <c r="CH106" s="288">
        <v>84</v>
      </c>
      <c r="CI106" s="288">
        <v>19</v>
      </c>
      <c r="CJ106" s="288">
        <v>1</v>
      </c>
      <c r="CK106" s="288">
        <v>36</v>
      </c>
      <c r="CL106" s="288">
        <v>9</v>
      </c>
      <c r="CM106" s="288">
        <v>83</v>
      </c>
      <c r="CN106" s="288">
        <v>48</v>
      </c>
      <c r="CO106" s="288">
        <v>3</v>
      </c>
      <c r="CP106" s="288">
        <v>6177</v>
      </c>
      <c r="CQ106" s="288">
        <v>213</v>
      </c>
      <c r="CR106" s="288">
        <v>1909</v>
      </c>
      <c r="CS106" s="288">
        <v>1542</v>
      </c>
      <c r="CT106" s="288">
        <v>3</v>
      </c>
      <c r="CU106" s="288">
        <v>3</v>
      </c>
      <c r="CV106" s="288">
        <v>16</v>
      </c>
      <c r="CW106" s="288">
        <v>4</v>
      </c>
      <c r="CX106" s="288">
        <v>8</v>
      </c>
      <c r="CY106" s="288">
        <v>675</v>
      </c>
      <c r="CZ106" s="288">
        <v>582</v>
      </c>
      <c r="DA106" s="288">
        <v>1418</v>
      </c>
      <c r="DB106" s="288">
        <v>3</v>
      </c>
      <c r="DC106" s="288">
        <v>37</v>
      </c>
      <c r="DD106" s="288">
        <v>0</v>
      </c>
      <c r="DE106" s="289">
        <v>11</v>
      </c>
      <c r="DF106" s="290">
        <v>13230</v>
      </c>
      <c r="DG106" s="287">
        <v>208</v>
      </c>
      <c r="DH106" s="288">
        <v>47477</v>
      </c>
      <c r="DI106" s="288">
        <v>0</v>
      </c>
      <c r="DJ106" s="288">
        <v>0</v>
      </c>
      <c r="DK106" s="288">
        <v>0</v>
      </c>
      <c r="DL106" s="288">
        <v>0</v>
      </c>
      <c r="DM106" s="288">
        <v>0</v>
      </c>
      <c r="DN106" s="290">
        <v>47685</v>
      </c>
      <c r="DO106" s="290">
        <v>60915</v>
      </c>
      <c r="DP106" s="287">
        <v>2</v>
      </c>
      <c r="DQ106" s="289">
        <v>1037</v>
      </c>
      <c r="DR106" s="289">
        <v>1039</v>
      </c>
      <c r="DS106" s="290">
        <v>48724</v>
      </c>
      <c r="DT106" s="290">
        <v>61954</v>
      </c>
      <c r="DU106" s="287">
        <v>-12</v>
      </c>
      <c r="DV106" s="288">
        <v>-12381</v>
      </c>
      <c r="DW106" s="290">
        <v>-12393</v>
      </c>
      <c r="DX106" s="290">
        <v>36331</v>
      </c>
      <c r="DY106" s="290">
        <v>49561</v>
      </c>
    </row>
    <row r="107" spans="1:129" ht="39.950000000000003" customHeight="1">
      <c r="A107" s="272" t="s">
        <v>298</v>
      </c>
      <c r="B107" s="265" t="s">
        <v>197</v>
      </c>
      <c r="C107" s="287">
        <v>0</v>
      </c>
      <c r="D107" s="288">
        <v>0</v>
      </c>
      <c r="E107" s="288">
        <v>0</v>
      </c>
      <c r="F107" s="288">
        <v>0</v>
      </c>
      <c r="G107" s="288">
        <v>0</v>
      </c>
      <c r="H107" s="288">
        <v>0</v>
      </c>
      <c r="I107" s="288">
        <v>0</v>
      </c>
      <c r="J107" s="288">
        <v>0</v>
      </c>
      <c r="K107" s="288">
        <v>0</v>
      </c>
      <c r="L107" s="288">
        <v>0</v>
      </c>
      <c r="M107" s="288">
        <v>0</v>
      </c>
      <c r="N107" s="288">
        <v>0</v>
      </c>
      <c r="O107" s="288">
        <v>0</v>
      </c>
      <c r="P107" s="288">
        <v>0</v>
      </c>
      <c r="Q107" s="288">
        <v>0</v>
      </c>
      <c r="R107" s="288">
        <v>0</v>
      </c>
      <c r="S107" s="288">
        <v>0</v>
      </c>
      <c r="T107" s="288">
        <v>0</v>
      </c>
      <c r="U107" s="288">
        <v>0</v>
      </c>
      <c r="V107" s="288">
        <v>0</v>
      </c>
      <c r="W107" s="288">
        <v>0</v>
      </c>
      <c r="X107" s="288">
        <v>0</v>
      </c>
      <c r="Y107" s="288">
        <v>0</v>
      </c>
      <c r="Z107" s="288">
        <v>0</v>
      </c>
      <c r="AA107" s="288">
        <v>0</v>
      </c>
      <c r="AB107" s="288">
        <v>0</v>
      </c>
      <c r="AC107" s="288">
        <v>0</v>
      </c>
      <c r="AD107" s="288">
        <v>0</v>
      </c>
      <c r="AE107" s="288">
        <v>0</v>
      </c>
      <c r="AF107" s="288">
        <v>0</v>
      </c>
      <c r="AG107" s="288">
        <v>0</v>
      </c>
      <c r="AH107" s="288">
        <v>0</v>
      </c>
      <c r="AI107" s="288">
        <v>0</v>
      </c>
      <c r="AJ107" s="288">
        <v>0</v>
      </c>
      <c r="AK107" s="288">
        <v>0</v>
      </c>
      <c r="AL107" s="288">
        <v>0</v>
      </c>
      <c r="AM107" s="288">
        <v>0</v>
      </c>
      <c r="AN107" s="288">
        <v>0</v>
      </c>
      <c r="AO107" s="288">
        <v>0</v>
      </c>
      <c r="AP107" s="288">
        <v>0</v>
      </c>
      <c r="AQ107" s="288">
        <v>0</v>
      </c>
      <c r="AR107" s="288">
        <v>0</v>
      </c>
      <c r="AS107" s="288">
        <v>0</v>
      </c>
      <c r="AT107" s="288">
        <v>0</v>
      </c>
      <c r="AU107" s="288">
        <v>0</v>
      </c>
      <c r="AV107" s="288">
        <v>0</v>
      </c>
      <c r="AW107" s="288">
        <v>0</v>
      </c>
      <c r="AX107" s="288">
        <v>0</v>
      </c>
      <c r="AY107" s="288">
        <v>0</v>
      </c>
      <c r="AZ107" s="288">
        <v>0</v>
      </c>
      <c r="BA107" s="288">
        <v>0</v>
      </c>
      <c r="BB107" s="288">
        <v>0</v>
      </c>
      <c r="BC107" s="288">
        <v>0</v>
      </c>
      <c r="BD107" s="288">
        <v>0</v>
      </c>
      <c r="BE107" s="288">
        <v>0</v>
      </c>
      <c r="BF107" s="288">
        <v>0</v>
      </c>
      <c r="BG107" s="288">
        <v>0</v>
      </c>
      <c r="BH107" s="288">
        <v>0</v>
      </c>
      <c r="BI107" s="288">
        <v>0</v>
      </c>
      <c r="BJ107" s="288">
        <v>0</v>
      </c>
      <c r="BK107" s="288">
        <v>0</v>
      </c>
      <c r="BL107" s="288">
        <v>0</v>
      </c>
      <c r="BM107" s="288">
        <v>0</v>
      </c>
      <c r="BN107" s="288">
        <v>0</v>
      </c>
      <c r="BO107" s="288">
        <v>0</v>
      </c>
      <c r="BP107" s="288">
        <v>0</v>
      </c>
      <c r="BQ107" s="288">
        <v>0</v>
      </c>
      <c r="BR107" s="288">
        <v>0</v>
      </c>
      <c r="BS107" s="288">
        <v>0</v>
      </c>
      <c r="BT107" s="288">
        <v>15</v>
      </c>
      <c r="BU107" s="288">
        <v>0</v>
      </c>
      <c r="BV107" s="288">
        <v>0</v>
      </c>
      <c r="BW107" s="288">
        <v>0</v>
      </c>
      <c r="BX107" s="288">
        <v>0</v>
      </c>
      <c r="BY107" s="288">
        <v>0</v>
      </c>
      <c r="BZ107" s="288">
        <v>0</v>
      </c>
      <c r="CA107" s="288">
        <v>0</v>
      </c>
      <c r="CB107" s="288">
        <v>0</v>
      </c>
      <c r="CC107" s="288">
        <v>0</v>
      </c>
      <c r="CD107" s="288">
        <v>0</v>
      </c>
      <c r="CE107" s="288">
        <v>0</v>
      </c>
      <c r="CF107" s="288">
        <v>0</v>
      </c>
      <c r="CG107" s="288">
        <v>0</v>
      </c>
      <c r="CH107" s="288">
        <v>19</v>
      </c>
      <c r="CI107" s="288">
        <v>1420</v>
      </c>
      <c r="CJ107" s="288">
        <v>0</v>
      </c>
      <c r="CK107" s="288">
        <v>20</v>
      </c>
      <c r="CL107" s="288">
        <v>1140</v>
      </c>
      <c r="CM107" s="288">
        <v>0</v>
      </c>
      <c r="CN107" s="288">
        <v>48</v>
      </c>
      <c r="CO107" s="288">
        <v>0</v>
      </c>
      <c r="CP107" s="288">
        <v>0</v>
      </c>
      <c r="CQ107" s="288">
        <v>0</v>
      </c>
      <c r="CR107" s="288">
        <v>0</v>
      </c>
      <c r="CS107" s="288">
        <v>0</v>
      </c>
      <c r="CT107" s="288">
        <v>0</v>
      </c>
      <c r="CU107" s="288">
        <v>0</v>
      </c>
      <c r="CV107" s="288">
        <v>0</v>
      </c>
      <c r="CW107" s="288">
        <v>0</v>
      </c>
      <c r="CX107" s="288">
        <v>0</v>
      </c>
      <c r="CY107" s="288">
        <v>103</v>
      </c>
      <c r="CZ107" s="288">
        <v>43</v>
      </c>
      <c r="DA107" s="288">
        <v>0</v>
      </c>
      <c r="DB107" s="288">
        <v>462</v>
      </c>
      <c r="DC107" s="288">
        <v>85</v>
      </c>
      <c r="DD107" s="288">
        <v>0</v>
      </c>
      <c r="DE107" s="289">
        <v>6</v>
      </c>
      <c r="DF107" s="290">
        <v>3361</v>
      </c>
      <c r="DG107" s="287">
        <v>7198</v>
      </c>
      <c r="DH107" s="288">
        <v>81182</v>
      </c>
      <c r="DI107" s="288">
        <v>0</v>
      </c>
      <c r="DJ107" s="288">
        <v>0</v>
      </c>
      <c r="DK107" s="288">
        <v>0</v>
      </c>
      <c r="DL107" s="292">
        <v>0</v>
      </c>
      <c r="DM107" s="288">
        <v>0</v>
      </c>
      <c r="DN107" s="290">
        <v>88380</v>
      </c>
      <c r="DO107" s="290">
        <v>91741</v>
      </c>
      <c r="DP107" s="287">
        <v>152</v>
      </c>
      <c r="DQ107" s="289">
        <v>44206</v>
      </c>
      <c r="DR107" s="289">
        <v>44358</v>
      </c>
      <c r="DS107" s="290">
        <v>132738</v>
      </c>
      <c r="DT107" s="290">
        <v>136099</v>
      </c>
      <c r="DU107" s="287">
        <v>-1008</v>
      </c>
      <c r="DV107" s="288">
        <v>-31995</v>
      </c>
      <c r="DW107" s="290">
        <v>-33003</v>
      </c>
      <c r="DX107" s="290">
        <v>99735</v>
      </c>
      <c r="DY107" s="290">
        <v>103096</v>
      </c>
    </row>
    <row r="108" spans="1:129" ht="39.950000000000003" customHeight="1">
      <c r="A108" s="272" t="s">
        <v>299</v>
      </c>
      <c r="B108" s="265" t="s">
        <v>198</v>
      </c>
      <c r="C108" s="287">
        <v>4</v>
      </c>
      <c r="D108" s="288">
        <v>0</v>
      </c>
      <c r="E108" s="288">
        <v>50</v>
      </c>
      <c r="F108" s="288">
        <v>2</v>
      </c>
      <c r="G108" s="288">
        <v>84</v>
      </c>
      <c r="H108" s="288">
        <v>0</v>
      </c>
      <c r="I108" s="288">
        <v>0</v>
      </c>
      <c r="J108" s="288">
        <v>23</v>
      </c>
      <c r="K108" s="288">
        <v>3</v>
      </c>
      <c r="L108" s="288">
        <v>0</v>
      </c>
      <c r="M108" s="288">
        <v>0</v>
      </c>
      <c r="N108" s="288">
        <v>1</v>
      </c>
      <c r="O108" s="288">
        <v>4</v>
      </c>
      <c r="P108" s="288">
        <v>1</v>
      </c>
      <c r="Q108" s="288">
        <v>0</v>
      </c>
      <c r="R108" s="288">
        <v>36</v>
      </c>
      <c r="S108" s="288">
        <v>6</v>
      </c>
      <c r="T108" s="288">
        <v>3</v>
      </c>
      <c r="U108" s="288">
        <v>0</v>
      </c>
      <c r="V108" s="288">
        <v>5</v>
      </c>
      <c r="W108" s="288">
        <v>0</v>
      </c>
      <c r="X108" s="288">
        <v>13</v>
      </c>
      <c r="Y108" s="288">
        <v>24</v>
      </c>
      <c r="Z108" s="288">
        <v>2</v>
      </c>
      <c r="AA108" s="288">
        <v>3</v>
      </c>
      <c r="AB108" s="288">
        <v>1</v>
      </c>
      <c r="AC108" s="288">
        <v>7</v>
      </c>
      <c r="AD108" s="288">
        <v>0</v>
      </c>
      <c r="AE108" s="288">
        <v>10</v>
      </c>
      <c r="AF108" s="288">
        <v>0</v>
      </c>
      <c r="AG108" s="288">
        <v>0</v>
      </c>
      <c r="AH108" s="288">
        <v>0</v>
      </c>
      <c r="AI108" s="288">
        <v>3</v>
      </c>
      <c r="AJ108" s="288">
        <v>0</v>
      </c>
      <c r="AK108" s="288">
        <v>2</v>
      </c>
      <c r="AL108" s="288">
        <v>0</v>
      </c>
      <c r="AM108" s="288">
        <v>9</v>
      </c>
      <c r="AN108" s="288">
        <v>1</v>
      </c>
      <c r="AO108" s="288">
        <v>0</v>
      </c>
      <c r="AP108" s="288">
        <v>18</v>
      </c>
      <c r="AQ108" s="288">
        <v>1</v>
      </c>
      <c r="AR108" s="288">
        <v>3</v>
      </c>
      <c r="AS108" s="288">
        <v>0</v>
      </c>
      <c r="AT108" s="288">
        <v>6</v>
      </c>
      <c r="AU108" s="288">
        <v>21</v>
      </c>
      <c r="AV108" s="288">
        <v>0</v>
      </c>
      <c r="AW108" s="288">
        <v>0</v>
      </c>
      <c r="AX108" s="288">
        <v>0</v>
      </c>
      <c r="AY108" s="288">
        <v>2</v>
      </c>
      <c r="AZ108" s="288">
        <v>0</v>
      </c>
      <c r="BA108" s="288">
        <v>4</v>
      </c>
      <c r="BB108" s="288">
        <v>3</v>
      </c>
      <c r="BC108" s="288">
        <v>0</v>
      </c>
      <c r="BD108" s="288">
        <v>0</v>
      </c>
      <c r="BE108" s="288">
        <v>0</v>
      </c>
      <c r="BF108" s="288">
        <v>0</v>
      </c>
      <c r="BG108" s="288">
        <v>0</v>
      </c>
      <c r="BH108" s="288">
        <v>49</v>
      </c>
      <c r="BI108" s="288">
        <v>0</v>
      </c>
      <c r="BJ108" s="288">
        <v>0</v>
      </c>
      <c r="BK108" s="288">
        <v>0</v>
      </c>
      <c r="BL108" s="288">
        <v>114</v>
      </c>
      <c r="BM108" s="288">
        <v>15</v>
      </c>
      <c r="BN108" s="288">
        <v>89</v>
      </c>
      <c r="BO108" s="288">
        <v>97</v>
      </c>
      <c r="BP108" s="288">
        <v>12</v>
      </c>
      <c r="BQ108" s="288">
        <v>0</v>
      </c>
      <c r="BR108" s="288">
        <v>5</v>
      </c>
      <c r="BS108" s="288">
        <v>0</v>
      </c>
      <c r="BT108" s="288">
        <v>682</v>
      </c>
      <c r="BU108" s="288">
        <v>29</v>
      </c>
      <c r="BV108" s="288">
        <v>230</v>
      </c>
      <c r="BW108" s="288">
        <v>101</v>
      </c>
      <c r="BX108" s="288">
        <v>71</v>
      </c>
      <c r="BY108" s="288">
        <v>1</v>
      </c>
      <c r="BZ108" s="288">
        <v>49</v>
      </c>
      <c r="CA108" s="288">
        <v>0</v>
      </c>
      <c r="CB108" s="288">
        <v>17</v>
      </c>
      <c r="CC108" s="288">
        <v>9</v>
      </c>
      <c r="CD108" s="288">
        <v>1</v>
      </c>
      <c r="CE108" s="288">
        <v>8</v>
      </c>
      <c r="CF108" s="288">
        <v>23</v>
      </c>
      <c r="CG108" s="288">
        <v>3</v>
      </c>
      <c r="CH108" s="288">
        <v>92</v>
      </c>
      <c r="CI108" s="288">
        <v>43</v>
      </c>
      <c r="CJ108" s="288">
        <v>67</v>
      </c>
      <c r="CK108" s="288">
        <v>18</v>
      </c>
      <c r="CL108" s="288">
        <v>165</v>
      </c>
      <c r="CM108" s="288">
        <v>545</v>
      </c>
      <c r="CN108" s="288">
        <v>166</v>
      </c>
      <c r="CO108" s="288">
        <v>357</v>
      </c>
      <c r="CP108" s="288">
        <v>187</v>
      </c>
      <c r="CQ108" s="288">
        <v>16</v>
      </c>
      <c r="CR108" s="288">
        <v>26</v>
      </c>
      <c r="CS108" s="288">
        <v>58</v>
      </c>
      <c r="CT108" s="288">
        <v>185</v>
      </c>
      <c r="CU108" s="288">
        <v>75</v>
      </c>
      <c r="CV108" s="288">
        <v>20</v>
      </c>
      <c r="CW108" s="288">
        <v>67</v>
      </c>
      <c r="CX108" s="288">
        <v>393</v>
      </c>
      <c r="CY108" s="288">
        <v>135</v>
      </c>
      <c r="CZ108" s="288">
        <v>69</v>
      </c>
      <c r="DA108" s="288">
        <v>148</v>
      </c>
      <c r="DB108" s="288">
        <v>372</v>
      </c>
      <c r="DC108" s="288">
        <v>890</v>
      </c>
      <c r="DD108" s="288">
        <v>0</v>
      </c>
      <c r="DE108" s="289">
        <v>4</v>
      </c>
      <c r="DF108" s="290">
        <v>6058</v>
      </c>
      <c r="DG108" s="287">
        <v>685</v>
      </c>
      <c r="DH108" s="288">
        <v>60429</v>
      </c>
      <c r="DI108" s="288">
        <v>0</v>
      </c>
      <c r="DJ108" s="288">
        <v>0</v>
      </c>
      <c r="DK108" s="288">
        <v>0</v>
      </c>
      <c r="DL108" s="292">
        <v>0</v>
      </c>
      <c r="DM108" s="288">
        <v>0</v>
      </c>
      <c r="DN108" s="290">
        <v>61114</v>
      </c>
      <c r="DO108" s="290">
        <v>67172</v>
      </c>
      <c r="DP108" s="287">
        <v>263</v>
      </c>
      <c r="DQ108" s="289">
        <v>22022</v>
      </c>
      <c r="DR108" s="289">
        <v>22285</v>
      </c>
      <c r="DS108" s="290">
        <v>83399</v>
      </c>
      <c r="DT108" s="290">
        <v>89457</v>
      </c>
      <c r="DU108" s="287">
        <v>-108</v>
      </c>
      <c r="DV108" s="288">
        <v>-39510</v>
      </c>
      <c r="DW108" s="290">
        <v>-39618</v>
      </c>
      <c r="DX108" s="290">
        <v>43781</v>
      </c>
      <c r="DY108" s="290">
        <v>49839</v>
      </c>
    </row>
    <row r="109" spans="1:129" ht="39.950000000000003" customHeight="1">
      <c r="A109" s="272" t="s">
        <v>300</v>
      </c>
      <c r="B109" s="265" t="s">
        <v>10</v>
      </c>
      <c r="C109" s="287">
        <v>719</v>
      </c>
      <c r="D109" s="288">
        <v>10</v>
      </c>
      <c r="E109" s="288">
        <v>0</v>
      </c>
      <c r="F109" s="288">
        <v>0</v>
      </c>
      <c r="G109" s="288">
        <v>109</v>
      </c>
      <c r="H109" s="288">
        <v>0</v>
      </c>
      <c r="I109" s="288">
        <v>2</v>
      </c>
      <c r="J109" s="288">
        <v>329</v>
      </c>
      <c r="K109" s="288">
        <v>15</v>
      </c>
      <c r="L109" s="288">
        <v>2</v>
      </c>
      <c r="M109" s="288">
        <v>0</v>
      </c>
      <c r="N109" s="288">
        <v>22</v>
      </c>
      <c r="O109" s="288">
        <v>77</v>
      </c>
      <c r="P109" s="288">
        <v>14</v>
      </c>
      <c r="Q109" s="288">
        <v>7</v>
      </c>
      <c r="R109" s="288">
        <v>371</v>
      </c>
      <c r="S109" s="288">
        <v>81</v>
      </c>
      <c r="T109" s="288">
        <v>24</v>
      </c>
      <c r="U109" s="288">
        <v>3</v>
      </c>
      <c r="V109" s="288">
        <v>28</v>
      </c>
      <c r="W109" s="288">
        <v>1</v>
      </c>
      <c r="X109" s="288">
        <v>56</v>
      </c>
      <c r="Y109" s="288">
        <v>40</v>
      </c>
      <c r="Z109" s="288">
        <v>19</v>
      </c>
      <c r="AA109" s="288">
        <v>20</v>
      </c>
      <c r="AB109" s="288">
        <v>15</v>
      </c>
      <c r="AC109" s="288">
        <v>10</v>
      </c>
      <c r="AD109" s="288">
        <v>1</v>
      </c>
      <c r="AE109" s="288">
        <v>102</v>
      </c>
      <c r="AF109" s="288">
        <v>3</v>
      </c>
      <c r="AG109" s="288">
        <v>0</v>
      </c>
      <c r="AH109" s="288">
        <v>0</v>
      </c>
      <c r="AI109" s="288">
        <v>13</v>
      </c>
      <c r="AJ109" s="288">
        <v>1</v>
      </c>
      <c r="AK109" s="288">
        <v>66</v>
      </c>
      <c r="AL109" s="288">
        <v>0</v>
      </c>
      <c r="AM109" s="288">
        <v>26</v>
      </c>
      <c r="AN109" s="288">
        <v>12</v>
      </c>
      <c r="AO109" s="288">
        <v>2</v>
      </c>
      <c r="AP109" s="288">
        <v>63</v>
      </c>
      <c r="AQ109" s="288">
        <v>29</v>
      </c>
      <c r="AR109" s="288">
        <v>41</v>
      </c>
      <c r="AS109" s="288">
        <v>23</v>
      </c>
      <c r="AT109" s="288">
        <v>124</v>
      </c>
      <c r="AU109" s="288">
        <v>165</v>
      </c>
      <c r="AV109" s="288">
        <v>7</v>
      </c>
      <c r="AW109" s="288">
        <v>41</v>
      </c>
      <c r="AX109" s="288">
        <v>7</v>
      </c>
      <c r="AY109" s="288">
        <v>22</v>
      </c>
      <c r="AZ109" s="288">
        <v>0</v>
      </c>
      <c r="BA109" s="288">
        <v>31</v>
      </c>
      <c r="BB109" s="288">
        <v>29</v>
      </c>
      <c r="BC109" s="288">
        <v>0</v>
      </c>
      <c r="BD109" s="288">
        <v>0</v>
      </c>
      <c r="BE109" s="288">
        <v>0</v>
      </c>
      <c r="BF109" s="288">
        <v>0</v>
      </c>
      <c r="BG109" s="288">
        <v>0</v>
      </c>
      <c r="BH109" s="288">
        <v>212</v>
      </c>
      <c r="BI109" s="288">
        <v>0</v>
      </c>
      <c r="BJ109" s="288">
        <v>6</v>
      </c>
      <c r="BK109" s="288">
        <v>1</v>
      </c>
      <c r="BL109" s="288">
        <v>66</v>
      </c>
      <c r="BM109" s="288">
        <v>1</v>
      </c>
      <c r="BN109" s="288">
        <v>90</v>
      </c>
      <c r="BO109" s="288">
        <v>29</v>
      </c>
      <c r="BP109" s="288">
        <v>210</v>
      </c>
      <c r="BQ109" s="288">
        <v>15</v>
      </c>
      <c r="BR109" s="288">
        <v>21</v>
      </c>
      <c r="BS109" s="288">
        <v>195</v>
      </c>
      <c r="BT109" s="288">
        <v>2158</v>
      </c>
      <c r="BU109" s="288">
        <v>719</v>
      </c>
      <c r="BV109" s="288">
        <v>112</v>
      </c>
      <c r="BW109" s="288">
        <v>60</v>
      </c>
      <c r="BX109" s="288">
        <v>0</v>
      </c>
      <c r="BY109" s="288">
        <v>15</v>
      </c>
      <c r="BZ109" s="288">
        <v>289</v>
      </c>
      <c r="CA109" s="288">
        <v>98</v>
      </c>
      <c r="CB109" s="288">
        <v>188</v>
      </c>
      <c r="CC109" s="288">
        <v>50</v>
      </c>
      <c r="CD109" s="288">
        <v>34</v>
      </c>
      <c r="CE109" s="288">
        <v>84</v>
      </c>
      <c r="CF109" s="288">
        <v>282</v>
      </c>
      <c r="CG109" s="288">
        <v>78</v>
      </c>
      <c r="CH109" s="288">
        <v>328</v>
      </c>
      <c r="CI109" s="288">
        <v>102</v>
      </c>
      <c r="CJ109" s="288">
        <v>25</v>
      </c>
      <c r="CK109" s="288">
        <v>165</v>
      </c>
      <c r="CL109" s="288">
        <v>82</v>
      </c>
      <c r="CM109" s="288">
        <v>461</v>
      </c>
      <c r="CN109" s="288">
        <v>587</v>
      </c>
      <c r="CO109" s="288">
        <v>617</v>
      </c>
      <c r="CP109" s="288">
        <v>751</v>
      </c>
      <c r="CQ109" s="288">
        <v>79</v>
      </c>
      <c r="CR109" s="288">
        <v>478</v>
      </c>
      <c r="CS109" s="288">
        <v>629</v>
      </c>
      <c r="CT109" s="288">
        <v>196</v>
      </c>
      <c r="CU109" s="288">
        <v>36</v>
      </c>
      <c r="CV109" s="288">
        <v>15</v>
      </c>
      <c r="CW109" s="288">
        <v>102</v>
      </c>
      <c r="CX109" s="288">
        <v>464</v>
      </c>
      <c r="CY109" s="288">
        <v>96</v>
      </c>
      <c r="CZ109" s="288">
        <v>163</v>
      </c>
      <c r="DA109" s="288">
        <v>224</v>
      </c>
      <c r="DB109" s="288">
        <v>204</v>
      </c>
      <c r="DC109" s="288">
        <v>165</v>
      </c>
      <c r="DD109" s="288">
        <v>0</v>
      </c>
      <c r="DE109" s="289">
        <v>3</v>
      </c>
      <c r="DF109" s="290">
        <v>13767</v>
      </c>
      <c r="DG109" s="287">
        <v>0</v>
      </c>
      <c r="DH109" s="288">
        <v>0</v>
      </c>
      <c r="DI109" s="288">
        <v>0</v>
      </c>
      <c r="DJ109" s="288">
        <v>0</v>
      </c>
      <c r="DK109" s="288">
        <v>0</v>
      </c>
      <c r="DL109" s="292">
        <v>0</v>
      </c>
      <c r="DM109" s="288">
        <v>0</v>
      </c>
      <c r="DN109" s="290">
        <v>0</v>
      </c>
      <c r="DO109" s="290">
        <v>13767</v>
      </c>
      <c r="DP109" s="287">
        <v>0</v>
      </c>
      <c r="DQ109" s="289">
        <v>0</v>
      </c>
      <c r="DR109" s="289">
        <v>0</v>
      </c>
      <c r="DS109" s="290">
        <v>0</v>
      </c>
      <c r="DT109" s="290">
        <v>13767</v>
      </c>
      <c r="DU109" s="287">
        <v>0</v>
      </c>
      <c r="DV109" s="288">
        <v>0</v>
      </c>
      <c r="DW109" s="290">
        <v>0</v>
      </c>
      <c r="DX109" s="290">
        <v>0</v>
      </c>
      <c r="DY109" s="290">
        <v>13767</v>
      </c>
    </row>
    <row r="110" spans="1:129" ht="39.950000000000003" customHeight="1">
      <c r="A110" s="272" t="s">
        <v>301</v>
      </c>
      <c r="B110" s="265" t="s">
        <v>11</v>
      </c>
      <c r="C110" s="287">
        <v>1299</v>
      </c>
      <c r="D110" s="288">
        <v>0</v>
      </c>
      <c r="E110" s="288">
        <v>0</v>
      </c>
      <c r="F110" s="288">
        <v>247</v>
      </c>
      <c r="G110" s="288">
        <v>630</v>
      </c>
      <c r="H110" s="288">
        <v>0</v>
      </c>
      <c r="I110" s="288">
        <v>54</v>
      </c>
      <c r="J110" s="288">
        <v>1607</v>
      </c>
      <c r="K110" s="288">
        <v>95</v>
      </c>
      <c r="L110" s="288">
        <v>2658</v>
      </c>
      <c r="M110" s="288">
        <v>0</v>
      </c>
      <c r="N110" s="288">
        <v>54</v>
      </c>
      <c r="O110" s="288">
        <v>125</v>
      </c>
      <c r="P110" s="288">
        <v>71</v>
      </c>
      <c r="Q110" s="288">
        <v>9</v>
      </c>
      <c r="R110" s="288">
        <v>3105</v>
      </c>
      <c r="S110" s="288">
        <v>322</v>
      </c>
      <c r="T110" s="288">
        <v>102</v>
      </c>
      <c r="U110" s="288">
        <v>1</v>
      </c>
      <c r="V110" s="288">
        <v>87</v>
      </c>
      <c r="W110" s="288">
        <v>0</v>
      </c>
      <c r="X110" s="288">
        <v>24</v>
      </c>
      <c r="Y110" s="288">
        <v>135</v>
      </c>
      <c r="Z110" s="288">
        <v>79</v>
      </c>
      <c r="AA110" s="288">
        <v>82</v>
      </c>
      <c r="AB110" s="288">
        <v>13</v>
      </c>
      <c r="AC110" s="288">
        <v>71</v>
      </c>
      <c r="AD110" s="288">
        <v>17</v>
      </c>
      <c r="AE110" s="288">
        <v>561</v>
      </c>
      <c r="AF110" s="288">
        <v>14</v>
      </c>
      <c r="AG110" s="288">
        <v>6</v>
      </c>
      <c r="AH110" s="288">
        <v>0</v>
      </c>
      <c r="AI110" s="288">
        <v>211</v>
      </c>
      <c r="AJ110" s="288">
        <v>0</v>
      </c>
      <c r="AK110" s="288">
        <v>492</v>
      </c>
      <c r="AL110" s="288">
        <v>0</v>
      </c>
      <c r="AM110" s="288">
        <v>263</v>
      </c>
      <c r="AN110" s="288">
        <v>208</v>
      </c>
      <c r="AO110" s="288">
        <v>17</v>
      </c>
      <c r="AP110" s="288">
        <v>619</v>
      </c>
      <c r="AQ110" s="288">
        <v>124</v>
      </c>
      <c r="AR110" s="288">
        <v>142</v>
      </c>
      <c r="AS110" s="288">
        <v>97</v>
      </c>
      <c r="AT110" s="288">
        <v>710</v>
      </c>
      <c r="AU110" s="288">
        <v>1049</v>
      </c>
      <c r="AV110" s="288">
        <v>10</v>
      </c>
      <c r="AW110" s="288">
        <v>46</v>
      </c>
      <c r="AX110" s="288">
        <v>6</v>
      </c>
      <c r="AY110" s="288">
        <v>14</v>
      </c>
      <c r="AZ110" s="288">
        <v>1</v>
      </c>
      <c r="BA110" s="288">
        <v>31</v>
      </c>
      <c r="BB110" s="288">
        <v>311</v>
      </c>
      <c r="BC110" s="288">
        <v>0</v>
      </c>
      <c r="BD110" s="288">
        <v>0</v>
      </c>
      <c r="BE110" s="288">
        <v>0</v>
      </c>
      <c r="BF110" s="288">
        <v>0</v>
      </c>
      <c r="BG110" s="288">
        <v>3</v>
      </c>
      <c r="BH110" s="288">
        <v>835</v>
      </c>
      <c r="BI110" s="288">
        <v>9</v>
      </c>
      <c r="BJ110" s="288">
        <v>39</v>
      </c>
      <c r="BK110" s="288">
        <v>8</v>
      </c>
      <c r="BL110" s="288">
        <v>3172</v>
      </c>
      <c r="BM110" s="288">
        <v>551</v>
      </c>
      <c r="BN110" s="288">
        <v>980</v>
      </c>
      <c r="BO110" s="288">
        <v>5019</v>
      </c>
      <c r="BP110" s="288">
        <v>394</v>
      </c>
      <c r="BQ110" s="288">
        <v>8</v>
      </c>
      <c r="BR110" s="288">
        <v>375</v>
      </c>
      <c r="BS110" s="288">
        <v>2754</v>
      </c>
      <c r="BT110" s="288">
        <v>6968</v>
      </c>
      <c r="BU110" s="288">
        <v>747</v>
      </c>
      <c r="BV110" s="288">
        <v>935</v>
      </c>
      <c r="BW110" s="288">
        <v>40</v>
      </c>
      <c r="BX110" s="288">
        <v>576</v>
      </c>
      <c r="BY110" s="288">
        <v>47</v>
      </c>
      <c r="BZ110" s="288">
        <v>3853</v>
      </c>
      <c r="CA110" s="288">
        <v>0</v>
      </c>
      <c r="CB110" s="288">
        <v>3558</v>
      </c>
      <c r="CC110" s="288">
        <v>206</v>
      </c>
      <c r="CD110" s="288">
        <v>12</v>
      </c>
      <c r="CE110" s="288">
        <v>49</v>
      </c>
      <c r="CF110" s="288">
        <v>1401</v>
      </c>
      <c r="CG110" s="288">
        <v>98</v>
      </c>
      <c r="CH110" s="288">
        <v>591</v>
      </c>
      <c r="CI110" s="288">
        <v>3886</v>
      </c>
      <c r="CJ110" s="288">
        <v>11</v>
      </c>
      <c r="CK110" s="288">
        <v>284</v>
      </c>
      <c r="CL110" s="288">
        <v>124</v>
      </c>
      <c r="CM110" s="288">
        <v>166</v>
      </c>
      <c r="CN110" s="288">
        <v>3297</v>
      </c>
      <c r="CO110" s="288">
        <v>10389</v>
      </c>
      <c r="CP110" s="288">
        <v>1035</v>
      </c>
      <c r="CQ110" s="288">
        <v>55</v>
      </c>
      <c r="CR110" s="288">
        <v>1060</v>
      </c>
      <c r="CS110" s="288">
        <v>274</v>
      </c>
      <c r="CT110" s="288">
        <v>155</v>
      </c>
      <c r="CU110" s="288">
        <v>234</v>
      </c>
      <c r="CV110" s="288">
        <v>10</v>
      </c>
      <c r="CW110" s="288">
        <v>138</v>
      </c>
      <c r="CX110" s="288">
        <v>606</v>
      </c>
      <c r="CY110" s="288">
        <v>43</v>
      </c>
      <c r="CZ110" s="288">
        <v>342</v>
      </c>
      <c r="DA110" s="288">
        <v>284</v>
      </c>
      <c r="DB110" s="288">
        <v>74</v>
      </c>
      <c r="DC110" s="288">
        <v>307</v>
      </c>
      <c r="DD110" s="288">
        <v>0</v>
      </c>
      <c r="DE110" s="289">
        <v>0</v>
      </c>
      <c r="DF110" s="290">
        <v>71821</v>
      </c>
      <c r="DG110" s="287">
        <v>0</v>
      </c>
      <c r="DH110" s="288">
        <v>129</v>
      </c>
      <c r="DI110" s="288">
        <v>0</v>
      </c>
      <c r="DJ110" s="288">
        <v>0</v>
      </c>
      <c r="DK110" s="288">
        <v>0</v>
      </c>
      <c r="DL110" s="292">
        <v>0</v>
      </c>
      <c r="DM110" s="288">
        <v>0</v>
      </c>
      <c r="DN110" s="290">
        <v>129</v>
      </c>
      <c r="DO110" s="290">
        <v>71950</v>
      </c>
      <c r="DP110" s="287">
        <v>45</v>
      </c>
      <c r="DQ110" s="289">
        <v>8</v>
      </c>
      <c r="DR110" s="289">
        <v>53</v>
      </c>
      <c r="DS110" s="290">
        <v>182</v>
      </c>
      <c r="DT110" s="290">
        <v>72003</v>
      </c>
      <c r="DU110" s="287">
        <v>-241</v>
      </c>
      <c r="DV110" s="288">
        <v>-22078</v>
      </c>
      <c r="DW110" s="290">
        <v>-22319</v>
      </c>
      <c r="DX110" s="290">
        <v>-22137</v>
      </c>
      <c r="DY110" s="290">
        <v>49684</v>
      </c>
    </row>
    <row r="111" spans="1:129" ht="39.950000000000003" customHeight="1">
      <c r="A111" s="274" t="s">
        <v>378</v>
      </c>
      <c r="B111" s="282" t="s">
        <v>89</v>
      </c>
      <c r="C111" s="293">
        <v>37622</v>
      </c>
      <c r="D111" s="294">
        <v>24233</v>
      </c>
      <c r="E111" s="294">
        <v>7554</v>
      </c>
      <c r="F111" s="294">
        <v>6390</v>
      </c>
      <c r="G111" s="294">
        <v>50723</v>
      </c>
      <c r="H111" s="294">
        <v>0</v>
      </c>
      <c r="I111" s="294">
        <v>2888</v>
      </c>
      <c r="J111" s="294">
        <v>198497</v>
      </c>
      <c r="K111" s="294">
        <v>24991</v>
      </c>
      <c r="L111" s="294">
        <v>13678</v>
      </c>
      <c r="M111" s="294">
        <v>0</v>
      </c>
      <c r="N111" s="294">
        <v>17297</v>
      </c>
      <c r="O111" s="294">
        <v>34896</v>
      </c>
      <c r="P111" s="294">
        <v>22112</v>
      </c>
      <c r="Q111" s="294">
        <v>3646</v>
      </c>
      <c r="R111" s="294">
        <v>295761</v>
      </c>
      <c r="S111" s="294">
        <v>80433</v>
      </c>
      <c r="T111" s="294">
        <v>9750</v>
      </c>
      <c r="U111" s="294">
        <v>5421</v>
      </c>
      <c r="V111" s="294">
        <v>28193</v>
      </c>
      <c r="W111" s="294">
        <v>59523</v>
      </c>
      <c r="X111" s="294">
        <v>140853</v>
      </c>
      <c r="Y111" s="294">
        <v>90725</v>
      </c>
      <c r="Z111" s="294">
        <v>33207</v>
      </c>
      <c r="AA111" s="294">
        <v>15575</v>
      </c>
      <c r="AB111" s="294">
        <v>17433</v>
      </c>
      <c r="AC111" s="294">
        <v>309033</v>
      </c>
      <c r="AD111" s="294">
        <v>2271</v>
      </c>
      <c r="AE111" s="294">
        <v>112405</v>
      </c>
      <c r="AF111" s="294">
        <v>2096</v>
      </c>
      <c r="AG111" s="294">
        <v>1045</v>
      </c>
      <c r="AH111" s="294">
        <v>39</v>
      </c>
      <c r="AI111" s="294">
        <v>12140</v>
      </c>
      <c r="AJ111" s="294">
        <v>327</v>
      </c>
      <c r="AK111" s="294">
        <v>26783</v>
      </c>
      <c r="AL111" s="294">
        <v>0</v>
      </c>
      <c r="AM111" s="294">
        <v>92874</v>
      </c>
      <c r="AN111" s="294">
        <v>7374</v>
      </c>
      <c r="AO111" s="294">
        <v>2062</v>
      </c>
      <c r="AP111" s="294">
        <v>327586</v>
      </c>
      <c r="AQ111" s="294">
        <v>55840</v>
      </c>
      <c r="AR111" s="294">
        <v>20114</v>
      </c>
      <c r="AS111" s="294">
        <v>10505</v>
      </c>
      <c r="AT111" s="294">
        <v>71228</v>
      </c>
      <c r="AU111" s="294">
        <v>86843</v>
      </c>
      <c r="AV111" s="294">
        <v>2740</v>
      </c>
      <c r="AW111" s="294">
        <v>12376</v>
      </c>
      <c r="AX111" s="294">
        <v>8046</v>
      </c>
      <c r="AY111" s="294">
        <v>12026</v>
      </c>
      <c r="AZ111" s="294">
        <v>283</v>
      </c>
      <c r="BA111" s="294">
        <v>29921</v>
      </c>
      <c r="BB111" s="294">
        <v>24870</v>
      </c>
      <c r="BC111" s="294">
        <v>26</v>
      </c>
      <c r="BD111" s="294">
        <v>6</v>
      </c>
      <c r="BE111" s="294">
        <v>0</v>
      </c>
      <c r="BF111" s="294">
        <v>112</v>
      </c>
      <c r="BG111" s="294">
        <v>2504</v>
      </c>
      <c r="BH111" s="294">
        <v>271861</v>
      </c>
      <c r="BI111" s="294">
        <v>1881</v>
      </c>
      <c r="BJ111" s="294">
        <v>5429</v>
      </c>
      <c r="BK111" s="294">
        <v>6353</v>
      </c>
      <c r="BL111" s="294">
        <v>126844</v>
      </c>
      <c r="BM111" s="294">
        <v>39118</v>
      </c>
      <c r="BN111" s="294">
        <v>68919</v>
      </c>
      <c r="BO111" s="294">
        <v>50859</v>
      </c>
      <c r="BP111" s="294">
        <v>148498</v>
      </c>
      <c r="BQ111" s="294">
        <v>6746</v>
      </c>
      <c r="BR111" s="294">
        <v>14733</v>
      </c>
      <c r="BS111" s="294">
        <v>20605</v>
      </c>
      <c r="BT111" s="294">
        <v>250726</v>
      </c>
      <c r="BU111" s="294">
        <v>93511</v>
      </c>
      <c r="BV111" s="294">
        <v>28406</v>
      </c>
      <c r="BW111" s="294">
        <v>25921</v>
      </c>
      <c r="BX111" s="294">
        <v>59773</v>
      </c>
      <c r="BY111" s="294">
        <v>5006</v>
      </c>
      <c r="BZ111" s="294">
        <v>44138</v>
      </c>
      <c r="CA111" s="294">
        <v>123438</v>
      </c>
      <c r="CB111" s="294">
        <v>56037</v>
      </c>
      <c r="CC111" s="294">
        <v>27566</v>
      </c>
      <c r="CD111" s="294">
        <v>1426</v>
      </c>
      <c r="CE111" s="294">
        <v>10845</v>
      </c>
      <c r="CF111" s="294">
        <v>23959</v>
      </c>
      <c r="CG111" s="294">
        <v>4073</v>
      </c>
      <c r="CH111" s="294">
        <v>72454</v>
      </c>
      <c r="CI111" s="294">
        <v>22988</v>
      </c>
      <c r="CJ111" s="294">
        <v>14423</v>
      </c>
      <c r="CK111" s="294">
        <v>64100</v>
      </c>
      <c r="CL111" s="294">
        <v>22820</v>
      </c>
      <c r="CM111" s="294">
        <v>104098</v>
      </c>
      <c r="CN111" s="294">
        <v>54611</v>
      </c>
      <c r="CO111" s="294">
        <v>54543</v>
      </c>
      <c r="CP111" s="294">
        <v>240675</v>
      </c>
      <c r="CQ111" s="294">
        <v>9579</v>
      </c>
      <c r="CR111" s="294">
        <v>38756</v>
      </c>
      <c r="CS111" s="294">
        <v>37193</v>
      </c>
      <c r="CT111" s="294">
        <v>25978</v>
      </c>
      <c r="CU111" s="294">
        <v>18571</v>
      </c>
      <c r="CV111" s="294">
        <v>13253</v>
      </c>
      <c r="CW111" s="294">
        <v>54813</v>
      </c>
      <c r="CX111" s="294">
        <v>70781</v>
      </c>
      <c r="CY111" s="294">
        <v>20276</v>
      </c>
      <c r="CZ111" s="294">
        <v>114010</v>
      </c>
      <c r="DA111" s="294">
        <v>16604</v>
      </c>
      <c r="DB111" s="294">
        <v>32622</v>
      </c>
      <c r="DC111" s="294">
        <v>17887</v>
      </c>
      <c r="DD111" s="294">
        <v>13767</v>
      </c>
      <c r="DE111" s="294">
        <v>16125</v>
      </c>
      <c r="DF111" s="295">
        <v>5122474</v>
      </c>
      <c r="DG111" s="294">
        <v>139286</v>
      </c>
      <c r="DH111" s="294">
        <v>3009792</v>
      </c>
      <c r="DI111" s="294">
        <v>1014949</v>
      </c>
      <c r="DJ111" s="294">
        <v>157491</v>
      </c>
      <c r="DK111" s="294">
        <v>399323</v>
      </c>
      <c r="DL111" s="294">
        <v>811776</v>
      </c>
      <c r="DM111" s="294">
        <v>14599</v>
      </c>
      <c r="DN111" s="293">
        <v>5547216</v>
      </c>
      <c r="DO111" s="293">
        <v>10669690</v>
      </c>
      <c r="DP111" s="293">
        <v>841073</v>
      </c>
      <c r="DQ111" s="296">
        <v>3234298</v>
      </c>
      <c r="DR111" s="295">
        <v>4075371</v>
      </c>
      <c r="DS111" s="293">
        <v>9622587</v>
      </c>
      <c r="DT111" s="295">
        <v>14745061</v>
      </c>
      <c r="DU111" s="293">
        <v>-1030494</v>
      </c>
      <c r="DV111" s="294">
        <v>-3623597</v>
      </c>
      <c r="DW111" s="295">
        <v>-4654091</v>
      </c>
      <c r="DX111" s="293">
        <v>4968496</v>
      </c>
      <c r="DY111" s="295">
        <v>10090970</v>
      </c>
    </row>
    <row r="112" spans="1:129" ht="39.950000000000003" customHeight="1">
      <c r="A112" s="254" t="s">
        <v>379</v>
      </c>
      <c r="B112" s="283" t="s">
        <v>108</v>
      </c>
      <c r="C112" s="287">
        <v>161</v>
      </c>
      <c r="D112" s="288">
        <v>32</v>
      </c>
      <c r="E112" s="288">
        <v>104</v>
      </c>
      <c r="F112" s="288">
        <v>123</v>
      </c>
      <c r="G112" s="288">
        <v>1441</v>
      </c>
      <c r="H112" s="288">
        <v>0</v>
      </c>
      <c r="I112" s="288">
        <v>233</v>
      </c>
      <c r="J112" s="288">
        <v>2746</v>
      </c>
      <c r="K112" s="288">
        <v>480</v>
      </c>
      <c r="L112" s="288">
        <v>55</v>
      </c>
      <c r="M112" s="288">
        <v>0</v>
      </c>
      <c r="N112" s="288">
        <v>339</v>
      </c>
      <c r="O112" s="288">
        <v>793</v>
      </c>
      <c r="P112" s="288">
        <v>220</v>
      </c>
      <c r="Q112" s="288">
        <v>98</v>
      </c>
      <c r="R112" s="288">
        <v>7129</v>
      </c>
      <c r="S112" s="288">
        <v>2724</v>
      </c>
      <c r="T112" s="288">
        <v>387</v>
      </c>
      <c r="U112" s="288">
        <v>302</v>
      </c>
      <c r="V112" s="288">
        <v>561</v>
      </c>
      <c r="W112" s="288">
        <v>118</v>
      </c>
      <c r="X112" s="288">
        <v>2111</v>
      </c>
      <c r="Y112" s="288">
        <v>632</v>
      </c>
      <c r="Z112" s="288">
        <v>877</v>
      </c>
      <c r="AA112" s="288">
        <v>492</v>
      </c>
      <c r="AB112" s="288">
        <v>318</v>
      </c>
      <c r="AC112" s="288">
        <v>1257</v>
      </c>
      <c r="AD112" s="288">
        <v>33</v>
      </c>
      <c r="AE112" s="288">
        <v>3019</v>
      </c>
      <c r="AF112" s="288">
        <v>78</v>
      </c>
      <c r="AG112" s="288">
        <v>29</v>
      </c>
      <c r="AH112" s="288">
        <v>0</v>
      </c>
      <c r="AI112" s="288">
        <v>282</v>
      </c>
      <c r="AJ112" s="288">
        <v>9</v>
      </c>
      <c r="AK112" s="288">
        <v>712</v>
      </c>
      <c r="AL112" s="288">
        <v>0</v>
      </c>
      <c r="AM112" s="288">
        <v>389</v>
      </c>
      <c r="AN112" s="288">
        <v>79</v>
      </c>
      <c r="AO112" s="288">
        <v>9</v>
      </c>
      <c r="AP112" s="288">
        <v>5879</v>
      </c>
      <c r="AQ112" s="288">
        <v>520</v>
      </c>
      <c r="AR112" s="288">
        <v>645</v>
      </c>
      <c r="AS112" s="288">
        <v>285</v>
      </c>
      <c r="AT112" s="288">
        <v>1681</v>
      </c>
      <c r="AU112" s="288">
        <v>2319</v>
      </c>
      <c r="AV112" s="288">
        <v>82</v>
      </c>
      <c r="AW112" s="288">
        <v>461</v>
      </c>
      <c r="AX112" s="288">
        <v>182</v>
      </c>
      <c r="AY112" s="288">
        <v>203</v>
      </c>
      <c r="AZ112" s="288">
        <v>4</v>
      </c>
      <c r="BA112" s="288">
        <v>1034</v>
      </c>
      <c r="BB112" s="288">
        <v>654</v>
      </c>
      <c r="BC112" s="288">
        <v>0</v>
      </c>
      <c r="BD112" s="288">
        <v>0</v>
      </c>
      <c r="BE112" s="288">
        <v>0</v>
      </c>
      <c r="BF112" s="288">
        <v>1</v>
      </c>
      <c r="BG112" s="288">
        <v>26</v>
      </c>
      <c r="BH112" s="288">
        <v>8258</v>
      </c>
      <c r="BI112" s="288">
        <v>19</v>
      </c>
      <c r="BJ112" s="288">
        <v>190</v>
      </c>
      <c r="BK112" s="288">
        <v>79</v>
      </c>
      <c r="BL112" s="288">
        <v>5358</v>
      </c>
      <c r="BM112" s="288">
        <v>968</v>
      </c>
      <c r="BN112" s="288">
        <v>2611</v>
      </c>
      <c r="BO112" s="288">
        <v>1234</v>
      </c>
      <c r="BP112" s="288">
        <v>2106</v>
      </c>
      <c r="BQ112" s="288">
        <v>112</v>
      </c>
      <c r="BR112" s="288">
        <v>586</v>
      </c>
      <c r="BS112" s="288">
        <v>1378</v>
      </c>
      <c r="BT112" s="288">
        <v>17302</v>
      </c>
      <c r="BU112" s="288">
        <v>9162</v>
      </c>
      <c r="BV112" s="288">
        <v>1046</v>
      </c>
      <c r="BW112" s="288">
        <v>917</v>
      </c>
      <c r="BX112" s="288">
        <v>0</v>
      </c>
      <c r="BY112" s="288">
        <v>237</v>
      </c>
      <c r="BZ112" s="288">
        <v>2580</v>
      </c>
      <c r="CA112" s="288">
        <v>0</v>
      </c>
      <c r="CB112" s="288">
        <v>2038</v>
      </c>
      <c r="CC112" s="288">
        <v>357</v>
      </c>
      <c r="CD112" s="288">
        <v>137</v>
      </c>
      <c r="CE112" s="288">
        <v>453</v>
      </c>
      <c r="CF112" s="288">
        <v>1897</v>
      </c>
      <c r="CG112" s="288">
        <v>506</v>
      </c>
      <c r="CH112" s="288">
        <v>1209</v>
      </c>
      <c r="CI112" s="288">
        <v>648</v>
      </c>
      <c r="CJ112" s="288">
        <v>744</v>
      </c>
      <c r="CK112" s="288">
        <v>157</v>
      </c>
      <c r="CL112" s="288">
        <v>1628</v>
      </c>
      <c r="CM112" s="288">
        <v>3115</v>
      </c>
      <c r="CN112" s="288">
        <v>1347</v>
      </c>
      <c r="CO112" s="288">
        <v>1714</v>
      </c>
      <c r="CP112" s="288">
        <v>3951</v>
      </c>
      <c r="CQ112" s="288">
        <v>473</v>
      </c>
      <c r="CR112" s="288">
        <v>2521</v>
      </c>
      <c r="CS112" s="288">
        <v>2411</v>
      </c>
      <c r="CT112" s="288">
        <v>2107</v>
      </c>
      <c r="CU112" s="288">
        <v>353</v>
      </c>
      <c r="CV112" s="288">
        <v>404</v>
      </c>
      <c r="CW112" s="288">
        <v>963</v>
      </c>
      <c r="CX112" s="288">
        <v>4108</v>
      </c>
      <c r="CY112" s="288">
        <v>813</v>
      </c>
      <c r="CZ112" s="288">
        <v>2775</v>
      </c>
      <c r="DA112" s="288">
        <v>2147</v>
      </c>
      <c r="DB112" s="288">
        <v>2421</v>
      </c>
      <c r="DC112" s="288">
        <v>1198</v>
      </c>
      <c r="DD112" s="288">
        <v>0</v>
      </c>
      <c r="DE112" s="289">
        <v>200</v>
      </c>
      <c r="DF112" s="290">
        <v>139286</v>
      </c>
      <c r="DG112" s="297"/>
      <c r="DH112" s="297"/>
      <c r="DI112" s="297"/>
      <c r="DJ112" s="297"/>
      <c r="DK112" s="297"/>
      <c r="DL112" s="297"/>
      <c r="DM112" s="297"/>
      <c r="DN112" s="297"/>
      <c r="DO112" s="297"/>
      <c r="DP112" s="297"/>
      <c r="DQ112" s="297"/>
      <c r="DR112" s="297"/>
      <c r="DS112" s="297"/>
      <c r="DT112" s="297"/>
      <c r="DU112" s="297"/>
      <c r="DV112" s="297"/>
      <c r="DW112" s="297"/>
      <c r="DX112" s="297"/>
      <c r="DY112" s="297"/>
    </row>
    <row r="113" spans="1:129" ht="39.950000000000003" customHeight="1">
      <c r="A113" s="272" t="s">
        <v>380</v>
      </c>
      <c r="B113" s="284" t="s">
        <v>450</v>
      </c>
      <c r="C113" s="287">
        <v>5774</v>
      </c>
      <c r="D113" s="288">
        <v>1728</v>
      </c>
      <c r="E113" s="288">
        <v>4160</v>
      </c>
      <c r="F113" s="288">
        <v>3298</v>
      </c>
      <c r="G113" s="288">
        <v>11324</v>
      </c>
      <c r="H113" s="288">
        <v>0</v>
      </c>
      <c r="I113" s="288">
        <v>1209</v>
      </c>
      <c r="J113" s="288">
        <v>46570</v>
      </c>
      <c r="K113" s="288">
        <v>4397</v>
      </c>
      <c r="L113" s="288">
        <v>846</v>
      </c>
      <c r="M113" s="288">
        <v>0</v>
      </c>
      <c r="N113" s="288">
        <v>5533</v>
      </c>
      <c r="O113" s="288">
        <v>15387</v>
      </c>
      <c r="P113" s="288">
        <v>5554</v>
      </c>
      <c r="Q113" s="288">
        <v>1413</v>
      </c>
      <c r="R113" s="288">
        <v>35406</v>
      </c>
      <c r="S113" s="288">
        <v>24931</v>
      </c>
      <c r="T113" s="288">
        <v>5139</v>
      </c>
      <c r="U113" s="288">
        <v>589</v>
      </c>
      <c r="V113" s="288">
        <v>5463</v>
      </c>
      <c r="W113" s="288">
        <v>1309</v>
      </c>
      <c r="X113" s="288">
        <v>9921</v>
      </c>
      <c r="Y113" s="288">
        <v>9907</v>
      </c>
      <c r="Z113" s="288">
        <v>6280</v>
      </c>
      <c r="AA113" s="288">
        <v>2600</v>
      </c>
      <c r="AB113" s="288">
        <v>3397</v>
      </c>
      <c r="AC113" s="288">
        <v>3913</v>
      </c>
      <c r="AD113" s="288">
        <v>298</v>
      </c>
      <c r="AE113" s="288">
        <v>36656</v>
      </c>
      <c r="AF113" s="288">
        <v>1182</v>
      </c>
      <c r="AG113" s="288">
        <v>386</v>
      </c>
      <c r="AH113" s="288">
        <v>16</v>
      </c>
      <c r="AI113" s="288">
        <v>4383</v>
      </c>
      <c r="AJ113" s="288">
        <v>171</v>
      </c>
      <c r="AK113" s="288">
        <v>7580</v>
      </c>
      <c r="AL113" s="288">
        <v>0</v>
      </c>
      <c r="AM113" s="288">
        <v>7696</v>
      </c>
      <c r="AN113" s="288">
        <v>2139</v>
      </c>
      <c r="AO113" s="288">
        <v>331</v>
      </c>
      <c r="AP113" s="288">
        <v>12920</v>
      </c>
      <c r="AQ113" s="288">
        <v>8077</v>
      </c>
      <c r="AR113" s="288">
        <v>7058</v>
      </c>
      <c r="AS113" s="288">
        <v>6682</v>
      </c>
      <c r="AT113" s="288">
        <v>27986</v>
      </c>
      <c r="AU113" s="288">
        <v>36850</v>
      </c>
      <c r="AV113" s="288">
        <v>1112</v>
      </c>
      <c r="AW113" s="288">
        <v>2734</v>
      </c>
      <c r="AX113" s="288">
        <v>3170</v>
      </c>
      <c r="AY113" s="288">
        <v>4082</v>
      </c>
      <c r="AZ113" s="288">
        <v>52</v>
      </c>
      <c r="BA113" s="288">
        <v>9876</v>
      </c>
      <c r="BB113" s="288">
        <v>6646</v>
      </c>
      <c r="BC113" s="288">
        <v>8</v>
      </c>
      <c r="BD113" s="288">
        <v>1</v>
      </c>
      <c r="BE113" s="288">
        <v>0</v>
      </c>
      <c r="BF113" s="288">
        <v>12</v>
      </c>
      <c r="BG113" s="288">
        <v>489</v>
      </c>
      <c r="BH113" s="288">
        <v>57863</v>
      </c>
      <c r="BI113" s="288">
        <v>538</v>
      </c>
      <c r="BJ113" s="288">
        <v>2097</v>
      </c>
      <c r="BK113" s="288">
        <v>2089</v>
      </c>
      <c r="BL113" s="288">
        <v>74086</v>
      </c>
      <c r="BM113" s="288">
        <v>21742</v>
      </c>
      <c r="BN113" s="288">
        <v>42186</v>
      </c>
      <c r="BO113" s="288">
        <v>44757</v>
      </c>
      <c r="BP113" s="288">
        <v>16025</v>
      </c>
      <c r="BQ113" s="288">
        <v>826</v>
      </c>
      <c r="BR113" s="288">
        <v>5093</v>
      </c>
      <c r="BS113" s="288">
        <v>26004</v>
      </c>
      <c r="BT113" s="288">
        <v>299893</v>
      </c>
      <c r="BU113" s="288">
        <v>92667</v>
      </c>
      <c r="BV113" s="288">
        <v>14728</v>
      </c>
      <c r="BW113" s="288">
        <v>14065</v>
      </c>
      <c r="BX113" s="288">
        <v>0</v>
      </c>
      <c r="BY113" s="288">
        <v>3493</v>
      </c>
      <c r="BZ113" s="288">
        <v>86014</v>
      </c>
      <c r="CA113" s="288">
        <v>0</v>
      </c>
      <c r="CB113" s="288">
        <v>11994</v>
      </c>
      <c r="CC113" s="288">
        <v>3694</v>
      </c>
      <c r="CD113" s="288">
        <v>1324</v>
      </c>
      <c r="CE113" s="288">
        <v>6474</v>
      </c>
      <c r="CF113" s="288">
        <v>18219</v>
      </c>
      <c r="CG113" s="288">
        <v>10943</v>
      </c>
      <c r="CH113" s="288">
        <v>10248</v>
      </c>
      <c r="CI113" s="288">
        <v>5393</v>
      </c>
      <c r="CJ113" s="288">
        <v>11984</v>
      </c>
      <c r="CK113" s="288">
        <v>13464</v>
      </c>
      <c r="CL113" s="288">
        <v>9380</v>
      </c>
      <c r="CM113" s="288">
        <v>124321</v>
      </c>
      <c r="CN113" s="288">
        <v>157745</v>
      </c>
      <c r="CO113" s="288">
        <v>51549</v>
      </c>
      <c r="CP113" s="288">
        <v>248224</v>
      </c>
      <c r="CQ113" s="288">
        <v>13509</v>
      </c>
      <c r="CR113" s="288">
        <v>72359</v>
      </c>
      <c r="CS113" s="288">
        <v>89729</v>
      </c>
      <c r="CT113" s="288">
        <v>27846</v>
      </c>
      <c r="CU113" s="288">
        <v>6545</v>
      </c>
      <c r="CV113" s="288">
        <v>2499</v>
      </c>
      <c r="CW113" s="288">
        <v>22276</v>
      </c>
      <c r="CX113" s="288">
        <v>100596</v>
      </c>
      <c r="CY113" s="288">
        <v>8839</v>
      </c>
      <c r="CZ113" s="288">
        <v>50810</v>
      </c>
      <c r="DA113" s="288">
        <v>12660</v>
      </c>
      <c r="DB113" s="288">
        <v>20374</v>
      </c>
      <c r="DC113" s="288">
        <v>12503</v>
      </c>
      <c r="DD113" s="288">
        <v>0</v>
      </c>
      <c r="DE113" s="289">
        <v>611</v>
      </c>
      <c r="DF113" s="290">
        <v>2334919</v>
      </c>
      <c r="DG113" s="297"/>
      <c r="DH113" s="297"/>
      <c r="DI113" s="297"/>
      <c r="DJ113" s="297"/>
      <c r="DK113" s="297"/>
      <c r="DL113" s="297"/>
      <c r="DM113" s="297"/>
      <c r="DN113" s="297"/>
      <c r="DO113" s="297"/>
      <c r="DP113" s="297"/>
      <c r="DQ113" s="297"/>
      <c r="DR113" s="297"/>
      <c r="DS113" s="297"/>
      <c r="DT113" s="297"/>
      <c r="DU113" s="297"/>
      <c r="DV113" s="297"/>
      <c r="DW113" s="297"/>
      <c r="DX113" s="297"/>
      <c r="DY113" s="297"/>
    </row>
    <row r="114" spans="1:129" ht="39.950000000000003" customHeight="1">
      <c r="A114" s="272" t="s">
        <v>381</v>
      </c>
      <c r="B114" s="284" t="s">
        <v>109</v>
      </c>
      <c r="C114" s="287">
        <v>31499</v>
      </c>
      <c r="D114" s="288">
        <v>1956</v>
      </c>
      <c r="E114" s="288">
        <v>1701</v>
      </c>
      <c r="F114" s="288">
        <v>4530</v>
      </c>
      <c r="G114" s="288">
        <v>9215</v>
      </c>
      <c r="H114" s="288">
        <v>0</v>
      </c>
      <c r="I114" s="288">
        <v>316</v>
      </c>
      <c r="J114" s="288">
        <v>27678</v>
      </c>
      <c r="K114" s="288">
        <v>5914</v>
      </c>
      <c r="L114" s="288">
        <v>1377</v>
      </c>
      <c r="M114" s="288">
        <v>0</v>
      </c>
      <c r="N114" s="288">
        <v>-697</v>
      </c>
      <c r="O114" s="288">
        <v>3873</v>
      </c>
      <c r="P114" s="288">
        <v>3536</v>
      </c>
      <c r="Q114" s="288">
        <v>331</v>
      </c>
      <c r="R114" s="288">
        <v>23664</v>
      </c>
      <c r="S114" s="288">
        <v>9192</v>
      </c>
      <c r="T114" s="288">
        <v>1852</v>
      </c>
      <c r="U114" s="288">
        <v>553</v>
      </c>
      <c r="V114" s="288">
        <v>5962</v>
      </c>
      <c r="W114" s="288">
        <v>802</v>
      </c>
      <c r="X114" s="288">
        <v>-2755</v>
      </c>
      <c r="Y114" s="288">
        <v>1325</v>
      </c>
      <c r="Z114" s="288">
        <v>2563</v>
      </c>
      <c r="AA114" s="288">
        <v>4108</v>
      </c>
      <c r="AB114" s="288">
        <v>1166</v>
      </c>
      <c r="AC114" s="288">
        <v>17647</v>
      </c>
      <c r="AD114" s="288">
        <v>516</v>
      </c>
      <c r="AE114" s="288">
        <v>-800</v>
      </c>
      <c r="AF114" s="288">
        <v>119</v>
      </c>
      <c r="AG114" s="288">
        <v>132</v>
      </c>
      <c r="AH114" s="288">
        <v>7</v>
      </c>
      <c r="AI114" s="288">
        <v>2539</v>
      </c>
      <c r="AJ114" s="288">
        <v>15</v>
      </c>
      <c r="AK114" s="288">
        <v>5621</v>
      </c>
      <c r="AL114" s="288">
        <v>0</v>
      </c>
      <c r="AM114" s="288">
        <v>18609</v>
      </c>
      <c r="AN114" s="288">
        <v>1257</v>
      </c>
      <c r="AO114" s="288">
        <v>349</v>
      </c>
      <c r="AP114" s="288">
        <v>60267</v>
      </c>
      <c r="AQ114" s="288">
        <v>1696</v>
      </c>
      <c r="AR114" s="288">
        <v>1328</v>
      </c>
      <c r="AS114" s="288">
        <v>-22</v>
      </c>
      <c r="AT114" s="288">
        <v>10852</v>
      </c>
      <c r="AU114" s="288">
        <v>12270</v>
      </c>
      <c r="AV114" s="288">
        <v>86</v>
      </c>
      <c r="AW114" s="288">
        <v>88</v>
      </c>
      <c r="AX114" s="288">
        <v>-1058</v>
      </c>
      <c r="AY114" s="288">
        <v>-829</v>
      </c>
      <c r="AZ114" s="288">
        <v>12</v>
      </c>
      <c r="BA114" s="288">
        <v>-502</v>
      </c>
      <c r="BB114" s="288">
        <v>-434</v>
      </c>
      <c r="BC114" s="288">
        <v>-3</v>
      </c>
      <c r="BD114" s="288">
        <v>0</v>
      </c>
      <c r="BE114" s="288">
        <v>0</v>
      </c>
      <c r="BF114" s="288">
        <v>2</v>
      </c>
      <c r="BG114" s="288">
        <v>21</v>
      </c>
      <c r="BH114" s="288">
        <v>10177</v>
      </c>
      <c r="BI114" s="288">
        <v>26</v>
      </c>
      <c r="BJ114" s="288">
        <v>51</v>
      </c>
      <c r="BK114" s="288">
        <v>2198</v>
      </c>
      <c r="BL114" s="288">
        <v>7142</v>
      </c>
      <c r="BM114" s="288">
        <v>2292</v>
      </c>
      <c r="BN114" s="288">
        <v>1962</v>
      </c>
      <c r="BO114" s="288">
        <v>1670</v>
      </c>
      <c r="BP114" s="288">
        <v>6118</v>
      </c>
      <c r="BQ114" s="288">
        <v>374</v>
      </c>
      <c r="BR114" s="288">
        <v>6920</v>
      </c>
      <c r="BS114" s="288">
        <v>2695</v>
      </c>
      <c r="BT114" s="288">
        <v>112051</v>
      </c>
      <c r="BU114" s="288">
        <v>88130</v>
      </c>
      <c r="BV114" s="288">
        <v>17109</v>
      </c>
      <c r="BW114" s="288">
        <v>23618</v>
      </c>
      <c r="BX114" s="288">
        <v>231339</v>
      </c>
      <c r="BY114" s="288">
        <v>640</v>
      </c>
      <c r="BZ114" s="288">
        <v>8515</v>
      </c>
      <c r="CA114" s="288">
        <v>-1</v>
      </c>
      <c r="CB114" s="288">
        <v>3094</v>
      </c>
      <c r="CC114" s="288">
        <v>78</v>
      </c>
      <c r="CD114" s="288">
        <v>261</v>
      </c>
      <c r="CE114" s="288">
        <v>1815</v>
      </c>
      <c r="CF114" s="288">
        <v>12261</v>
      </c>
      <c r="CG114" s="288">
        <v>94</v>
      </c>
      <c r="CH114" s="288">
        <v>35444</v>
      </c>
      <c r="CI114" s="288">
        <v>6695</v>
      </c>
      <c r="CJ114" s="288">
        <v>3189</v>
      </c>
      <c r="CK114" s="288">
        <v>1859</v>
      </c>
      <c r="CL114" s="288">
        <v>3798</v>
      </c>
      <c r="CM114" s="288">
        <v>11</v>
      </c>
      <c r="CN114" s="288">
        <v>729</v>
      </c>
      <c r="CO114" s="288">
        <v>6238</v>
      </c>
      <c r="CP114" s="288">
        <v>19978</v>
      </c>
      <c r="CQ114" s="288">
        <v>723</v>
      </c>
      <c r="CR114" s="288">
        <v>1127</v>
      </c>
      <c r="CS114" s="288">
        <v>3695</v>
      </c>
      <c r="CT114" s="288">
        <v>-561</v>
      </c>
      <c r="CU114" s="288">
        <v>5560</v>
      </c>
      <c r="CV114" s="288">
        <v>400</v>
      </c>
      <c r="CW114" s="288">
        <v>2818</v>
      </c>
      <c r="CX114" s="288">
        <v>25846</v>
      </c>
      <c r="CY114" s="288">
        <v>1349</v>
      </c>
      <c r="CZ114" s="288">
        <v>34820</v>
      </c>
      <c r="DA114" s="288">
        <v>9128</v>
      </c>
      <c r="DB114" s="288">
        <v>27951</v>
      </c>
      <c r="DC114" s="288">
        <v>6592</v>
      </c>
      <c r="DD114" s="288">
        <v>0</v>
      </c>
      <c r="DE114" s="289">
        <v>29782</v>
      </c>
      <c r="DF114" s="290">
        <v>1037246</v>
      </c>
      <c r="DG114" s="297"/>
      <c r="DH114" s="297"/>
      <c r="DI114" s="297"/>
      <c r="DJ114" s="297"/>
      <c r="DK114" s="297"/>
      <c r="DL114" s="297"/>
      <c r="DM114" s="297"/>
      <c r="DN114" s="297"/>
      <c r="DO114" s="297"/>
      <c r="DP114" s="297"/>
      <c r="DQ114" s="297"/>
      <c r="DR114" s="297"/>
      <c r="DS114" s="297"/>
      <c r="DT114" s="297"/>
      <c r="DU114" s="297"/>
      <c r="DV114" s="297"/>
      <c r="DW114" s="297"/>
      <c r="DX114" s="297"/>
      <c r="DY114" s="297"/>
    </row>
    <row r="115" spans="1:129" ht="39.950000000000003" customHeight="1">
      <c r="A115" s="272" t="s">
        <v>382</v>
      </c>
      <c r="B115" s="284" t="s">
        <v>110</v>
      </c>
      <c r="C115" s="287">
        <v>13796</v>
      </c>
      <c r="D115" s="288">
        <v>2489</v>
      </c>
      <c r="E115" s="288">
        <v>1473</v>
      </c>
      <c r="F115" s="288">
        <v>1033</v>
      </c>
      <c r="G115" s="288">
        <v>8880</v>
      </c>
      <c r="H115" s="288">
        <v>0</v>
      </c>
      <c r="I115" s="288">
        <v>378</v>
      </c>
      <c r="J115" s="288">
        <v>14325</v>
      </c>
      <c r="K115" s="288">
        <v>3501</v>
      </c>
      <c r="L115" s="288">
        <v>381</v>
      </c>
      <c r="M115" s="288">
        <v>0</v>
      </c>
      <c r="N115" s="288">
        <v>4808</v>
      </c>
      <c r="O115" s="288">
        <v>4947</v>
      </c>
      <c r="P115" s="288">
        <v>2352</v>
      </c>
      <c r="Q115" s="288">
        <v>253</v>
      </c>
      <c r="R115" s="288">
        <v>39117</v>
      </c>
      <c r="S115" s="288">
        <v>7924</v>
      </c>
      <c r="T115" s="288">
        <v>2194</v>
      </c>
      <c r="U115" s="288">
        <v>724</v>
      </c>
      <c r="V115" s="288">
        <v>4647</v>
      </c>
      <c r="W115" s="288">
        <v>3800</v>
      </c>
      <c r="X115" s="288">
        <v>17695</v>
      </c>
      <c r="Y115" s="288">
        <v>17454</v>
      </c>
      <c r="Z115" s="288">
        <v>5449</v>
      </c>
      <c r="AA115" s="288">
        <v>7911</v>
      </c>
      <c r="AB115" s="288">
        <v>2338</v>
      </c>
      <c r="AC115" s="288">
        <v>9689</v>
      </c>
      <c r="AD115" s="288">
        <v>352</v>
      </c>
      <c r="AE115" s="288">
        <v>13763</v>
      </c>
      <c r="AF115" s="288">
        <v>540</v>
      </c>
      <c r="AG115" s="288">
        <v>68</v>
      </c>
      <c r="AH115" s="288">
        <v>12</v>
      </c>
      <c r="AI115" s="288">
        <v>1972</v>
      </c>
      <c r="AJ115" s="288">
        <v>75</v>
      </c>
      <c r="AK115" s="288">
        <v>4604</v>
      </c>
      <c r="AL115" s="288">
        <v>0</v>
      </c>
      <c r="AM115" s="288">
        <v>4619</v>
      </c>
      <c r="AN115" s="288">
        <v>564</v>
      </c>
      <c r="AO115" s="288">
        <v>73</v>
      </c>
      <c r="AP115" s="288">
        <v>13709</v>
      </c>
      <c r="AQ115" s="288">
        <v>2486</v>
      </c>
      <c r="AR115" s="288">
        <v>2147</v>
      </c>
      <c r="AS115" s="288">
        <v>1530</v>
      </c>
      <c r="AT115" s="288">
        <v>8727</v>
      </c>
      <c r="AU115" s="288">
        <v>15598</v>
      </c>
      <c r="AV115" s="288">
        <v>712</v>
      </c>
      <c r="AW115" s="288">
        <v>5016</v>
      </c>
      <c r="AX115" s="288">
        <v>1831</v>
      </c>
      <c r="AY115" s="288">
        <v>3026</v>
      </c>
      <c r="AZ115" s="288">
        <v>71</v>
      </c>
      <c r="BA115" s="288">
        <v>8578</v>
      </c>
      <c r="BB115" s="288">
        <v>6904</v>
      </c>
      <c r="BC115" s="288">
        <v>4</v>
      </c>
      <c r="BD115" s="288">
        <v>1</v>
      </c>
      <c r="BE115" s="288">
        <v>0</v>
      </c>
      <c r="BF115" s="288">
        <v>14</v>
      </c>
      <c r="BG115" s="288">
        <v>351</v>
      </c>
      <c r="BH115" s="288">
        <v>28962</v>
      </c>
      <c r="BI115" s="288">
        <v>275</v>
      </c>
      <c r="BJ115" s="288">
        <v>1054</v>
      </c>
      <c r="BK115" s="288">
        <v>184</v>
      </c>
      <c r="BL115" s="288">
        <v>6032</v>
      </c>
      <c r="BM115" s="288">
        <v>1636</v>
      </c>
      <c r="BN115" s="288">
        <v>9188</v>
      </c>
      <c r="BO115" s="288">
        <v>4768</v>
      </c>
      <c r="BP115" s="288">
        <v>44040</v>
      </c>
      <c r="BQ115" s="288">
        <v>1477</v>
      </c>
      <c r="BR115" s="288">
        <v>9268</v>
      </c>
      <c r="BS115" s="288">
        <v>2468</v>
      </c>
      <c r="BT115" s="288">
        <v>67650</v>
      </c>
      <c r="BU115" s="288">
        <v>22177</v>
      </c>
      <c r="BV115" s="288">
        <v>29378</v>
      </c>
      <c r="BW115" s="288">
        <v>24756</v>
      </c>
      <c r="BX115" s="288">
        <v>171889</v>
      </c>
      <c r="BY115" s="288">
        <v>4464</v>
      </c>
      <c r="BZ115" s="288">
        <v>13606</v>
      </c>
      <c r="CA115" s="288">
        <v>0</v>
      </c>
      <c r="CB115" s="288">
        <v>10244</v>
      </c>
      <c r="CC115" s="288">
        <v>4510</v>
      </c>
      <c r="CD115" s="288">
        <v>700</v>
      </c>
      <c r="CE115" s="288">
        <v>6245</v>
      </c>
      <c r="CF115" s="288">
        <v>5844</v>
      </c>
      <c r="CG115" s="288">
        <v>1005</v>
      </c>
      <c r="CH115" s="288">
        <v>27135</v>
      </c>
      <c r="CI115" s="288">
        <v>2716</v>
      </c>
      <c r="CJ115" s="288">
        <v>2921</v>
      </c>
      <c r="CK115" s="288">
        <v>2614</v>
      </c>
      <c r="CL115" s="288">
        <v>2093</v>
      </c>
      <c r="CM115" s="288">
        <v>0</v>
      </c>
      <c r="CN115" s="288">
        <v>12695</v>
      </c>
      <c r="CO115" s="288">
        <v>9590</v>
      </c>
      <c r="CP115" s="288">
        <v>38717</v>
      </c>
      <c r="CQ115" s="288">
        <v>749</v>
      </c>
      <c r="CR115" s="288">
        <v>2600</v>
      </c>
      <c r="CS115" s="288">
        <v>10517</v>
      </c>
      <c r="CT115" s="288">
        <v>3365</v>
      </c>
      <c r="CU115" s="288">
        <v>22000</v>
      </c>
      <c r="CV115" s="288">
        <v>1468</v>
      </c>
      <c r="CW115" s="288">
        <v>3013</v>
      </c>
      <c r="CX115" s="288">
        <v>20773</v>
      </c>
      <c r="CY115" s="288">
        <v>4840</v>
      </c>
      <c r="CZ115" s="288">
        <v>8605</v>
      </c>
      <c r="DA115" s="288">
        <v>6578</v>
      </c>
      <c r="DB115" s="288">
        <v>14270</v>
      </c>
      <c r="DC115" s="288">
        <v>8965</v>
      </c>
      <c r="DD115" s="288">
        <v>0</v>
      </c>
      <c r="DE115" s="289">
        <v>2366</v>
      </c>
      <c r="DF115" s="290">
        <v>955315</v>
      </c>
      <c r="DG115" s="297"/>
      <c r="DH115" s="297"/>
      <c r="DI115" s="297"/>
      <c r="DJ115" s="297"/>
      <c r="DK115" s="297"/>
      <c r="DL115" s="297"/>
      <c r="DM115" s="297"/>
      <c r="DN115" s="297"/>
      <c r="DO115" s="297"/>
      <c r="DP115" s="297"/>
      <c r="DQ115" s="297"/>
      <c r="DR115" s="297"/>
      <c r="DS115" s="297"/>
      <c r="DT115" s="297"/>
      <c r="DU115" s="297"/>
      <c r="DV115" s="297"/>
      <c r="DW115" s="297"/>
      <c r="DX115" s="297"/>
      <c r="DY115" s="297"/>
    </row>
    <row r="116" spans="1:129" ht="39.950000000000003" customHeight="1">
      <c r="A116" s="272" t="s">
        <v>383</v>
      </c>
      <c r="B116" s="284" t="s">
        <v>384</v>
      </c>
      <c r="C116" s="287">
        <v>0</v>
      </c>
      <c r="D116" s="288">
        <v>0</v>
      </c>
      <c r="E116" s="288">
        <v>0</v>
      </c>
      <c r="F116" s="288">
        <v>0</v>
      </c>
      <c r="G116" s="288">
        <v>0</v>
      </c>
      <c r="H116" s="288">
        <v>0</v>
      </c>
      <c r="I116" s="288">
        <v>0</v>
      </c>
      <c r="J116" s="288">
        <v>0</v>
      </c>
      <c r="K116" s="288">
        <v>0</v>
      </c>
      <c r="L116" s="288">
        <v>0</v>
      </c>
      <c r="M116" s="288">
        <v>0</v>
      </c>
      <c r="N116" s="288">
        <v>0</v>
      </c>
      <c r="O116" s="288">
        <v>0</v>
      </c>
      <c r="P116" s="288">
        <v>0</v>
      </c>
      <c r="Q116" s="288">
        <v>0</v>
      </c>
      <c r="R116" s="288">
        <v>0</v>
      </c>
      <c r="S116" s="288">
        <v>0</v>
      </c>
      <c r="T116" s="288">
        <v>0</v>
      </c>
      <c r="U116" s="288">
        <v>0</v>
      </c>
      <c r="V116" s="288">
        <v>0</v>
      </c>
      <c r="W116" s="288">
        <v>0</v>
      </c>
      <c r="X116" s="288">
        <v>0</v>
      </c>
      <c r="Y116" s="288">
        <v>0</v>
      </c>
      <c r="Z116" s="288">
        <v>0</v>
      </c>
      <c r="AA116" s="288">
        <v>0</v>
      </c>
      <c r="AB116" s="288">
        <v>0</v>
      </c>
      <c r="AC116" s="288">
        <v>0</v>
      </c>
      <c r="AD116" s="288">
        <v>0</v>
      </c>
      <c r="AE116" s="288">
        <v>0</v>
      </c>
      <c r="AF116" s="288">
        <v>0</v>
      </c>
      <c r="AG116" s="288">
        <v>0</v>
      </c>
      <c r="AH116" s="288">
        <v>0</v>
      </c>
      <c r="AI116" s="288">
        <v>0</v>
      </c>
      <c r="AJ116" s="288">
        <v>0</v>
      </c>
      <c r="AK116" s="288">
        <v>0</v>
      </c>
      <c r="AL116" s="288">
        <v>0</v>
      </c>
      <c r="AM116" s="288">
        <v>0</v>
      </c>
      <c r="AN116" s="288">
        <v>0</v>
      </c>
      <c r="AO116" s="288">
        <v>0</v>
      </c>
      <c r="AP116" s="288">
        <v>0</v>
      </c>
      <c r="AQ116" s="288">
        <v>0</v>
      </c>
      <c r="AR116" s="288">
        <v>0</v>
      </c>
      <c r="AS116" s="288">
        <v>0</v>
      </c>
      <c r="AT116" s="288">
        <v>0</v>
      </c>
      <c r="AU116" s="288">
        <v>0</v>
      </c>
      <c r="AV116" s="288">
        <v>0</v>
      </c>
      <c r="AW116" s="288">
        <v>0</v>
      </c>
      <c r="AX116" s="288">
        <v>0</v>
      </c>
      <c r="AY116" s="288">
        <v>0</v>
      </c>
      <c r="AZ116" s="288">
        <v>0</v>
      </c>
      <c r="BA116" s="288">
        <v>0</v>
      </c>
      <c r="BB116" s="288">
        <v>0</v>
      </c>
      <c r="BC116" s="288">
        <v>0</v>
      </c>
      <c r="BD116" s="288">
        <v>0</v>
      </c>
      <c r="BE116" s="288">
        <v>0</v>
      </c>
      <c r="BF116" s="288">
        <v>0</v>
      </c>
      <c r="BG116" s="288">
        <v>0</v>
      </c>
      <c r="BH116" s="288">
        <v>0</v>
      </c>
      <c r="BI116" s="288">
        <v>0</v>
      </c>
      <c r="BJ116" s="288">
        <v>0</v>
      </c>
      <c r="BK116" s="288">
        <v>0</v>
      </c>
      <c r="BL116" s="288">
        <v>0</v>
      </c>
      <c r="BM116" s="288">
        <v>0</v>
      </c>
      <c r="BN116" s="288">
        <v>0</v>
      </c>
      <c r="BO116" s="288">
        <v>0</v>
      </c>
      <c r="BP116" s="288">
        <v>0</v>
      </c>
      <c r="BQ116" s="288">
        <v>0</v>
      </c>
      <c r="BR116" s="288">
        <v>335</v>
      </c>
      <c r="BS116" s="288">
        <v>2459</v>
      </c>
      <c r="BT116" s="288">
        <v>0</v>
      </c>
      <c r="BU116" s="288">
        <v>0</v>
      </c>
      <c r="BV116" s="288">
        <v>0</v>
      </c>
      <c r="BW116" s="288">
        <v>0</v>
      </c>
      <c r="BX116" s="288">
        <v>0</v>
      </c>
      <c r="BY116" s="288">
        <v>0</v>
      </c>
      <c r="BZ116" s="288">
        <v>0</v>
      </c>
      <c r="CA116" s="288">
        <v>0</v>
      </c>
      <c r="CB116" s="288">
        <v>0</v>
      </c>
      <c r="CC116" s="288">
        <v>0</v>
      </c>
      <c r="CD116" s="288">
        <v>0</v>
      </c>
      <c r="CE116" s="288">
        <v>0</v>
      </c>
      <c r="CF116" s="288">
        <v>243</v>
      </c>
      <c r="CG116" s="288">
        <v>0</v>
      </c>
      <c r="CH116" s="288">
        <v>0</v>
      </c>
      <c r="CI116" s="288">
        <v>0</v>
      </c>
      <c r="CJ116" s="288">
        <v>0</v>
      </c>
      <c r="CK116" s="288">
        <v>0</v>
      </c>
      <c r="CL116" s="288">
        <v>0</v>
      </c>
      <c r="CM116" s="288">
        <v>115716</v>
      </c>
      <c r="CN116" s="288">
        <v>39672</v>
      </c>
      <c r="CO116" s="288">
        <v>1453</v>
      </c>
      <c r="CP116" s="288">
        <v>0</v>
      </c>
      <c r="CQ116" s="288">
        <v>50</v>
      </c>
      <c r="CR116" s="288">
        <v>367</v>
      </c>
      <c r="CS116" s="288">
        <v>0</v>
      </c>
      <c r="CT116" s="288">
        <v>0</v>
      </c>
      <c r="CU116" s="288">
        <v>0</v>
      </c>
      <c r="CV116" s="288">
        <v>0</v>
      </c>
      <c r="CW116" s="288">
        <v>0</v>
      </c>
      <c r="CX116" s="288">
        <v>0</v>
      </c>
      <c r="CY116" s="288">
        <v>0</v>
      </c>
      <c r="CZ116" s="288">
        <v>0</v>
      </c>
      <c r="DA116" s="288">
        <v>0</v>
      </c>
      <c r="DB116" s="288">
        <v>0</v>
      </c>
      <c r="DC116" s="288">
        <v>0</v>
      </c>
      <c r="DD116" s="288">
        <v>0</v>
      </c>
      <c r="DE116" s="289">
        <v>0</v>
      </c>
      <c r="DF116" s="290">
        <v>160295</v>
      </c>
      <c r="DG116" s="297"/>
      <c r="DH116" s="297"/>
      <c r="DI116" s="297"/>
      <c r="DJ116" s="297"/>
      <c r="DK116" s="297"/>
      <c r="DL116" s="297"/>
      <c r="DM116" s="297"/>
      <c r="DN116" s="297"/>
      <c r="DO116" s="297"/>
      <c r="DP116" s="297"/>
      <c r="DQ116" s="297"/>
      <c r="DR116" s="297"/>
      <c r="DS116" s="297"/>
      <c r="DT116" s="297"/>
      <c r="DU116" s="297"/>
      <c r="DV116" s="297"/>
      <c r="DW116" s="297"/>
      <c r="DX116" s="297"/>
      <c r="DY116" s="297"/>
    </row>
    <row r="117" spans="1:129" ht="39.950000000000003" customHeight="1">
      <c r="A117" s="272" t="s">
        <v>385</v>
      </c>
      <c r="B117" s="284" t="s">
        <v>111</v>
      </c>
      <c r="C117" s="287">
        <v>3776</v>
      </c>
      <c r="D117" s="288">
        <v>411</v>
      </c>
      <c r="E117" s="288">
        <v>357</v>
      </c>
      <c r="F117" s="288">
        <v>302</v>
      </c>
      <c r="G117" s="288">
        <v>3380</v>
      </c>
      <c r="H117" s="288">
        <v>0</v>
      </c>
      <c r="I117" s="288">
        <v>242</v>
      </c>
      <c r="J117" s="288">
        <v>5451</v>
      </c>
      <c r="K117" s="288">
        <v>16783</v>
      </c>
      <c r="L117" s="288">
        <v>255</v>
      </c>
      <c r="M117" s="288">
        <v>0</v>
      </c>
      <c r="N117" s="288">
        <v>685</v>
      </c>
      <c r="O117" s="288">
        <v>3107</v>
      </c>
      <c r="P117" s="288">
        <v>1006</v>
      </c>
      <c r="Q117" s="288">
        <v>139</v>
      </c>
      <c r="R117" s="288">
        <v>6236</v>
      </c>
      <c r="S117" s="288">
        <v>2818</v>
      </c>
      <c r="T117" s="288">
        <v>717</v>
      </c>
      <c r="U117" s="288">
        <v>199</v>
      </c>
      <c r="V117" s="288">
        <v>749</v>
      </c>
      <c r="W117" s="288">
        <v>1163</v>
      </c>
      <c r="X117" s="288">
        <v>2911</v>
      </c>
      <c r="Y117" s="288">
        <v>1351</v>
      </c>
      <c r="Z117" s="288">
        <v>1246</v>
      </c>
      <c r="AA117" s="288">
        <v>816</v>
      </c>
      <c r="AB117" s="288">
        <v>466</v>
      </c>
      <c r="AC117" s="288">
        <v>101971</v>
      </c>
      <c r="AD117" s="288">
        <v>48</v>
      </c>
      <c r="AE117" s="288">
        <v>6339</v>
      </c>
      <c r="AF117" s="288">
        <v>143</v>
      </c>
      <c r="AG117" s="288">
        <v>43</v>
      </c>
      <c r="AH117" s="288">
        <v>1</v>
      </c>
      <c r="AI117" s="288">
        <v>960</v>
      </c>
      <c r="AJ117" s="288">
        <v>13</v>
      </c>
      <c r="AK117" s="288">
        <v>614</v>
      </c>
      <c r="AL117" s="288">
        <v>0</v>
      </c>
      <c r="AM117" s="288">
        <v>504</v>
      </c>
      <c r="AN117" s="288">
        <v>450</v>
      </c>
      <c r="AO117" s="288">
        <v>59</v>
      </c>
      <c r="AP117" s="288">
        <v>2522</v>
      </c>
      <c r="AQ117" s="288">
        <v>489</v>
      </c>
      <c r="AR117" s="288">
        <v>868</v>
      </c>
      <c r="AS117" s="288">
        <v>551</v>
      </c>
      <c r="AT117" s="288">
        <v>1723</v>
      </c>
      <c r="AU117" s="288">
        <v>1243</v>
      </c>
      <c r="AV117" s="288">
        <v>64</v>
      </c>
      <c r="AW117" s="288">
        <v>223</v>
      </c>
      <c r="AX117" s="288">
        <v>132</v>
      </c>
      <c r="AY117" s="288">
        <v>40</v>
      </c>
      <c r="AZ117" s="288">
        <v>2</v>
      </c>
      <c r="BA117" s="288">
        <v>219</v>
      </c>
      <c r="BB117" s="288">
        <v>468</v>
      </c>
      <c r="BC117" s="288">
        <v>0</v>
      </c>
      <c r="BD117" s="288">
        <v>0</v>
      </c>
      <c r="BE117" s="288">
        <v>0</v>
      </c>
      <c r="BF117" s="288">
        <v>0</v>
      </c>
      <c r="BG117" s="288">
        <v>5</v>
      </c>
      <c r="BH117" s="288">
        <v>9807</v>
      </c>
      <c r="BI117" s="288">
        <v>32</v>
      </c>
      <c r="BJ117" s="288">
        <v>77</v>
      </c>
      <c r="BK117" s="288">
        <v>580</v>
      </c>
      <c r="BL117" s="288">
        <v>8350</v>
      </c>
      <c r="BM117" s="288">
        <v>2274</v>
      </c>
      <c r="BN117" s="288">
        <v>5132</v>
      </c>
      <c r="BO117" s="288">
        <v>3150</v>
      </c>
      <c r="BP117" s="288">
        <v>6877</v>
      </c>
      <c r="BQ117" s="288">
        <v>201</v>
      </c>
      <c r="BR117" s="288">
        <v>1558</v>
      </c>
      <c r="BS117" s="288">
        <v>948</v>
      </c>
      <c r="BT117" s="288">
        <v>31297</v>
      </c>
      <c r="BU117" s="288">
        <v>6398</v>
      </c>
      <c r="BV117" s="288">
        <v>7745</v>
      </c>
      <c r="BW117" s="288">
        <v>3461</v>
      </c>
      <c r="BX117" s="288">
        <v>20131</v>
      </c>
      <c r="BY117" s="288">
        <v>683</v>
      </c>
      <c r="BZ117" s="288">
        <v>13856</v>
      </c>
      <c r="CA117" s="288">
        <v>0</v>
      </c>
      <c r="CB117" s="288">
        <v>1624</v>
      </c>
      <c r="CC117" s="288">
        <v>-2832</v>
      </c>
      <c r="CD117" s="288">
        <v>421</v>
      </c>
      <c r="CE117" s="288">
        <v>3437</v>
      </c>
      <c r="CF117" s="288">
        <v>4761</v>
      </c>
      <c r="CG117" s="288">
        <v>365</v>
      </c>
      <c r="CH117" s="288">
        <v>5492</v>
      </c>
      <c r="CI117" s="288">
        <v>1454</v>
      </c>
      <c r="CJ117" s="288">
        <v>1063</v>
      </c>
      <c r="CK117" s="288">
        <v>2608</v>
      </c>
      <c r="CL117" s="288">
        <v>780</v>
      </c>
      <c r="CM117" s="288">
        <v>295</v>
      </c>
      <c r="CN117" s="288">
        <v>1939</v>
      </c>
      <c r="CO117" s="288">
        <v>1690</v>
      </c>
      <c r="CP117" s="288">
        <v>8658</v>
      </c>
      <c r="CQ117" s="288">
        <v>492</v>
      </c>
      <c r="CR117" s="288">
        <v>599</v>
      </c>
      <c r="CS117" s="288">
        <v>2194</v>
      </c>
      <c r="CT117" s="288">
        <v>1850</v>
      </c>
      <c r="CU117" s="288">
        <v>725</v>
      </c>
      <c r="CV117" s="288">
        <v>444</v>
      </c>
      <c r="CW117" s="288">
        <v>2024</v>
      </c>
      <c r="CX117" s="288">
        <v>14949</v>
      </c>
      <c r="CY117" s="288">
        <v>1001</v>
      </c>
      <c r="CZ117" s="288">
        <v>5901</v>
      </c>
      <c r="DA117" s="288">
        <v>2444</v>
      </c>
      <c r="DB117" s="288">
        <v>5458</v>
      </c>
      <c r="DC117" s="288">
        <v>2694</v>
      </c>
      <c r="DD117" s="288">
        <v>0</v>
      </c>
      <c r="DE117" s="289">
        <v>844</v>
      </c>
      <c r="DF117" s="290">
        <v>370191</v>
      </c>
      <c r="DG117" s="297"/>
      <c r="DH117" s="297"/>
      <c r="DI117" s="297"/>
      <c r="DJ117" s="297"/>
      <c r="DK117" s="297"/>
      <c r="DL117" s="297"/>
      <c r="DM117" s="297"/>
      <c r="DN117" s="297"/>
      <c r="DO117" s="297"/>
      <c r="DP117" s="297"/>
      <c r="DQ117" s="297"/>
      <c r="DR117" s="297"/>
      <c r="DS117" s="297"/>
      <c r="DT117" s="297"/>
      <c r="DU117" s="297"/>
      <c r="DV117" s="297"/>
      <c r="DW117" s="297"/>
      <c r="DX117" s="297"/>
      <c r="DY117" s="297"/>
    </row>
    <row r="118" spans="1:129" ht="39.950000000000003" customHeight="1">
      <c r="A118" s="260" t="s">
        <v>386</v>
      </c>
      <c r="B118" s="263" t="s">
        <v>112</v>
      </c>
      <c r="C118" s="287">
        <v>-2563</v>
      </c>
      <c r="D118" s="288">
        <v>-322</v>
      </c>
      <c r="E118" s="288">
        <v>-1</v>
      </c>
      <c r="F118" s="288">
        <v>-602</v>
      </c>
      <c r="G118" s="288">
        <v>-40</v>
      </c>
      <c r="H118" s="288">
        <v>0</v>
      </c>
      <c r="I118" s="288">
        <v>0</v>
      </c>
      <c r="J118" s="288">
        <v>-672</v>
      </c>
      <c r="K118" s="288">
        <v>-3</v>
      </c>
      <c r="L118" s="288">
        <v>-19</v>
      </c>
      <c r="M118" s="288">
        <v>0</v>
      </c>
      <c r="N118" s="288">
        <v>0</v>
      </c>
      <c r="O118" s="288">
        <v>0</v>
      </c>
      <c r="P118" s="288">
        <v>-1</v>
      </c>
      <c r="Q118" s="288">
        <v>0</v>
      </c>
      <c r="R118" s="288">
        <v>-1</v>
      </c>
      <c r="S118" s="288">
        <v>0</v>
      </c>
      <c r="T118" s="288">
        <v>0</v>
      </c>
      <c r="U118" s="288">
        <v>0</v>
      </c>
      <c r="V118" s="288">
        <v>0</v>
      </c>
      <c r="W118" s="288">
        <v>0</v>
      </c>
      <c r="X118" s="288">
        <v>0</v>
      </c>
      <c r="Y118" s="288">
        <v>0</v>
      </c>
      <c r="Z118" s="288">
        <v>0</v>
      </c>
      <c r="AA118" s="288">
        <v>0</v>
      </c>
      <c r="AB118" s="288">
        <v>0</v>
      </c>
      <c r="AC118" s="288">
        <v>-1724</v>
      </c>
      <c r="AD118" s="288">
        <v>0</v>
      </c>
      <c r="AE118" s="288">
        <v>-1</v>
      </c>
      <c r="AF118" s="288">
        <v>0</v>
      </c>
      <c r="AG118" s="288">
        <v>0</v>
      </c>
      <c r="AH118" s="288">
        <v>0</v>
      </c>
      <c r="AI118" s="288">
        <v>0</v>
      </c>
      <c r="AJ118" s="288">
        <v>0</v>
      </c>
      <c r="AK118" s="288">
        <v>0</v>
      </c>
      <c r="AL118" s="288">
        <v>0</v>
      </c>
      <c r="AM118" s="288">
        <v>0</v>
      </c>
      <c r="AN118" s="288">
        <v>0</v>
      </c>
      <c r="AO118" s="288">
        <v>0</v>
      </c>
      <c r="AP118" s="288">
        <v>0</v>
      </c>
      <c r="AQ118" s="288">
        <v>0</v>
      </c>
      <c r="AR118" s="288">
        <v>0</v>
      </c>
      <c r="AS118" s="288">
        <v>0</v>
      </c>
      <c r="AT118" s="288">
        <v>0</v>
      </c>
      <c r="AU118" s="288">
        <v>0</v>
      </c>
      <c r="AV118" s="288">
        <v>0</v>
      </c>
      <c r="AW118" s="288">
        <v>0</v>
      </c>
      <c r="AX118" s="288">
        <v>0</v>
      </c>
      <c r="AY118" s="288">
        <v>0</v>
      </c>
      <c r="AZ118" s="288">
        <v>0</v>
      </c>
      <c r="BA118" s="288">
        <v>0</v>
      </c>
      <c r="BB118" s="288">
        <v>0</v>
      </c>
      <c r="BC118" s="288">
        <v>0</v>
      </c>
      <c r="BD118" s="288">
        <v>0</v>
      </c>
      <c r="BE118" s="288">
        <v>0</v>
      </c>
      <c r="BF118" s="288">
        <v>0</v>
      </c>
      <c r="BG118" s="288">
        <v>0</v>
      </c>
      <c r="BH118" s="288">
        <v>-4</v>
      </c>
      <c r="BI118" s="288">
        <v>0</v>
      </c>
      <c r="BJ118" s="288">
        <v>0</v>
      </c>
      <c r="BK118" s="288">
        <v>0</v>
      </c>
      <c r="BL118" s="288">
        <v>-2</v>
      </c>
      <c r="BM118" s="288">
        <v>-2</v>
      </c>
      <c r="BN118" s="288">
        <v>-346</v>
      </c>
      <c r="BO118" s="288">
        <v>-1904</v>
      </c>
      <c r="BP118" s="288">
        <v>-5</v>
      </c>
      <c r="BQ118" s="288">
        <v>-17</v>
      </c>
      <c r="BR118" s="288">
        <v>-2464</v>
      </c>
      <c r="BS118" s="288">
        <v>0</v>
      </c>
      <c r="BT118" s="288">
        <v>-366</v>
      </c>
      <c r="BU118" s="288">
        <v>-4781</v>
      </c>
      <c r="BV118" s="288">
        <v>-2</v>
      </c>
      <c r="BW118" s="288">
        <v>-145</v>
      </c>
      <c r="BX118" s="288">
        <v>0</v>
      </c>
      <c r="BY118" s="288">
        <v>-98</v>
      </c>
      <c r="BZ118" s="288">
        <v>-330</v>
      </c>
      <c r="CA118" s="288">
        <v>0</v>
      </c>
      <c r="CB118" s="288">
        <v>-463</v>
      </c>
      <c r="CC118" s="288">
        <v>0</v>
      </c>
      <c r="CD118" s="288">
        <v>0</v>
      </c>
      <c r="CE118" s="288">
        <v>0</v>
      </c>
      <c r="CF118" s="288">
        <v>-210</v>
      </c>
      <c r="CG118" s="288">
        <v>0</v>
      </c>
      <c r="CH118" s="288">
        <v>-1</v>
      </c>
      <c r="CI118" s="288">
        <v>0</v>
      </c>
      <c r="CJ118" s="288">
        <v>-1</v>
      </c>
      <c r="CK118" s="288">
        <v>0</v>
      </c>
      <c r="CL118" s="288">
        <v>-1</v>
      </c>
      <c r="CM118" s="288">
        <v>0</v>
      </c>
      <c r="CN118" s="288">
        <v>-28</v>
      </c>
      <c r="CO118" s="288">
        <v>-135</v>
      </c>
      <c r="CP118" s="288">
        <v>-8836</v>
      </c>
      <c r="CQ118" s="288">
        <v>0</v>
      </c>
      <c r="CR118" s="288">
        <v>0</v>
      </c>
      <c r="CS118" s="288">
        <v>-523</v>
      </c>
      <c r="CT118" s="288">
        <v>-1880</v>
      </c>
      <c r="CU118" s="288">
        <v>0</v>
      </c>
      <c r="CV118" s="288">
        <v>0</v>
      </c>
      <c r="CW118" s="288">
        <v>0</v>
      </c>
      <c r="CX118" s="288">
        <v>-18</v>
      </c>
      <c r="CY118" s="288">
        <v>0</v>
      </c>
      <c r="CZ118" s="288">
        <v>-1</v>
      </c>
      <c r="DA118" s="288">
        <v>0</v>
      </c>
      <c r="DB118" s="288">
        <v>0</v>
      </c>
      <c r="DC118" s="288">
        <v>0</v>
      </c>
      <c r="DD118" s="288">
        <v>0</v>
      </c>
      <c r="DE118" s="289">
        <v>-244</v>
      </c>
      <c r="DF118" s="290">
        <v>-28756</v>
      </c>
      <c r="DG118" s="297"/>
      <c r="DH118" s="297"/>
      <c r="DI118" s="297"/>
      <c r="DJ118" s="297"/>
      <c r="DK118" s="297"/>
      <c r="DL118" s="297"/>
      <c r="DM118" s="297"/>
      <c r="DN118" s="297"/>
      <c r="DO118" s="297"/>
      <c r="DP118" s="297"/>
      <c r="DQ118" s="297"/>
      <c r="DR118" s="297"/>
      <c r="DS118" s="297"/>
      <c r="DT118" s="297"/>
      <c r="DU118" s="297"/>
      <c r="DV118" s="297"/>
      <c r="DW118" s="297"/>
      <c r="DX118" s="297"/>
      <c r="DY118" s="297"/>
    </row>
    <row r="119" spans="1:129" ht="39.950000000000003" customHeight="1">
      <c r="A119" s="254" t="s">
        <v>387</v>
      </c>
      <c r="B119" s="283" t="s">
        <v>113</v>
      </c>
      <c r="C119" s="298">
        <v>52443</v>
      </c>
      <c r="D119" s="299">
        <v>6294</v>
      </c>
      <c r="E119" s="299">
        <v>7794</v>
      </c>
      <c r="F119" s="299">
        <v>8684</v>
      </c>
      <c r="G119" s="299">
        <v>34200</v>
      </c>
      <c r="H119" s="299">
        <v>0</v>
      </c>
      <c r="I119" s="299">
        <v>2378</v>
      </c>
      <c r="J119" s="299">
        <v>96098</v>
      </c>
      <c r="K119" s="299">
        <v>31072</v>
      </c>
      <c r="L119" s="299">
        <v>2895</v>
      </c>
      <c r="M119" s="299">
        <v>0</v>
      </c>
      <c r="N119" s="299">
        <v>10668</v>
      </c>
      <c r="O119" s="299">
        <v>28107</v>
      </c>
      <c r="P119" s="299">
        <v>12667</v>
      </c>
      <c r="Q119" s="299">
        <v>2234</v>
      </c>
      <c r="R119" s="299">
        <v>111551</v>
      </c>
      <c r="S119" s="299">
        <v>47589</v>
      </c>
      <c r="T119" s="299">
        <v>10289</v>
      </c>
      <c r="U119" s="299">
        <v>2367</v>
      </c>
      <c r="V119" s="299">
        <v>17382</v>
      </c>
      <c r="W119" s="299">
        <v>7192</v>
      </c>
      <c r="X119" s="299">
        <v>29883</v>
      </c>
      <c r="Y119" s="299">
        <v>30669</v>
      </c>
      <c r="Z119" s="299">
        <v>16415</v>
      </c>
      <c r="AA119" s="299">
        <v>15927</v>
      </c>
      <c r="AB119" s="299">
        <v>7685</v>
      </c>
      <c r="AC119" s="299">
        <v>132753</v>
      </c>
      <c r="AD119" s="299">
        <v>1247</v>
      </c>
      <c r="AE119" s="299">
        <v>58976</v>
      </c>
      <c r="AF119" s="299">
        <v>2062</v>
      </c>
      <c r="AG119" s="299">
        <v>658</v>
      </c>
      <c r="AH119" s="299">
        <v>36</v>
      </c>
      <c r="AI119" s="299">
        <v>10136</v>
      </c>
      <c r="AJ119" s="299">
        <v>283</v>
      </c>
      <c r="AK119" s="299">
        <v>19131</v>
      </c>
      <c r="AL119" s="299">
        <v>0</v>
      </c>
      <c r="AM119" s="299">
        <v>31817</v>
      </c>
      <c r="AN119" s="299">
        <v>4489</v>
      </c>
      <c r="AO119" s="299">
        <v>821</v>
      </c>
      <c r="AP119" s="299">
        <v>95297</v>
      </c>
      <c r="AQ119" s="299">
        <v>13268</v>
      </c>
      <c r="AR119" s="299">
        <v>12046</v>
      </c>
      <c r="AS119" s="299">
        <v>9026</v>
      </c>
      <c r="AT119" s="299">
        <v>50969</v>
      </c>
      <c r="AU119" s="299">
        <v>68280</v>
      </c>
      <c r="AV119" s="299">
        <v>2056</v>
      </c>
      <c r="AW119" s="299">
        <v>8522</v>
      </c>
      <c r="AX119" s="299">
        <v>4257</v>
      </c>
      <c r="AY119" s="299">
        <v>6522</v>
      </c>
      <c r="AZ119" s="299">
        <v>141</v>
      </c>
      <c r="BA119" s="299">
        <v>19205</v>
      </c>
      <c r="BB119" s="299">
        <v>14238</v>
      </c>
      <c r="BC119" s="299">
        <v>9</v>
      </c>
      <c r="BD119" s="299">
        <v>2</v>
      </c>
      <c r="BE119" s="299">
        <v>0</v>
      </c>
      <c r="BF119" s="299">
        <v>29</v>
      </c>
      <c r="BG119" s="299">
        <v>892</v>
      </c>
      <c r="BH119" s="299">
        <v>115063</v>
      </c>
      <c r="BI119" s="299">
        <v>890</v>
      </c>
      <c r="BJ119" s="299">
        <v>3469</v>
      </c>
      <c r="BK119" s="299">
        <v>5130</v>
      </c>
      <c r="BL119" s="299">
        <v>100966</v>
      </c>
      <c r="BM119" s="299">
        <v>28910</v>
      </c>
      <c r="BN119" s="299">
        <v>60733</v>
      </c>
      <c r="BO119" s="299">
        <v>53675</v>
      </c>
      <c r="BP119" s="299">
        <v>75161</v>
      </c>
      <c r="BQ119" s="299">
        <v>2973</v>
      </c>
      <c r="BR119" s="299">
        <v>21296</v>
      </c>
      <c r="BS119" s="299">
        <v>35952</v>
      </c>
      <c r="BT119" s="299">
        <v>527827</v>
      </c>
      <c r="BU119" s="299">
        <v>213753</v>
      </c>
      <c r="BV119" s="299">
        <v>70004</v>
      </c>
      <c r="BW119" s="299">
        <v>66672</v>
      </c>
      <c r="BX119" s="299">
        <v>423359</v>
      </c>
      <c r="BY119" s="299">
        <v>9419</v>
      </c>
      <c r="BZ119" s="299">
        <v>124241</v>
      </c>
      <c r="CA119" s="299">
        <v>-1</v>
      </c>
      <c r="CB119" s="299">
        <v>28531</v>
      </c>
      <c r="CC119" s="299">
        <v>5807</v>
      </c>
      <c r="CD119" s="299">
        <v>2843</v>
      </c>
      <c r="CE119" s="299">
        <v>18424</v>
      </c>
      <c r="CF119" s="299">
        <v>43015</v>
      </c>
      <c r="CG119" s="299">
        <v>12913</v>
      </c>
      <c r="CH119" s="299">
        <v>79527</v>
      </c>
      <c r="CI119" s="299">
        <v>16906</v>
      </c>
      <c r="CJ119" s="299">
        <v>19900</v>
      </c>
      <c r="CK119" s="299">
        <v>20702</v>
      </c>
      <c r="CL119" s="299">
        <v>17678</v>
      </c>
      <c r="CM119" s="299">
        <v>243458</v>
      </c>
      <c r="CN119" s="299">
        <v>214099</v>
      </c>
      <c r="CO119" s="299">
        <v>72099</v>
      </c>
      <c r="CP119" s="299">
        <v>310692</v>
      </c>
      <c r="CQ119" s="299">
        <v>15996</v>
      </c>
      <c r="CR119" s="299">
        <v>79573</v>
      </c>
      <c r="CS119" s="299">
        <v>108023</v>
      </c>
      <c r="CT119" s="299">
        <v>32727</v>
      </c>
      <c r="CU119" s="299">
        <v>35183</v>
      </c>
      <c r="CV119" s="299">
        <v>5215</v>
      </c>
      <c r="CW119" s="299">
        <v>31094</v>
      </c>
      <c r="CX119" s="299">
        <v>166254</v>
      </c>
      <c r="CY119" s="299">
        <v>16842</v>
      </c>
      <c r="CZ119" s="299">
        <v>102910</v>
      </c>
      <c r="DA119" s="299">
        <v>32957</v>
      </c>
      <c r="DB119" s="299">
        <v>70474</v>
      </c>
      <c r="DC119" s="299">
        <v>31952</v>
      </c>
      <c r="DD119" s="299">
        <v>0</v>
      </c>
      <c r="DE119" s="299">
        <v>33559</v>
      </c>
      <c r="DF119" s="300">
        <v>4968496</v>
      </c>
      <c r="DG119" s="297"/>
      <c r="DH119" s="297"/>
      <c r="DI119" s="297"/>
      <c r="DJ119" s="297"/>
      <c r="DK119" s="297"/>
      <c r="DL119" s="297"/>
      <c r="DM119" s="297"/>
      <c r="DN119" s="297"/>
      <c r="DO119" s="297"/>
      <c r="DP119" s="297"/>
      <c r="DQ119" s="297"/>
      <c r="DR119" s="297"/>
      <c r="DS119" s="297"/>
      <c r="DT119" s="297"/>
      <c r="DU119" s="297"/>
      <c r="DV119" s="297"/>
      <c r="DW119" s="297"/>
      <c r="DX119" s="297"/>
      <c r="DY119" s="297"/>
    </row>
    <row r="120" spans="1:129" ht="39.950000000000003" customHeight="1">
      <c r="A120" s="274" t="s">
        <v>388</v>
      </c>
      <c r="B120" s="285" t="s">
        <v>449</v>
      </c>
      <c r="C120" s="293">
        <v>90065</v>
      </c>
      <c r="D120" s="294">
        <v>30527</v>
      </c>
      <c r="E120" s="294">
        <v>15348</v>
      </c>
      <c r="F120" s="294">
        <v>15074</v>
      </c>
      <c r="G120" s="294">
        <v>84923</v>
      </c>
      <c r="H120" s="294">
        <v>0</v>
      </c>
      <c r="I120" s="294">
        <v>5266</v>
      </c>
      <c r="J120" s="294">
        <v>294595</v>
      </c>
      <c r="K120" s="294">
        <v>56063</v>
      </c>
      <c r="L120" s="294">
        <v>16573</v>
      </c>
      <c r="M120" s="294">
        <v>0</v>
      </c>
      <c r="N120" s="294">
        <v>27965</v>
      </c>
      <c r="O120" s="294">
        <v>63003</v>
      </c>
      <c r="P120" s="294">
        <v>34779</v>
      </c>
      <c r="Q120" s="294">
        <v>5880</v>
      </c>
      <c r="R120" s="294">
        <v>407312</v>
      </c>
      <c r="S120" s="294">
        <v>128022</v>
      </c>
      <c r="T120" s="294">
        <v>20039</v>
      </c>
      <c r="U120" s="294">
        <v>7788</v>
      </c>
      <c r="V120" s="294">
        <v>45575</v>
      </c>
      <c r="W120" s="294">
        <v>66715</v>
      </c>
      <c r="X120" s="294">
        <v>170736</v>
      </c>
      <c r="Y120" s="294">
        <v>121394</v>
      </c>
      <c r="Z120" s="294">
        <v>49622</v>
      </c>
      <c r="AA120" s="294">
        <v>31502</v>
      </c>
      <c r="AB120" s="294">
        <v>25118</v>
      </c>
      <c r="AC120" s="294">
        <v>441786</v>
      </c>
      <c r="AD120" s="294">
        <v>3518</v>
      </c>
      <c r="AE120" s="294">
        <v>171381</v>
      </c>
      <c r="AF120" s="294">
        <v>4158</v>
      </c>
      <c r="AG120" s="294">
        <v>1703</v>
      </c>
      <c r="AH120" s="294">
        <v>75</v>
      </c>
      <c r="AI120" s="294">
        <v>22276</v>
      </c>
      <c r="AJ120" s="294">
        <v>610</v>
      </c>
      <c r="AK120" s="294">
        <v>45914</v>
      </c>
      <c r="AL120" s="294">
        <v>0</v>
      </c>
      <c r="AM120" s="294">
        <v>124691</v>
      </c>
      <c r="AN120" s="294">
        <v>11863</v>
      </c>
      <c r="AO120" s="294">
        <v>2883</v>
      </c>
      <c r="AP120" s="294">
        <v>422883</v>
      </c>
      <c r="AQ120" s="294">
        <v>69108</v>
      </c>
      <c r="AR120" s="294">
        <v>32160</v>
      </c>
      <c r="AS120" s="294">
        <v>19531</v>
      </c>
      <c r="AT120" s="294">
        <v>122197</v>
      </c>
      <c r="AU120" s="294">
        <v>155123</v>
      </c>
      <c r="AV120" s="294">
        <v>4796</v>
      </c>
      <c r="AW120" s="294">
        <v>20898</v>
      </c>
      <c r="AX120" s="294">
        <v>12303</v>
      </c>
      <c r="AY120" s="294">
        <v>18548</v>
      </c>
      <c r="AZ120" s="294">
        <v>424</v>
      </c>
      <c r="BA120" s="294">
        <v>49126</v>
      </c>
      <c r="BB120" s="294">
        <v>39108</v>
      </c>
      <c r="BC120" s="294">
        <v>35</v>
      </c>
      <c r="BD120" s="294">
        <v>8</v>
      </c>
      <c r="BE120" s="294">
        <v>0</v>
      </c>
      <c r="BF120" s="294">
        <v>141</v>
      </c>
      <c r="BG120" s="294">
        <v>3396</v>
      </c>
      <c r="BH120" s="294">
        <v>386924</v>
      </c>
      <c r="BI120" s="294">
        <v>2771</v>
      </c>
      <c r="BJ120" s="294">
        <v>8898</v>
      </c>
      <c r="BK120" s="294">
        <v>11483</v>
      </c>
      <c r="BL120" s="294">
        <v>227810</v>
      </c>
      <c r="BM120" s="294">
        <v>68028</v>
      </c>
      <c r="BN120" s="294">
        <v>129652</v>
      </c>
      <c r="BO120" s="294">
        <v>104534</v>
      </c>
      <c r="BP120" s="294">
        <v>223659</v>
      </c>
      <c r="BQ120" s="294">
        <v>9719</v>
      </c>
      <c r="BR120" s="294">
        <v>36029</v>
      </c>
      <c r="BS120" s="294">
        <v>56557</v>
      </c>
      <c r="BT120" s="294">
        <v>778553</v>
      </c>
      <c r="BU120" s="294">
        <v>307264</v>
      </c>
      <c r="BV120" s="294">
        <v>98410</v>
      </c>
      <c r="BW120" s="294">
        <v>92593</v>
      </c>
      <c r="BX120" s="294">
        <v>483132</v>
      </c>
      <c r="BY120" s="294">
        <v>14425</v>
      </c>
      <c r="BZ120" s="294">
        <v>168379</v>
      </c>
      <c r="CA120" s="294">
        <v>123437</v>
      </c>
      <c r="CB120" s="294">
        <v>84568</v>
      </c>
      <c r="CC120" s="294">
        <v>33373</v>
      </c>
      <c r="CD120" s="294">
        <v>4269</v>
      </c>
      <c r="CE120" s="294">
        <v>29269</v>
      </c>
      <c r="CF120" s="294">
        <v>66974</v>
      </c>
      <c r="CG120" s="294">
        <v>16986</v>
      </c>
      <c r="CH120" s="294">
        <v>151981</v>
      </c>
      <c r="CI120" s="294">
        <v>39894</v>
      </c>
      <c r="CJ120" s="294">
        <v>34323</v>
      </c>
      <c r="CK120" s="294">
        <v>84802</v>
      </c>
      <c r="CL120" s="294">
        <v>40498</v>
      </c>
      <c r="CM120" s="294">
        <v>347556</v>
      </c>
      <c r="CN120" s="294">
        <v>268710</v>
      </c>
      <c r="CO120" s="294">
        <v>126642</v>
      </c>
      <c r="CP120" s="294">
        <v>551367</v>
      </c>
      <c r="CQ120" s="294">
        <v>25575</v>
      </c>
      <c r="CR120" s="294">
        <v>118329</v>
      </c>
      <c r="CS120" s="294">
        <v>145216</v>
      </c>
      <c r="CT120" s="294">
        <v>58705</v>
      </c>
      <c r="CU120" s="294">
        <v>53754</v>
      </c>
      <c r="CV120" s="294">
        <v>18468</v>
      </c>
      <c r="CW120" s="294">
        <v>85907</v>
      </c>
      <c r="CX120" s="294">
        <v>237035</v>
      </c>
      <c r="CY120" s="294">
        <v>37118</v>
      </c>
      <c r="CZ120" s="294">
        <v>216920</v>
      </c>
      <c r="DA120" s="294">
        <v>49561</v>
      </c>
      <c r="DB120" s="294">
        <v>103096</v>
      </c>
      <c r="DC120" s="294">
        <v>49839</v>
      </c>
      <c r="DD120" s="294">
        <v>13767</v>
      </c>
      <c r="DE120" s="294">
        <v>49684</v>
      </c>
      <c r="DF120" s="295">
        <v>10090970</v>
      </c>
      <c r="DG120" s="297"/>
      <c r="DH120" s="297"/>
      <c r="DI120" s="297"/>
      <c r="DJ120" s="297"/>
      <c r="DK120" s="297"/>
      <c r="DL120" s="297"/>
      <c r="DM120" s="297"/>
      <c r="DN120" s="297"/>
      <c r="DO120" s="297"/>
      <c r="DP120" s="297"/>
      <c r="DQ120" s="297"/>
      <c r="DR120" s="297"/>
      <c r="DS120" s="297"/>
      <c r="DT120" s="297"/>
      <c r="DU120" s="297"/>
      <c r="DV120" s="297"/>
      <c r="DW120" s="297"/>
      <c r="DX120" s="297"/>
      <c r="DY120" s="297"/>
    </row>
    <row r="121" spans="1:129" ht="39.950000000000003" customHeight="1">
      <c r="DF121" s="271"/>
    </row>
    <row r="122" spans="1:129" ht="39.950000000000003" customHeight="1"/>
    <row r="123" spans="1:129" ht="39.950000000000003" customHeight="1"/>
  </sheetData>
  <sheetProtection algorithmName="SHA-512" hashValue="nIVGg4y0zJ2clt4E1/fP+ijR8bIY0zWdHdg4kppxdxOF5jDRSMHXwXHWtUP1jqCH6y0cPpIuMKT9TdibjFZFAA==" saltValue="SnwyEkdPmaeEmh05tucfXA==" spinCount="100000" sheet="1" objects="1" scenarios="1"/>
  <mergeCells count="1">
    <mergeCell ref="C1:H1"/>
  </mergeCells>
  <phoneticPr fontId="4"/>
  <pageMargins left="0.7" right="0.7" top="0.75" bottom="0.75" header="0.3" footer="0.3"/>
  <pageSetup paperSize="9" scale="1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M135"/>
  <sheetViews>
    <sheetView zoomScaleNormal="100" zoomScaleSheetLayoutView="70" workbookViewId="0">
      <selection activeCell="A8" sqref="A8"/>
    </sheetView>
  </sheetViews>
  <sheetFormatPr defaultRowHeight="13.5"/>
  <cols>
    <col min="1" max="2" width="9" style="29"/>
    <col min="3" max="3" width="17.75" style="29" customWidth="1"/>
    <col min="4" max="16384" width="9" style="29"/>
  </cols>
  <sheetData>
    <row r="2" spans="2:4" ht="17.25">
      <c r="B2" s="34" t="s">
        <v>418</v>
      </c>
    </row>
    <row r="4" spans="2:4">
      <c r="B4" s="32" t="s">
        <v>30</v>
      </c>
    </row>
    <row r="5" spans="2:4">
      <c r="B5" s="35" t="s">
        <v>31</v>
      </c>
    </row>
    <row r="6" spans="2:4">
      <c r="C6" s="29" t="s">
        <v>32</v>
      </c>
      <c r="D6" s="29" t="s">
        <v>34</v>
      </c>
    </row>
    <row r="7" spans="2:4">
      <c r="C7" s="29" t="s">
        <v>67</v>
      </c>
      <c r="D7" s="29" t="s">
        <v>68</v>
      </c>
    </row>
    <row r="8" spans="2:4">
      <c r="C8" s="29" t="s">
        <v>415</v>
      </c>
      <c r="D8" s="29" t="s">
        <v>69</v>
      </c>
    </row>
    <row r="9" spans="2:4">
      <c r="C9" s="29" t="s">
        <v>33</v>
      </c>
      <c r="D9" s="29" t="s">
        <v>35</v>
      </c>
    </row>
    <row r="10" spans="2:4">
      <c r="C10" s="29" t="s">
        <v>416</v>
      </c>
      <c r="D10" s="29" t="s">
        <v>37</v>
      </c>
    </row>
    <row r="11" spans="2:4">
      <c r="C11" s="29" t="s">
        <v>417</v>
      </c>
      <c r="D11" s="29" t="s">
        <v>36</v>
      </c>
    </row>
    <row r="13" spans="2:4">
      <c r="B13" s="29" t="s">
        <v>73</v>
      </c>
    </row>
    <row r="14" spans="2:4">
      <c r="B14" s="35" t="s">
        <v>72</v>
      </c>
    </row>
    <row r="16" spans="2:4">
      <c r="B16" s="32" t="s">
        <v>38</v>
      </c>
    </row>
    <row r="17" spans="2:3">
      <c r="B17" s="35" t="s">
        <v>39</v>
      </c>
    </row>
    <row r="18" spans="2:3">
      <c r="C18" s="32" t="s">
        <v>70</v>
      </c>
    </row>
    <row r="52" spans="3:5">
      <c r="C52" s="32" t="s">
        <v>90</v>
      </c>
    </row>
    <row r="54" spans="3:5">
      <c r="D54" s="32" t="s">
        <v>65</v>
      </c>
    </row>
    <row r="55" spans="3:5">
      <c r="D55" s="32" t="s">
        <v>66</v>
      </c>
    </row>
    <row r="56" spans="3:5">
      <c r="D56" s="32" t="s">
        <v>465</v>
      </c>
    </row>
    <row r="57" spans="3:5">
      <c r="D57" s="29" t="s">
        <v>466</v>
      </c>
      <c r="E57" s="29" t="s">
        <v>470</v>
      </c>
    </row>
    <row r="58" spans="3:5">
      <c r="E58" s="29" t="s">
        <v>469</v>
      </c>
    </row>
    <row r="59" spans="3:5">
      <c r="D59" s="32" t="s">
        <v>467</v>
      </c>
    </row>
    <row r="60" spans="3:5">
      <c r="E60" s="29" t="s">
        <v>468</v>
      </c>
    </row>
    <row r="78" spans="3:3">
      <c r="C78" s="32" t="s">
        <v>71</v>
      </c>
    </row>
    <row r="99" spans="2:3">
      <c r="B99" s="29" t="s">
        <v>40</v>
      </c>
    </row>
    <row r="100" spans="2:3">
      <c r="B100" s="35" t="s">
        <v>41</v>
      </c>
    </row>
    <row r="101" spans="2:3">
      <c r="C101" s="29" t="s">
        <v>42</v>
      </c>
    </row>
    <row r="102" spans="2:3">
      <c r="C102" s="29" t="s">
        <v>43</v>
      </c>
    </row>
    <row r="103" spans="2:3">
      <c r="C103" s="29" t="s">
        <v>44</v>
      </c>
    </row>
    <row r="104" spans="2:3">
      <c r="C104" s="29" t="s">
        <v>45</v>
      </c>
    </row>
    <row r="105" spans="2:3">
      <c r="C105" s="29" t="s">
        <v>46</v>
      </c>
    </row>
    <row r="106" spans="2:3">
      <c r="B106" s="29" t="s">
        <v>47</v>
      </c>
    </row>
    <row r="128" spans="11:13">
      <c r="K128" s="36"/>
      <c r="L128" s="36"/>
      <c r="M128" s="36"/>
    </row>
    <row r="135" spans="11:13">
      <c r="K135" s="37"/>
      <c r="L135" s="37"/>
      <c r="M135" s="37"/>
    </row>
  </sheetData>
  <phoneticPr fontId="4"/>
  <pageMargins left="0.7" right="0.7" top="0.75" bottom="0.75" header="0.3" footer="0.3"/>
  <pageSetup paperSize="9" scale="62" orientation="portrait" r:id="rId1"/>
  <rowBreaks count="1" manualBreakCount="1">
    <brk id="98" max="16383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P118"/>
  <sheetViews>
    <sheetView showGridLines="0" zoomScale="51" zoomScaleNormal="51" workbookViewId="0">
      <selection activeCell="B2" sqref="B2"/>
    </sheetView>
  </sheetViews>
  <sheetFormatPr defaultRowHeight="13.5"/>
  <cols>
    <col min="1" max="1" width="2.625" style="37" customWidth="1"/>
    <col min="2" max="2" width="3.625" style="37" customWidth="1"/>
    <col min="3" max="3" width="24.5" style="37" customWidth="1"/>
    <col min="4" max="6" width="15.625" style="37" customWidth="1"/>
    <col min="7" max="7" width="11.875" style="37" customWidth="1"/>
    <col min="8" max="9" width="4.375" style="37" customWidth="1"/>
    <col min="10" max="10" width="5" style="37" customWidth="1"/>
    <col min="11" max="11" width="15.625" style="37" customWidth="1"/>
    <col min="12" max="14" width="13.625" style="37" customWidth="1"/>
    <col min="15" max="15" width="11.125" style="37" customWidth="1"/>
    <col min="16" max="16384" width="9" style="37"/>
  </cols>
  <sheetData>
    <row r="1" spans="2:7" ht="18" customHeight="1"/>
    <row r="2" spans="2:7" ht="18" customHeight="1">
      <c r="B2" s="38" t="s">
        <v>475</v>
      </c>
      <c r="F2" s="39"/>
    </row>
    <row r="3" spans="2:7" ht="18" customHeight="1">
      <c r="F3" s="40"/>
    </row>
    <row r="4" spans="2:7" ht="18" customHeight="1">
      <c r="B4" s="367" t="s">
        <v>17</v>
      </c>
      <c r="C4" s="367"/>
      <c r="D4" s="367"/>
      <c r="E4" s="367"/>
      <c r="F4" s="40"/>
      <c r="G4" s="340" t="s">
        <v>462</v>
      </c>
    </row>
    <row r="5" spans="2:7" ht="18" customHeight="1" thickBot="1">
      <c r="D5" s="128" t="s">
        <v>62</v>
      </c>
      <c r="E5" s="128" t="s">
        <v>62</v>
      </c>
      <c r="F5" s="41"/>
      <c r="G5" s="341" t="s">
        <v>461</v>
      </c>
    </row>
    <row r="6" spans="2:7" ht="18" customHeight="1" thickBot="1">
      <c r="B6" s="368" t="s">
        <v>0</v>
      </c>
      <c r="C6" s="369"/>
      <c r="D6" s="42" t="s">
        <v>60</v>
      </c>
      <c r="E6" s="43" t="s">
        <v>61</v>
      </c>
      <c r="F6" s="42" t="s">
        <v>2</v>
      </c>
      <c r="G6" s="338" t="s">
        <v>459</v>
      </c>
    </row>
    <row r="7" spans="2:7" ht="18" customHeight="1">
      <c r="B7" s="98" t="s">
        <v>199</v>
      </c>
      <c r="C7" s="44" t="s">
        <v>117</v>
      </c>
      <c r="D7" s="114"/>
      <c r="E7" s="115"/>
      <c r="F7" s="109">
        <f>D7+マージン調整!G4</f>
        <v>0</v>
      </c>
      <c r="G7" s="331"/>
    </row>
    <row r="8" spans="2:7" ht="18" customHeight="1">
      <c r="B8" s="99" t="s">
        <v>200</v>
      </c>
      <c r="C8" s="45" t="s">
        <v>118</v>
      </c>
      <c r="D8" s="116"/>
      <c r="E8" s="117"/>
      <c r="F8" s="108">
        <f>D8+マージン調整!G5</f>
        <v>0</v>
      </c>
      <c r="G8" s="332"/>
    </row>
    <row r="9" spans="2:7" ht="18" customHeight="1">
      <c r="B9" s="99" t="s">
        <v>201</v>
      </c>
      <c r="C9" s="45" t="s">
        <v>119</v>
      </c>
      <c r="D9" s="116"/>
      <c r="E9" s="117"/>
      <c r="F9" s="108">
        <f>D9+マージン調整!G6</f>
        <v>0</v>
      </c>
      <c r="G9" s="332"/>
    </row>
    <row r="10" spans="2:7" ht="18" customHeight="1">
      <c r="B10" s="99" t="s">
        <v>202</v>
      </c>
      <c r="C10" s="45" t="s">
        <v>120</v>
      </c>
      <c r="D10" s="116"/>
      <c r="E10" s="117"/>
      <c r="F10" s="108">
        <f>D10+マージン調整!G7</f>
        <v>0</v>
      </c>
      <c r="G10" s="332"/>
    </row>
    <row r="11" spans="2:7" ht="18" customHeight="1">
      <c r="B11" s="99" t="s">
        <v>203</v>
      </c>
      <c r="C11" s="45" t="s">
        <v>121</v>
      </c>
      <c r="D11" s="116"/>
      <c r="E11" s="117"/>
      <c r="F11" s="108">
        <f>D11+マージン調整!G8</f>
        <v>0</v>
      </c>
      <c r="G11" s="332"/>
    </row>
    <row r="12" spans="2:7" ht="18" customHeight="1">
      <c r="B12" s="99" t="s">
        <v>204</v>
      </c>
      <c r="C12" s="45" t="s">
        <v>122</v>
      </c>
      <c r="D12" s="116"/>
      <c r="E12" s="117"/>
      <c r="F12" s="108">
        <f>D12+マージン調整!G9</f>
        <v>0</v>
      </c>
      <c r="G12" s="332"/>
    </row>
    <row r="13" spans="2:7" ht="18" customHeight="1">
      <c r="B13" s="99" t="s">
        <v>205</v>
      </c>
      <c r="C13" s="45" t="s">
        <v>419</v>
      </c>
      <c r="D13" s="116"/>
      <c r="E13" s="117"/>
      <c r="F13" s="108">
        <f>D13+マージン調整!G10</f>
        <v>0</v>
      </c>
      <c r="G13" s="332"/>
    </row>
    <row r="14" spans="2:7" ht="18" customHeight="1">
      <c r="B14" s="99" t="s">
        <v>206</v>
      </c>
      <c r="C14" s="45" t="s">
        <v>123</v>
      </c>
      <c r="D14" s="116"/>
      <c r="E14" s="117"/>
      <c r="F14" s="108">
        <f>D14+マージン調整!G11</f>
        <v>0</v>
      </c>
      <c r="G14" s="332"/>
    </row>
    <row r="15" spans="2:7" ht="18" customHeight="1">
      <c r="B15" s="99" t="s">
        <v>207</v>
      </c>
      <c r="C15" s="45" t="s">
        <v>124</v>
      </c>
      <c r="D15" s="116"/>
      <c r="E15" s="117"/>
      <c r="F15" s="108">
        <f>D15+マージン調整!G12</f>
        <v>0</v>
      </c>
      <c r="G15" s="332"/>
    </row>
    <row r="16" spans="2:7" ht="18" customHeight="1">
      <c r="B16" s="99" t="s">
        <v>208</v>
      </c>
      <c r="C16" s="45" t="s">
        <v>125</v>
      </c>
      <c r="D16" s="116"/>
      <c r="E16" s="117"/>
      <c r="F16" s="108">
        <f>D16+マージン調整!G13</f>
        <v>0</v>
      </c>
      <c r="G16" s="332"/>
    </row>
    <row r="17" spans="2:16" ht="18" customHeight="1">
      <c r="B17" s="99" t="s">
        <v>209</v>
      </c>
      <c r="C17" s="45" t="s">
        <v>126</v>
      </c>
      <c r="D17" s="116"/>
      <c r="E17" s="117"/>
      <c r="F17" s="108">
        <f>D17+マージン調整!G14</f>
        <v>0</v>
      </c>
      <c r="G17" s="332"/>
    </row>
    <row r="18" spans="2:16" ht="18" customHeight="1">
      <c r="B18" s="99" t="s">
        <v>210</v>
      </c>
      <c r="C18" s="45" t="s">
        <v>127</v>
      </c>
      <c r="D18" s="116"/>
      <c r="E18" s="117"/>
      <c r="F18" s="108">
        <f>D18+マージン調整!G15</f>
        <v>0</v>
      </c>
      <c r="G18" s="332"/>
      <c r="H18" s="36"/>
      <c r="I18" s="36"/>
      <c r="J18" s="36"/>
      <c r="K18" s="36"/>
    </row>
    <row r="19" spans="2:16" ht="18" customHeight="1" thickBot="1">
      <c r="B19" s="99" t="s">
        <v>211</v>
      </c>
      <c r="C19" s="45" t="s">
        <v>128</v>
      </c>
      <c r="D19" s="116"/>
      <c r="E19" s="117"/>
      <c r="F19" s="108">
        <f>D19+マージン調整!G16</f>
        <v>0</v>
      </c>
      <c r="G19" s="332"/>
      <c r="H19" s="36"/>
      <c r="I19" s="36"/>
      <c r="J19" s="36"/>
      <c r="K19" s="36"/>
      <c r="O19" s="46" t="str">
        <f>CONCATENATE("（単位；",G114,"、人）")</f>
        <v>（単位；百万円、人）</v>
      </c>
    </row>
    <row r="20" spans="2:16" ht="18" customHeight="1" thickBot="1">
      <c r="B20" s="99" t="s">
        <v>212</v>
      </c>
      <c r="C20" s="45" t="s">
        <v>129</v>
      </c>
      <c r="D20" s="116"/>
      <c r="E20" s="117"/>
      <c r="F20" s="108">
        <f>D20+マージン調整!G17</f>
        <v>0</v>
      </c>
      <c r="G20" s="351"/>
      <c r="H20" s="352"/>
      <c r="I20" s="346"/>
      <c r="J20" s="346"/>
      <c r="K20" s="347"/>
      <c r="L20" s="47" t="s">
        <v>49</v>
      </c>
      <c r="M20" s="48" t="s">
        <v>413</v>
      </c>
      <c r="N20" s="49" t="s">
        <v>414</v>
      </c>
      <c r="O20" s="50" t="s">
        <v>50</v>
      </c>
    </row>
    <row r="21" spans="2:16" ht="18" customHeight="1">
      <c r="B21" s="99" t="s">
        <v>213</v>
      </c>
      <c r="C21" s="45" t="s">
        <v>130</v>
      </c>
      <c r="D21" s="116"/>
      <c r="E21" s="117"/>
      <c r="F21" s="108">
        <f>D21+マージン調整!G18</f>
        <v>0</v>
      </c>
      <c r="G21" s="351"/>
      <c r="H21" s="352"/>
      <c r="I21" s="372" t="s">
        <v>14</v>
      </c>
      <c r="J21" s="372"/>
      <c r="K21" s="373"/>
      <c r="L21" s="56">
        <f>一覧表!C115</f>
        <v>0</v>
      </c>
      <c r="M21" s="57">
        <f>一覧表!H115</f>
        <v>0</v>
      </c>
      <c r="N21" s="58">
        <f>一覧表!M115</f>
        <v>0</v>
      </c>
      <c r="O21" s="69">
        <f>SUM(L21:N21)</f>
        <v>0</v>
      </c>
    </row>
    <row r="22" spans="2:16" ht="18" customHeight="1">
      <c r="B22" s="99" t="s">
        <v>214</v>
      </c>
      <c r="C22" s="45" t="s">
        <v>131</v>
      </c>
      <c r="D22" s="116"/>
      <c r="E22" s="117"/>
      <c r="F22" s="108">
        <f>D22+マージン調整!G19</f>
        <v>0</v>
      </c>
      <c r="G22" s="351"/>
      <c r="H22" s="353"/>
      <c r="I22" s="349"/>
      <c r="J22" s="370" t="s">
        <v>81</v>
      </c>
      <c r="K22" s="371"/>
      <c r="L22" s="59">
        <f>一覧表!D115</f>
        <v>0</v>
      </c>
      <c r="M22" s="60">
        <f>一覧表!I115</f>
        <v>0</v>
      </c>
      <c r="N22" s="61">
        <f>一覧表!N115</f>
        <v>0</v>
      </c>
      <c r="O22" s="68">
        <f>SUM(L22:N22)</f>
        <v>0</v>
      </c>
    </row>
    <row r="23" spans="2:16" ht="18" customHeight="1" thickBot="1">
      <c r="B23" s="99" t="s">
        <v>215</v>
      </c>
      <c r="C23" s="45" t="s">
        <v>132</v>
      </c>
      <c r="D23" s="116"/>
      <c r="E23" s="117"/>
      <c r="F23" s="108">
        <f>D23+マージン調整!G20</f>
        <v>0</v>
      </c>
      <c r="G23" s="351"/>
      <c r="H23" s="353"/>
      <c r="I23" s="349"/>
      <c r="J23" s="62"/>
      <c r="K23" s="63" t="s">
        <v>53</v>
      </c>
      <c r="L23" s="64">
        <f>一覧表!E115</f>
        <v>0</v>
      </c>
      <c r="M23" s="65">
        <f>一覧表!J115</f>
        <v>0</v>
      </c>
      <c r="N23" s="66">
        <f>一覧表!O115</f>
        <v>0</v>
      </c>
      <c r="O23" s="67">
        <f>SUM(L23:N23)</f>
        <v>0</v>
      </c>
    </row>
    <row r="24" spans="2:16" ht="18" customHeight="1">
      <c r="B24" s="99" t="s">
        <v>216</v>
      </c>
      <c r="C24" s="45" t="s">
        <v>133</v>
      </c>
      <c r="D24" s="116"/>
      <c r="E24" s="117"/>
      <c r="F24" s="108">
        <f>D24+マージン調整!G21</f>
        <v>0</v>
      </c>
      <c r="G24" s="351"/>
      <c r="H24" s="353"/>
      <c r="I24" s="374" t="s">
        <v>48</v>
      </c>
      <c r="J24" s="374"/>
      <c r="K24" s="375"/>
      <c r="L24" s="74">
        <f>一覧表!F115</f>
        <v>0</v>
      </c>
      <c r="M24" s="75">
        <f>一覧表!K115</f>
        <v>0</v>
      </c>
      <c r="N24" s="76">
        <f>一覧表!P115</f>
        <v>0</v>
      </c>
      <c r="O24" s="77">
        <f>SUM(L24:N24)</f>
        <v>0</v>
      </c>
      <c r="P24" s="51"/>
    </row>
    <row r="25" spans="2:16" ht="18" customHeight="1" thickBot="1">
      <c r="B25" s="99" t="s">
        <v>433</v>
      </c>
      <c r="C25" s="45" t="s">
        <v>420</v>
      </c>
      <c r="D25" s="116"/>
      <c r="E25" s="117"/>
      <c r="F25" s="108">
        <f>D25+マージン調整!G22</f>
        <v>0</v>
      </c>
      <c r="G25" s="351"/>
      <c r="H25" s="353"/>
      <c r="I25" s="350"/>
      <c r="J25" s="365" t="s">
        <v>51</v>
      </c>
      <c r="K25" s="366"/>
      <c r="L25" s="70">
        <f>一覧表!G115</f>
        <v>0</v>
      </c>
      <c r="M25" s="71">
        <f>一覧表!L115</f>
        <v>0</v>
      </c>
      <c r="N25" s="72">
        <f>一覧表!Q115</f>
        <v>0</v>
      </c>
      <c r="O25" s="73">
        <f>SUM(L25:N25)</f>
        <v>0</v>
      </c>
      <c r="P25" s="51"/>
    </row>
    <row r="26" spans="2:16" ht="18" customHeight="1">
      <c r="B26" s="99" t="s">
        <v>434</v>
      </c>
      <c r="C26" s="45" t="s">
        <v>421</v>
      </c>
      <c r="D26" s="116"/>
      <c r="E26" s="117"/>
      <c r="F26" s="108">
        <f>D26+マージン調整!G23</f>
        <v>0</v>
      </c>
      <c r="G26" s="332"/>
    </row>
    <row r="27" spans="2:16" ht="18" customHeight="1">
      <c r="B27" s="99" t="s">
        <v>217</v>
      </c>
      <c r="C27" s="45" t="s">
        <v>422</v>
      </c>
      <c r="D27" s="116"/>
      <c r="E27" s="117"/>
      <c r="F27" s="108">
        <f>D27+マージン調整!G24</f>
        <v>0</v>
      </c>
      <c r="G27" s="332"/>
    </row>
    <row r="28" spans="2:16" ht="18" customHeight="1">
      <c r="B28" s="99" t="s">
        <v>218</v>
      </c>
      <c r="C28" s="45" t="s">
        <v>423</v>
      </c>
      <c r="D28" s="116"/>
      <c r="E28" s="117"/>
      <c r="F28" s="108">
        <f>D28+マージン調整!G25</f>
        <v>0</v>
      </c>
      <c r="G28" s="332"/>
    </row>
    <row r="29" spans="2:16" ht="18" customHeight="1">
      <c r="B29" s="99" t="s">
        <v>219</v>
      </c>
      <c r="C29" s="45" t="s">
        <v>134</v>
      </c>
      <c r="D29" s="116"/>
      <c r="E29" s="117"/>
      <c r="F29" s="108">
        <f>D29+マージン調整!G26</f>
        <v>0</v>
      </c>
      <c r="G29" s="332"/>
    </row>
    <row r="30" spans="2:16" ht="18" customHeight="1">
      <c r="B30" s="99" t="s">
        <v>220</v>
      </c>
      <c r="C30" s="45" t="s">
        <v>135</v>
      </c>
      <c r="D30" s="116"/>
      <c r="E30" s="117"/>
      <c r="F30" s="108">
        <f>D30+マージン調整!G27</f>
        <v>0</v>
      </c>
      <c r="G30" s="332"/>
    </row>
    <row r="31" spans="2:16" ht="18" customHeight="1">
      <c r="B31" s="99" t="s">
        <v>221</v>
      </c>
      <c r="C31" s="45" t="s">
        <v>136</v>
      </c>
      <c r="D31" s="116"/>
      <c r="E31" s="117"/>
      <c r="F31" s="108">
        <f>D31+マージン調整!G28</f>
        <v>0</v>
      </c>
      <c r="G31" s="332"/>
    </row>
    <row r="32" spans="2:16" ht="18" customHeight="1">
      <c r="B32" s="99" t="s">
        <v>222</v>
      </c>
      <c r="C32" s="45" t="s">
        <v>137</v>
      </c>
      <c r="D32" s="116"/>
      <c r="E32" s="117"/>
      <c r="F32" s="108">
        <f>D32+マージン調整!G29</f>
        <v>0</v>
      </c>
      <c r="G32" s="332"/>
    </row>
    <row r="33" spans="2:11" ht="18" customHeight="1">
      <c r="B33" s="99" t="s">
        <v>223</v>
      </c>
      <c r="C33" s="52" t="s">
        <v>424</v>
      </c>
      <c r="D33" s="118"/>
      <c r="E33" s="119"/>
      <c r="F33" s="108">
        <f>D33+マージン調整!G30</f>
        <v>0</v>
      </c>
      <c r="G33" s="332"/>
    </row>
    <row r="34" spans="2:11" ht="18" customHeight="1">
      <c r="B34" s="99" t="s">
        <v>435</v>
      </c>
      <c r="C34" s="45" t="s">
        <v>425</v>
      </c>
      <c r="D34" s="116"/>
      <c r="E34" s="117"/>
      <c r="F34" s="108">
        <f>D34+マージン調整!G31</f>
        <v>0</v>
      </c>
      <c r="G34" s="332"/>
    </row>
    <row r="35" spans="2:11" ht="18" customHeight="1">
      <c r="B35" s="99" t="s">
        <v>224</v>
      </c>
      <c r="C35" s="45" t="s">
        <v>138</v>
      </c>
      <c r="D35" s="116"/>
      <c r="E35" s="117"/>
      <c r="F35" s="108">
        <f>D35+マージン調整!G32</f>
        <v>0</v>
      </c>
      <c r="G35" s="332"/>
    </row>
    <row r="36" spans="2:11" ht="18" customHeight="1">
      <c r="B36" s="99" t="s">
        <v>225</v>
      </c>
      <c r="C36" s="45" t="s">
        <v>139</v>
      </c>
      <c r="D36" s="116"/>
      <c r="E36" s="117"/>
      <c r="F36" s="108">
        <f>D36+マージン調整!G33</f>
        <v>0</v>
      </c>
      <c r="G36" s="332"/>
    </row>
    <row r="37" spans="2:11" ht="18" customHeight="1">
      <c r="B37" s="99" t="s">
        <v>226</v>
      </c>
      <c r="C37" s="53" t="s">
        <v>426</v>
      </c>
      <c r="D37" s="116"/>
      <c r="E37" s="117"/>
      <c r="F37" s="108">
        <f>D37+マージン調整!G34</f>
        <v>0</v>
      </c>
      <c r="G37" s="332"/>
    </row>
    <row r="38" spans="2:11" ht="18" customHeight="1">
      <c r="B38" s="99" t="s">
        <v>227</v>
      </c>
      <c r="C38" s="45" t="s">
        <v>140</v>
      </c>
      <c r="D38" s="116"/>
      <c r="E38" s="117"/>
      <c r="F38" s="108">
        <f>D38+マージン調整!G35</f>
        <v>0</v>
      </c>
      <c r="G38" s="333"/>
    </row>
    <row r="39" spans="2:11" ht="18" customHeight="1">
      <c r="B39" s="99" t="s">
        <v>228</v>
      </c>
      <c r="C39" s="45" t="s">
        <v>141</v>
      </c>
      <c r="D39" s="116"/>
      <c r="E39" s="117"/>
      <c r="F39" s="108">
        <f>D39+マージン調整!G36</f>
        <v>0</v>
      </c>
      <c r="G39" s="333"/>
    </row>
    <row r="40" spans="2:11" ht="18" customHeight="1">
      <c r="B40" s="99" t="s">
        <v>229</v>
      </c>
      <c r="C40" s="45" t="s">
        <v>142</v>
      </c>
      <c r="D40" s="116"/>
      <c r="E40" s="117"/>
      <c r="F40" s="108">
        <f>D40+マージン調整!G37</f>
        <v>0</v>
      </c>
      <c r="G40" s="333"/>
    </row>
    <row r="41" spans="2:11" ht="18" customHeight="1">
      <c r="B41" s="99" t="s">
        <v>230</v>
      </c>
      <c r="C41" s="45" t="s">
        <v>143</v>
      </c>
      <c r="D41" s="116"/>
      <c r="E41" s="117"/>
      <c r="F41" s="108">
        <f>D41+マージン調整!G38</f>
        <v>0</v>
      </c>
      <c r="G41" s="333"/>
    </row>
    <row r="42" spans="2:11" ht="18" customHeight="1">
      <c r="B42" s="100" t="s">
        <v>231</v>
      </c>
      <c r="C42" s="112" t="s">
        <v>144</v>
      </c>
      <c r="D42" s="116"/>
      <c r="E42" s="117"/>
      <c r="F42" s="108">
        <f>D42+マージン調整!G39</f>
        <v>0</v>
      </c>
      <c r="G42" s="333"/>
    </row>
    <row r="43" spans="2:11" ht="18" customHeight="1">
      <c r="B43" s="100" t="s">
        <v>232</v>
      </c>
      <c r="C43" s="112" t="s">
        <v>145</v>
      </c>
      <c r="D43" s="116"/>
      <c r="E43" s="117"/>
      <c r="F43" s="108">
        <f>D43+マージン調整!G40</f>
        <v>0</v>
      </c>
      <c r="G43" s="333"/>
    </row>
    <row r="44" spans="2:11" ht="18" customHeight="1">
      <c r="B44" s="100" t="s">
        <v>233</v>
      </c>
      <c r="C44" s="112" t="s">
        <v>427</v>
      </c>
      <c r="D44" s="116"/>
      <c r="E44" s="117"/>
      <c r="F44" s="108">
        <f>D44+マージン調整!G41</f>
        <v>0</v>
      </c>
      <c r="G44" s="333"/>
      <c r="J44" s="339" t="s">
        <v>460</v>
      </c>
    </row>
    <row r="45" spans="2:11" ht="18" customHeight="1">
      <c r="B45" s="100" t="s">
        <v>234</v>
      </c>
      <c r="C45" s="113" t="s">
        <v>146</v>
      </c>
      <c r="D45" s="120"/>
      <c r="E45" s="121"/>
      <c r="F45" s="108">
        <f>D45+マージン調整!G42</f>
        <v>0</v>
      </c>
      <c r="G45" s="333"/>
      <c r="K45" s="37" t="s">
        <v>463</v>
      </c>
    </row>
    <row r="46" spans="2:11" ht="18" customHeight="1">
      <c r="B46" s="99" t="s">
        <v>235</v>
      </c>
      <c r="C46" s="104" t="s">
        <v>147</v>
      </c>
      <c r="D46" s="122"/>
      <c r="E46" s="123"/>
      <c r="F46" s="108">
        <f>D46+マージン調整!G43</f>
        <v>0</v>
      </c>
      <c r="G46" s="334"/>
      <c r="H46" s="54"/>
      <c r="I46" s="54"/>
      <c r="K46" s="37" t="s">
        <v>473</v>
      </c>
    </row>
    <row r="47" spans="2:11" ht="18" customHeight="1">
      <c r="B47" s="103" t="s">
        <v>236</v>
      </c>
      <c r="C47" s="105" t="s">
        <v>148</v>
      </c>
      <c r="D47" s="124"/>
      <c r="E47" s="125"/>
      <c r="F47" s="108">
        <f>D47+マージン調整!G44</f>
        <v>0</v>
      </c>
      <c r="G47" s="335"/>
      <c r="H47" s="54"/>
      <c r="I47" s="54"/>
      <c r="K47" s="37" t="s">
        <v>464</v>
      </c>
    </row>
    <row r="48" spans="2:11" ht="18" customHeight="1">
      <c r="B48" s="101" t="s">
        <v>237</v>
      </c>
      <c r="C48" s="45" t="s">
        <v>428</v>
      </c>
      <c r="D48" s="124"/>
      <c r="E48" s="125"/>
      <c r="F48" s="108">
        <f>D48+マージン調整!G45</f>
        <v>0</v>
      </c>
      <c r="G48" s="336"/>
      <c r="H48" s="55"/>
      <c r="I48" s="55"/>
    </row>
    <row r="49" spans="2:7" ht="18" customHeight="1">
      <c r="B49" s="101" t="s">
        <v>238</v>
      </c>
      <c r="C49" s="45" t="s">
        <v>149</v>
      </c>
      <c r="D49" s="124"/>
      <c r="E49" s="125"/>
      <c r="F49" s="108">
        <f>D49+マージン調整!G46</f>
        <v>0</v>
      </c>
      <c r="G49" s="333"/>
    </row>
    <row r="50" spans="2:7" ht="18" customHeight="1">
      <c r="B50" s="101" t="s">
        <v>239</v>
      </c>
      <c r="C50" s="45" t="s">
        <v>94</v>
      </c>
      <c r="D50" s="124"/>
      <c r="E50" s="125"/>
      <c r="F50" s="108">
        <f>D50+マージン調整!G47</f>
        <v>0</v>
      </c>
      <c r="G50" s="333"/>
    </row>
    <row r="51" spans="2:7" ht="18" customHeight="1">
      <c r="B51" s="101" t="s">
        <v>240</v>
      </c>
      <c r="C51" s="45" t="s">
        <v>95</v>
      </c>
      <c r="D51" s="124"/>
      <c r="E51" s="125"/>
      <c r="F51" s="108">
        <f>D51+マージン調整!G48</f>
        <v>0</v>
      </c>
      <c r="G51" s="333"/>
    </row>
    <row r="52" spans="2:7" ht="18" customHeight="1">
      <c r="B52" s="101" t="s">
        <v>241</v>
      </c>
      <c r="C52" s="45" t="s">
        <v>96</v>
      </c>
      <c r="D52" s="124"/>
      <c r="E52" s="125"/>
      <c r="F52" s="108">
        <f>D52+マージン調整!G49</f>
        <v>0</v>
      </c>
      <c r="G52" s="333"/>
    </row>
    <row r="53" spans="2:7" ht="18" customHeight="1">
      <c r="B53" s="101" t="s">
        <v>242</v>
      </c>
      <c r="C53" s="45" t="s">
        <v>150</v>
      </c>
      <c r="D53" s="124"/>
      <c r="E53" s="125"/>
      <c r="F53" s="108">
        <f>D53+マージン調整!G50</f>
        <v>0</v>
      </c>
      <c r="G53" s="333"/>
    </row>
    <row r="54" spans="2:7" ht="18" customHeight="1">
      <c r="B54" s="101" t="s">
        <v>243</v>
      </c>
      <c r="C54" s="45" t="s">
        <v>151</v>
      </c>
      <c r="D54" s="124"/>
      <c r="E54" s="125"/>
      <c r="F54" s="108">
        <f>D54+マージン調整!G51</f>
        <v>0</v>
      </c>
      <c r="G54" s="333"/>
    </row>
    <row r="55" spans="2:7" ht="18" customHeight="1">
      <c r="B55" s="101" t="s">
        <v>244</v>
      </c>
      <c r="C55" s="45" t="s">
        <v>152</v>
      </c>
      <c r="D55" s="124"/>
      <c r="E55" s="125"/>
      <c r="F55" s="108">
        <f>D55+マージン調整!G52</f>
        <v>0</v>
      </c>
      <c r="G55" s="333"/>
    </row>
    <row r="56" spans="2:7" ht="18" customHeight="1">
      <c r="B56" s="101" t="s">
        <v>245</v>
      </c>
      <c r="C56" s="45" t="s">
        <v>153</v>
      </c>
      <c r="D56" s="124"/>
      <c r="E56" s="125"/>
      <c r="F56" s="108">
        <f>D56+マージン調整!G53</f>
        <v>0</v>
      </c>
      <c r="G56" s="333"/>
    </row>
    <row r="57" spans="2:7" ht="18" customHeight="1">
      <c r="B57" s="101" t="s">
        <v>246</v>
      </c>
      <c r="C57" s="45" t="s">
        <v>154</v>
      </c>
      <c r="D57" s="124"/>
      <c r="E57" s="125"/>
      <c r="F57" s="108">
        <f>D57+マージン調整!G54</f>
        <v>0</v>
      </c>
      <c r="G57" s="333"/>
    </row>
    <row r="58" spans="2:7" ht="18" customHeight="1">
      <c r="B58" s="101" t="s">
        <v>247</v>
      </c>
      <c r="C58" s="45" t="s">
        <v>155</v>
      </c>
      <c r="D58" s="124"/>
      <c r="E58" s="125"/>
      <c r="F58" s="108">
        <f>D58+マージン調整!G55</f>
        <v>0</v>
      </c>
      <c r="G58" s="333"/>
    </row>
    <row r="59" spans="2:7" ht="18" customHeight="1">
      <c r="B59" s="101" t="s">
        <v>248</v>
      </c>
      <c r="C59" s="45" t="s">
        <v>429</v>
      </c>
      <c r="D59" s="124"/>
      <c r="E59" s="125"/>
      <c r="F59" s="108">
        <f>D59+マージン調整!G56</f>
        <v>0</v>
      </c>
      <c r="G59" s="333"/>
    </row>
    <row r="60" spans="2:7" ht="18" customHeight="1">
      <c r="B60" s="101" t="s">
        <v>249</v>
      </c>
      <c r="C60" s="45" t="s">
        <v>156</v>
      </c>
      <c r="D60" s="124"/>
      <c r="E60" s="125"/>
      <c r="F60" s="108">
        <f>D60+マージン調整!G57</f>
        <v>0</v>
      </c>
      <c r="G60" s="333"/>
    </row>
    <row r="61" spans="2:7" ht="18" customHeight="1">
      <c r="B61" s="101" t="s">
        <v>250</v>
      </c>
      <c r="C61" s="45" t="s">
        <v>157</v>
      </c>
      <c r="D61" s="124"/>
      <c r="E61" s="125"/>
      <c r="F61" s="108">
        <f>D61+マージン調整!G58</f>
        <v>0</v>
      </c>
      <c r="G61" s="333"/>
    </row>
    <row r="62" spans="2:7" ht="18" customHeight="1">
      <c r="B62" s="101" t="s">
        <v>251</v>
      </c>
      <c r="C62" s="45" t="s">
        <v>158</v>
      </c>
      <c r="D62" s="124"/>
      <c r="E62" s="125"/>
      <c r="F62" s="108">
        <f>D62+マージン調整!G59</f>
        <v>0</v>
      </c>
      <c r="G62" s="333"/>
    </row>
    <row r="63" spans="2:7" ht="18" customHeight="1">
      <c r="B63" s="101" t="s">
        <v>252</v>
      </c>
      <c r="C63" s="45" t="s">
        <v>159</v>
      </c>
      <c r="D63" s="124"/>
      <c r="E63" s="125"/>
      <c r="F63" s="108">
        <f>D63+マージン調整!G60</f>
        <v>0</v>
      </c>
      <c r="G63" s="333"/>
    </row>
    <row r="64" spans="2:7" ht="18" customHeight="1">
      <c r="B64" s="101" t="s">
        <v>253</v>
      </c>
      <c r="C64" s="45" t="s">
        <v>160</v>
      </c>
      <c r="D64" s="124"/>
      <c r="E64" s="125"/>
      <c r="F64" s="108">
        <f>D64+マージン調整!G61</f>
        <v>0</v>
      </c>
      <c r="G64" s="333"/>
    </row>
    <row r="65" spans="2:7" ht="18" customHeight="1">
      <c r="B65" s="101" t="s">
        <v>254</v>
      </c>
      <c r="C65" s="45" t="s">
        <v>161</v>
      </c>
      <c r="D65" s="124"/>
      <c r="E65" s="125"/>
      <c r="F65" s="108">
        <f>D65+マージン調整!G62</f>
        <v>0</v>
      </c>
      <c r="G65" s="333"/>
    </row>
    <row r="66" spans="2:7" ht="18" customHeight="1">
      <c r="B66" s="101" t="s">
        <v>255</v>
      </c>
      <c r="C66" s="45" t="s">
        <v>6</v>
      </c>
      <c r="D66" s="124"/>
      <c r="E66" s="125"/>
      <c r="F66" s="108">
        <f>D66+マージン調整!G63</f>
        <v>0</v>
      </c>
      <c r="G66" s="333"/>
    </row>
    <row r="67" spans="2:7" ht="18" customHeight="1">
      <c r="B67" s="101" t="s">
        <v>256</v>
      </c>
      <c r="C67" s="45" t="s">
        <v>162</v>
      </c>
      <c r="D67" s="124"/>
      <c r="E67" s="125"/>
      <c r="F67" s="108">
        <f>D67+マージン調整!G64</f>
        <v>0</v>
      </c>
      <c r="G67" s="333"/>
    </row>
    <row r="68" spans="2:7" ht="18" customHeight="1">
      <c r="B68" s="101" t="s">
        <v>257</v>
      </c>
      <c r="C68" s="45" t="s">
        <v>163</v>
      </c>
      <c r="D68" s="124"/>
      <c r="E68" s="125"/>
      <c r="F68" s="108">
        <f>D68+マージン調整!G65</f>
        <v>0</v>
      </c>
      <c r="G68" s="333"/>
    </row>
    <row r="69" spans="2:7" ht="18" customHeight="1">
      <c r="B69" s="101" t="s">
        <v>258</v>
      </c>
      <c r="C69" s="45" t="s">
        <v>164</v>
      </c>
      <c r="D69" s="124"/>
      <c r="E69" s="125"/>
      <c r="F69" s="108">
        <f>D69+マージン調整!G66</f>
        <v>0</v>
      </c>
      <c r="G69" s="333"/>
    </row>
    <row r="70" spans="2:7" ht="18" customHeight="1">
      <c r="B70" s="101" t="s">
        <v>259</v>
      </c>
      <c r="C70" s="45" t="s">
        <v>165</v>
      </c>
      <c r="D70" s="124"/>
      <c r="E70" s="125"/>
      <c r="F70" s="108">
        <f>D70+マージン調整!G67</f>
        <v>0</v>
      </c>
      <c r="G70" s="333"/>
    </row>
    <row r="71" spans="2:7" ht="18" customHeight="1">
      <c r="B71" s="101" t="s">
        <v>260</v>
      </c>
      <c r="C71" s="45" t="s">
        <v>166</v>
      </c>
      <c r="D71" s="124"/>
      <c r="E71" s="125"/>
      <c r="F71" s="108">
        <f>D71+マージン調整!G68</f>
        <v>0</v>
      </c>
      <c r="G71" s="333"/>
    </row>
    <row r="72" spans="2:7" ht="18" customHeight="1">
      <c r="B72" s="101" t="s">
        <v>261</v>
      </c>
      <c r="C72" s="45" t="s">
        <v>430</v>
      </c>
      <c r="D72" s="124"/>
      <c r="E72" s="125"/>
      <c r="F72" s="108">
        <f>D72+マージン調整!G69</f>
        <v>0</v>
      </c>
      <c r="G72" s="333"/>
    </row>
    <row r="73" spans="2:7" ht="18" customHeight="1">
      <c r="B73" s="101" t="s">
        <v>436</v>
      </c>
      <c r="C73" s="45" t="s">
        <v>431</v>
      </c>
      <c r="D73" s="124"/>
      <c r="E73" s="125"/>
      <c r="F73" s="108">
        <f>D73+マージン調整!G70</f>
        <v>0</v>
      </c>
      <c r="G73" s="333"/>
    </row>
    <row r="74" spans="2:7" ht="18" customHeight="1">
      <c r="B74" s="101" t="s">
        <v>262</v>
      </c>
      <c r="C74" s="45" t="s">
        <v>97</v>
      </c>
      <c r="D74" s="124"/>
      <c r="E74" s="125"/>
      <c r="F74" s="108">
        <f>D74+マージン調整!G71</f>
        <v>0</v>
      </c>
      <c r="G74" s="333"/>
    </row>
    <row r="75" spans="2:7" ht="18" customHeight="1">
      <c r="B75" s="101" t="s">
        <v>263</v>
      </c>
      <c r="C75" s="45" t="s">
        <v>98</v>
      </c>
      <c r="D75" s="124"/>
      <c r="E75" s="125"/>
      <c r="F75" s="108">
        <f>D75+マージン調整!G72</f>
        <v>0</v>
      </c>
      <c r="G75" s="333"/>
    </row>
    <row r="76" spans="2:7" ht="18" customHeight="1">
      <c r="B76" s="101" t="s">
        <v>264</v>
      </c>
      <c r="C76" s="45" t="s">
        <v>7</v>
      </c>
      <c r="D76" s="124"/>
      <c r="E76" s="125"/>
      <c r="F76" s="108">
        <f>D76+マージン調整!G73</f>
        <v>0</v>
      </c>
      <c r="G76" s="333"/>
    </row>
    <row r="77" spans="2:7" ht="18" customHeight="1">
      <c r="B77" s="101" t="s">
        <v>265</v>
      </c>
      <c r="C77" s="45" t="s">
        <v>8</v>
      </c>
      <c r="D77" s="124"/>
      <c r="E77" s="125"/>
      <c r="F77" s="108">
        <f>D77+マージン調整!G74</f>
        <v>0</v>
      </c>
      <c r="G77" s="333"/>
    </row>
    <row r="78" spans="2:7" ht="18" customHeight="1">
      <c r="B78" s="101" t="s">
        <v>266</v>
      </c>
      <c r="C78" s="45" t="s">
        <v>167</v>
      </c>
      <c r="D78" s="124"/>
      <c r="E78" s="125"/>
      <c r="F78" s="108">
        <f>D78+マージン調整!G75</f>
        <v>0</v>
      </c>
      <c r="G78" s="333"/>
    </row>
    <row r="79" spans="2:7" ht="18" customHeight="1">
      <c r="B79" s="101" t="s">
        <v>267</v>
      </c>
      <c r="C79" s="45" t="s">
        <v>168</v>
      </c>
      <c r="D79" s="124"/>
      <c r="E79" s="125"/>
      <c r="F79" s="108">
        <f>D79+マージン調整!G76</f>
        <v>0</v>
      </c>
      <c r="G79" s="333"/>
    </row>
    <row r="80" spans="2:7" ht="18" customHeight="1">
      <c r="B80" s="101" t="s">
        <v>268</v>
      </c>
      <c r="C80" s="45" t="s">
        <v>169</v>
      </c>
      <c r="D80" s="124"/>
      <c r="E80" s="125"/>
      <c r="F80" s="108">
        <f>D80+マージン調整!G77</f>
        <v>0</v>
      </c>
      <c r="G80" s="333"/>
    </row>
    <row r="81" spans="2:7" ht="18" customHeight="1">
      <c r="B81" s="101" t="s">
        <v>269</v>
      </c>
      <c r="C81" s="45" t="s">
        <v>170</v>
      </c>
      <c r="D81" s="124"/>
      <c r="E81" s="125"/>
      <c r="F81" s="108">
        <f>D81+マージン調整!G78</f>
        <v>0</v>
      </c>
      <c r="G81" s="333"/>
    </row>
    <row r="82" spans="2:7" ht="18" customHeight="1">
      <c r="B82" s="101" t="s">
        <v>270</v>
      </c>
      <c r="C82" s="45" t="s">
        <v>171</v>
      </c>
      <c r="D82" s="124"/>
      <c r="E82" s="125"/>
      <c r="F82" s="108">
        <f>D82+マージン調整!G79</f>
        <v>0</v>
      </c>
      <c r="G82" s="333"/>
    </row>
    <row r="83" spans="2:7" ht="18" customHeight="1">
      <c r="B83" s="101" t="s">
        <v>271</v>
      </c>
      <c r="C83" s="45" t="s">
        <v>172</v>
      </c>
      <c r="D83" s="124"/>
      <c r="E83" s="125"/>
      <c r="F83" s="108">
        <f>D83+マージン調整!G80</f>
        <v>0</v>
      </c>
      <c r="G83" s="333"/>
    </row>
    <row r="84" spans="2:7" ht="18" customHeight="1">
      <c r="B84" s="101" t="s">
        <v>272</v>
      </c>
      <c r="C84" s="45" t="s">
        <v>173</v>
      </c>
      <c r="D84" s="124"/>
      <c r="E84" s="125"/>
      <c r="F84" s="108">
        <f>D84+マージン調整!G81</f>
        <v>0</v>
      </c>
      <c r="G84" s="333"/>
    </row>
    <row r="85" spans="2:7" ht="18" customHeight="1">
      <c r="B85" s="101" t="s">
        <v>273</v>
      </c>
      <c r="C85" s="45" t="s">
        <v>174</v>
      </c>
      <c r="D85" s="124"/>
      <c r="E85" s="125"/>
      <c r="F85" s="108">
        <f>D85+マージン調整!G82</f>
        <v>0</v>
      </c>
      <c r="G85" s="333"/>
    </row>
    <row r="86" spans="2:7" ht="18" customHeight="1">
      <c r="B86" s="101" t="s">
        <v>274</v>
      </c>
      <c r="C86" s="45" t="s">
        <v>175</v>
      </c>
      <c r="D86" s="124"/>
      <c r="E86" s="125"/>
      <c r="F86" s="108">
        <f>D86+マージン調整!G83</f>
        <v>0</v>
      </c>
      <c r="G86" s="333"/>
    </row>
    <row r="87" spans="2:7" ht="18" customHeight="1">
      <c r="B87" s="101" t="s">
        <v>275</v>
      </c>
      <c r="C87" s="45" t="s">
        <v>176</v>
      </c>
      <c r="D87" s="124"/>
      <c r="E87" s="125"/>
      <c r="F87" s="108">
        <f>D87+マージン調整!G84</f>
        <v>0</v>
      </c>
      <c r="G87" s="333"/>
    </row>
    <row r="88" spans="2:7" ht="18" customHeight="1">
      <c r="B88" s="101" t="s">
        <v>276</v>
      </c>
      <c r="C88" s="45" t="s">
        <v>177</v>
      </c>
      <c r="D88" s="124"/>
      <c r="E88" s="125"/>
      <c r="F88" s="108">
        <f>D88+マージン調整!G85</f>
        <v>0</v>
      </c>
      <c r="G88" s="333"/>
    </row>
    <row r="89" spans="2:7" ht="18" customHeight="1">
      <c r="B89" s="101" t="s">
        <v>277</v>
      </c>
      <c r="C89" s="45" t="s">
        <v>178</v>
      </c>
      <c r="D89" s="124"/>
      <c r="E89" s="125"/>
      <c r="F89" s="108">
        <f>D89+マージン調整!G86</f>
        <v>0</v>
      </c>
      <c r="G89" s="333"/>
    </row>
    <row r="90" spans="2:7" ht="18" customHeight="1">
      <c r="B90" s="101" t="s">
        <v>278</v>
      </c>
      <c r="C90" s="45" t="s">
        <v>179</v>
      </c>
      <c r="D90" s="124"/>
      <c r="E90" s="125"/>
      <c r="F90" s="108">
        <f>D90+マージン調整!G87</f>
        <v>0</v>
      </c>
      <c r="G90" s="333"/>
    </row>
    <row r="91" spans="2:7" ht="18" customHeight="1">
      <c r="B91" s="101" t="s">
        <v>279</v>
      </c>
      <c r="C91" s="45" t="s">
        <v>180</v>
      </c>
      <c r="D91" s="124"/>
      <c r="E91" s="125"/>
      <c r="F91" s="108">
        <f>D91+マージン調整!G88</f>
        <v>0</v>
      </c>
      <c r="G91" s="333"/>
    </row>
    <row r="92" spans="2:7" ht="18" customHeight="1">
      <c r="B92" s="101" t="s">
        <v>280</v>
      </c>
      <c r="C92" s="45" t="s">
        <v>181</v>
      </c>
      <c r="D92" s="124"/>
      <c r="E92" s="125"/>
      <c r="F92" s="108">
        <f>D92+マージン調整!G89</f>
        <v>0</v>
      </c>
      <c r="G92" s="333"/>
    </row>
    <row r="93" spans="2:7" ht="18" customHeight="1">
      <c r="B93" s="101" t="s">
        <v>281</v>
      </c>
      <c r="C93" s="45" t="s">
        <v>182</v>
      </c>
      <c r="D93" s="124"/>
      <c r="E93" s="125"/>
      <c r="F93" s="108">
        <f>D93+マージン調整!G90</f>
        <v>0</v>
      </c>
      <c r="G93" s="333"/>
    </row>
    <row r="94" spans="2:7" ht="18" customHeight="1">
      <c r="B94" s="101" t="s">
        <v>282</v>
      </c>
      <c r="C94" s="45" t="s">
        <v>183</v>
      </c>
      <c r="D94" s="124"/>
      <c r="E94" s="125"/>
      <c r="F94" s="108">
        <f>D94+マージン調整!G91</f>
        <v>0</v>
      </c>
      <c r="G94" s="333"/>
    </row>
    <row r="95" spans="2:7" ht="18" customHeight="1">
      <c r="B95" s="101" t="s">
        <v>283</v>
      </c>
      <c r="C95" s="45" t="s">
        <v>9</v>
      </c>
      <c r="D95" s="124"/>
      <c r="E95" s="125"/>
      <c r="F95" s="108">
        <f>D95+マージン調整!G92</f>
        <v>0</v>
      </c>
      <c r="G95" s="333"/>
    </row>
    <row r="96" spans="2:7" ht="18" customHeight="1">
      <c r="B96" s="101" t="s">
        <v>284</v>
      </c>
      <c r="C96" s="45" t="s">
        <v>184</v>
      </c>
      <c r="D96" s="124"/>
      <c r="E96" s="125"/>
      <c r="F96" s="108">
        <f>D96+マージン調整!G93</f>
        <v>0</v>
      </c>
      <c r="G96" s="333"/>
    </row>
    <row r="97" spans="2:7" ht="18" customHeight="1">
      <c r="B97" s="101" t="s">
        <v>285</v>
      </c>
      <c r="C97" s="45" t="s">
        <v>185</v>
      </c>
      <c r="D97" s="124"/>
      <c r="E97" s="125"/>
      <c r="F97" s="108">
        <f>D97+マージン調整!G94</f>
        <v>0</v>
      </c>
      <c r="G97" s="333"/>
    </row>
    <row r="98" spans="2:7" ht="18" customHeight="1">
      <c r="B98" s="101" t="s">
        <v>286</v>
      </c>
      <c r="C98" s="45" t="s">
        <v>186</v>
      </c>
      <c r="D98" s="124"/>
      <c r="E98" s="125"/>
      <c r="F98" s="108">
        <f>D98+マージン調整!G95</f>
        <v>0</v>
      </c>
      <c r="G98" s="333"/>
    </row>
    <row r="99" spans="2:7" ht="18" customHeight="1">
      <c r="B99" s="101" t="s">
        <v>287</v>
      </c>
      <c r="C99" s="45" t="s">
        <v>187</v>
      </c>
      <c r="D99" s="124"/>
      <c r="E99" s="125"/>
      <c r="F99" s="108">
        <f>D99+マージン調整!G96</f>
        <v>0</v>
      </c>
      <c r="G99" s="333"/>
    </row>
    <row r="100" spans="2:7" ht="18" customHeight="1">
      <c r="B100" s="101" t="s">
        <v>288</v>
      </c>
      <c r="C100" s="45" t="s">
        <v>188</v>
      </c>
      <c r="D100" s="124"/>
      <c r="E100" s="125"/>
      <c r="F100" s="108">
        <f>D100+マージン調整!G97</f>
        <v>0</v>
      </c>
      <c r="G100" s="333"/>
    </row>
    <row r="101" spans="2:7" ht="18" customHeight="1">
      <c r="B101" s="101" t="s">
        <v>289</v>
      </c>
      <c r="C101" s="45" t="s">
        <v>189</v>
      </c>
      <c r="D101" s="124"/>
      <c r="E101" s="125"/>
      <c r="F101" s="108">
        <f>D101+マージン調整!G98</f>
        <v>0</v>
      </c>
      <c r="G101" s="333"/>
    </row>
    <row r="102" spans="2:7" ht="18" customHeight="1">
      <c r="B102" s="101" t="s">
        <v>290</v>
      </c>
      <c r="C102" s="45" t="s">
        <v>432</v>
      </c>
      <c r="D102" s="124"/>
      <c r="E102" s="125"/>
      <c r="F102" s="108">
        <f>D102+マージン調整!G99</f>
        <v>0</v>
      </c>
      <c r="G102" s="333"/>
    </row>
    <row r="103" spans="2:7" ht="18" customHeight="1">
      <c r="B103" s="101" t="s">
        <v>291</v>
      </c>
      <c r="C103" s="45" t="s">
        <v>190</v>
      </c>
      <c r="D103" s="124"/>
      <c r="E103" s="125"/>
      <c r="F103" s="108">
        <f>D103+マージン調整!G100</f>
        <v>0</v>
      </c>
      <c r="G103" s="333"/>
    </row>
    <row r="104" spans="2:7" ht="18" customHeight="1">
      <c r="B104" s="101" t="s">
        <v>292</v>
      </c>
      <c r="C104" s="45" t="s">
        <v>191</v>
      </c>
      <c r="D104" s="124"/>
      <c r="E104" s="125"/>
      <c r="F104" s="108">
        <f>D104+マージン調整!G101</f>
        <v>0</v>
      </c>
      <c r="G104" s="333"/>
    </row>
    <row r="105" spans="2:7" ht="18" customHeight="1">
      <c r="B105" s="101" t="s">
        <v>293</v>
      </c>
      <c r="C105" s="45" t="s">
        <v>192</v>
      </c>
      <c r="D105" s="124"/>
      <c r="E105" s="125"/>
      <c r="F105" s="108">
        <f>D105+マージン調整!G102</f>
        <v>0</v>
      </c>
      <c r="G105" s="333"/>
    </row>
    <row r="106" spans="2:7" ht="18" customHeight="1">
      <c r="B106" s="101" t="s">
        <v>294</v>
      </c>
      <c r="C106" s="45" t="s">
        <v>193</v>
      </c>
      <c r="D106" s="124"/>
      <c r="E106" s="125"/>
      <c r="F106" s="108">
        <f>D106+マージン調整!G103</f>
        <v>0</v>
      </c>
      <c r="G106" s="333"/>
    </row>
    <row r="107" spans="2:7" ht="18" customHeight="1">
      <c r="B107" s="101" t="s">
        <v>295</v>
      </c>
      <c r="C107" s="45" t="s">
        <v>194</v>
      </c>
      <c r="D107" s="124"/>
      <c r="E107" s="125"/>
      <c r="F107" s="108">
        <f>D107+マージン調整!G104</f>
        <v>0</v>
      </c>
      <c r="G107" s="333"/>
    </row>
    <row r="108" spans="2:7" ht="18" customHeight="1">
      <c r="B108" s="101" t="s">
        <v>296</v>
      </c>
      <c r="C108" s="45" t="s">
        <v>195</v>
      </c>
      <c r="D108" s="124"/>
      <c r="E108" s="125"/>
      <c r="F108" s="108">
        <f>D108+マージン調整!G105</f>
        <v>0</v>
      </c>
      <c r="G108" s="333"/>
    </row>
    <row r="109" spans="2:7" ht="18" customHeight="1">
      <c r="B109" s="101" t="s">
        <v>297</v>
      </c>
      <c r="C109" s="45" t="s">
        <v>196</v>
      </c>
      <c r="D109" s="124"/>
      <c r="E109" s="125"/>
      <c r="F109" s="108">
        <f>D109+マージン調整!G106</f>
        <v>0</v>
      </c>
      <c r="G109" s="333"/>
    </row>
    <row r="110" spans="2:7" ht="18" customHeight="1">
      <c r="B110" s="101" t="s">
        <v>298</v>
      </c>
      <c r="C110" s="45" t="s">
        <v>197</v>
      </c>
      <c r="D110" s="124"/>
      <c r="E110" s="125"/>
      <c r="F110" s="108">
        <f>D110+マージン調整!G107</f>
        <v>0</v>
      </c>
      <c r="G110" s="333"/>
    </row>
    <row r="111" spans="2:7" ht="18" customHeight="1">
      <c r="B111" s="313" t="s">
        <v>299</v>
      </c>
      <c r="C111" s="112" t="s">
        <v>198</v>
      </c>
      <c r="D111" s="314"/>
      <c r="E111" s="315"/>
      <c r="F111" s="108">
        <f>D111+マージン調整!G108</f>
        <v>0</v>
      </c>
      <c r="G111" s="333"/>
    </row>
    <row r="112" spans="2:7" ht="18" customHeight="1">
      <c r="B112" s="313" t="s">
        <v>300</v>
      </c>
      <c r="C112" s="112" t="s">
        <v>10</v>
      </c>
      <c r="D112" s="314"/>
      <c r="E112" s="315"/>
      <c r="F112" s="108">
        <f>D112+マージン調整!G109</f>
        <v>0</v>
      </c>
      <c r="G112" s="333"/>
    </row>
    <row r="113" spans="2:9" ht="18" customHeight="1" thickBot="1">
      <c r="B113" s="102" t="s">
        <v>301</v>
      </c>
      <c r="C113" s="107" t="s">
        <v>11</v>
      </c>
      <c r="D113" s="126"/>
      <c r="E113" s="127"/>
      <c r="F113" s="108">
        <f>D113+マージン調整!G110</f>
        <v>0</v>
      </c>
      <c r="G113" s="337"/>
    </row>
    <row r="114" spans="2:9" ht="18" customHeight="1" thickBot="1">
      <c r="B114" s="363" t="s">
        <v>1</v>
      </c>
      <c r="C114" s="364"/>
      <c r="D114" s="106">
        <f>SUM(D7:D113)</f>
        <v>0</v>
      </c>
      <c r="E114" s="106">
        <f t="shared" ref="E114:F114" si="0">SUM(E7:E113)</f>
        <v>0</v>
      </c>
      <c r="F114" s="148">
        <f t="shared" si="0"/>
        <v>0</v>
      </c>
      <c r="G114" s="149" t="s">
        <v>91</v>
      </c>
      <c r="H114" s="111"/>
      <c r="I114" s="54"/>
    </row>
    <row r="118" spans="2:9" ht="14.25">
      <c r="G118" s="110" t="s">
        <v>25</v>
      </c>
    </row>
  </sheetData>
  <mergeCells count="7">
    <mergeCell ref="B114:C114"/>
    <mergeCell ref="J25:K25"/>
    <mergeCell ref="B4:E4"/>
    <mergeCell ref="B6:C6"/>
    <mergeCell ref="J22:K22"/>
    <mergeCell ref="I21:K21"/>
    <mergeCell ref="I24:K24"/>
  </mergeCells>
  <phoneticPr fontId="4"/>
  <dataValidations count="1">
    <dataValidation type="list" allowBlank="1" showInputMessage="1" showErrorMessage="1" sqref="G46 G114">
      <formula1>"億円,千万円,百万円,十万円,万円,千円,円"</formula1>
    </dataValidation>
  </dataValidations>
  <pageMargins left="0.7" right="0.7" top="0.75" bottom="0.75" header="0.3" footer="0.3"/>
  <pageSetup paperSize="9" scale="30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23"/>
  <sheetViews>
    <sheetView view="pageBreakPreview" zoomScale="86" zoomScaleNormal="100" zoomScaleSheetLayoutView="86" workbookViewId="0">
      <selection activeCell="D17" sqref="D17"/>
    </sheetView>
  </sheetViews>
  <sheetFormatPr defaultRowHeight="12"/>
  <cols>
    <col min="1" max="1" width="26.875" style="79" customWidth="1"/>
    <col min="2" max="2" width="11.625" style="79" bestFit="1" customWidth="1"/>
    <col min="3" max="3" width="12.625" style="79" customWidth="1"/>
    <col min="4" max="4" width="13.125" style="79" bestFit="1" customWidth="1"/>
    <col min="5" max="5" width="12.625" style="79" customWidth="1"/>
    <col min="6" max="6" width="11.625" style="79" bestFit="1" customWidth="1"/>
    <col min="7" max="7" width="13.125" style="79" customWidth="1"/>
    <col min="8" max="9" width="9" style="79"/>
    <col min="10" max="10" width="9.375" style="79" bestFit="1" customWidth="1"/>
    <col min="11" max="12" width="9" style="79"/>
    <col min="13" max="13" width="9.375" style="79" bestFit="1" customWidth="1"/>
    <col min="14" max="16384" width="9" style="79"/>
  </cols>
  <sheetData>
    <row r="1" spans="1:14" ht="18" customHeight="1">
      <c r="A1" s="78" t="s">
        <v>64</v>
      </c>
    </row>
    <row r="2" spans="1:14" ht="18" customHeight="1">
      <c r="A2" s="78"/>
    </row>
    <row r="3" spans="1:14" ht="18" customHeight="1">
      <c r="A3" s="80" t="s">
        <v>454</v>
      </c>
      <c r="B3" s="80" t="s">
        <v>54</v>
      </c>
      <c r="C3" s="135" t="s">
        <v>55</v>
      </c>
      <c r="D3" s="80" t="s">
        <v>59</v>
      </c>
      <c r="E3" s="135" t="s">
        <v>56</v>
      </c>
      <c r="F3" s="80" t="s">
        <v>57</v>
      </c>
      <c r="G3" s="135" t="s">
        <v>58</v>
      </c>
    </row>
    <row r="4" spans="1:14" ht="18" customHeight="1">
      <c r="A4" s="81" t="s">
        <v>117</v>
      </c>
      <c r="B4" s="129">
        <f>入力表!E7</f>
        <v>0</v>
      </c>
      <c r="C4" s="322">
        <v>0.33600747163638667</v>
      </c>
      <c r="D4" s="82">
        <f>ROUND(B4*C4,0)</f>
        <v>0</v>
      </c>
      <c r="E4" s="316">
        <v>5.0014338119023123E-2</v>
      </c>
      <c r="F4" s="82">
        <f>ROUND(B4*E4,0)</f>
        <v>0</v>
      </c>
      <c r="G4" s="136">
        <f>B4-D4-F4</f>
        <v>0</v>
      </c>
    </row>
    <row r="5" spans="1:14" ht="18" customHeight="1">
      <c r="A5" s="83" t="s">
        <v>118</v>
      </c>
      <c r="B5" s="84">
        <f>入力表!E8</f>
        <v>0</v>
      </c>
      <c r="C5" s="323">
        <v>6.9998881835034069E-2</v>
      </c>
      <c r="D5" s="85">
        <f t="shared" ref="D5:D68" si="0">ROUND(B5*C5,0)</f>
        <v>0</v>
      </c>
      <c r="E5" s="317">
        <v>1.9012748544016349E-2</v>
      </c>
      <c r="F5" s="85">
        <f t="shared" ref="F5:F68" si="1">ROUND(B5*E5,0)</f>
        <v>0</v>
      </c>
      <c r="G5" s="137">
        <f t="shared" ref="G5:G68" si="2">B5-D5-F5</f>
        <v>0</v>
      </c>
    </row>
    <row r="6" spans="1:14" ht="18" customHeight="1">
      <c r="A6" s="83" t="s">
        <v>119</v>
      </c>
      <c r="B6" s="84">
        <f>入力表!E9</f>
        <v>0</v>
      </c>
      <c r="C6" s="323">
        <v>0</v>
      </c>
      <c r="D6" s="85">
        <f t="shared" si="0"/>
        <v>0</v>
      </c>
      <c r="E6" s="317">
        <v>0</v>
      </c>
      <c r="F6" s="85">
        <f t="shared" si="1"/>
        <v>0</v>
      </c>
      <c r="G6" s="137">
        <f t="shared" si="2"/>
        <v>0</v>
      </c>
    </row>
    <row r="7" spans="1:14" ht="18" customHeight="1">
      <c r="A7" s="83" t="s">
        <v>120</v>
      </c>
      <c r="B7" s="84">
        <f>入力表!E10</f>
        <v>0</v>
      </c>
      <c r="C7" s="323">
        <v>0.22011425454214842</v>
      </c>
      <c r="D7" s="85">
        <f t="shared" si="0"/>
        <v>0</v>
      </c>
      <c r="E7" s="317">
        <v>3.1804802074933601E-2</v>
      </c>
      <c r="F7" s="85">
        <f t="shared" si="1"/>
        <v>0</v>
      </c>
      <c r="G7" s="137">
        <f t="shared" si="2"/>
        <v>0</v>
      </c>
      <c r="I7" s="86"/>
      <c r="J7" s="86"/>
      <c r="L7" s="87"/>
      <c r="M7" s="87"/>
      <c r="N7" s="88"/>
    </row>
    <row r="8" spans="1:14" ht="18" customHeight="1">
      <c r="A8" s="83" t="s">
        <v>121</v>
      </c>
      <c r="B8" s="84">
        <f>入力表!E11</f>
        <v>0</v>
      </c>
      <c r="C8" s="323">
        <v>0.25687413521398633</v>
      </c>
      <c r="D8" s="85">
        <f t="shared" si="0"/>
        <v>0</v>
      </c>
      <c r="E8" s="317">
        <v>3.3308393561263416E-2</v>
      </c>
      <c r="F8" s="85">
        <f t="shared" si="1"/>
        <v>0</v>
      </c>
      <c r="G8" s="137">
        <f t="shared" si="2"/>
        <v>0</v>
      </c>
      <c r="I8" s="86"/>
      <c r="J8" s="86"/>
      <c r="L8" s="87"/>
      <c r="M8" s="87"/>
      <c r="N8" s="88"/>
    </row>
    <row r="9" spans="1:14" ht="18" customHeight="1">
      <c r="A9" s="83" t="s">
        <v>122</v>
      </c>
      <c r="B9" s="84">
        <f>入力表!E12</f>
        <v>0</v>
      </c>
      <c r="C9" s="323">
        <v>2.0962698578658259E-2</v>
      </c>
      <c r="D9" s="85">
        <f t="shared" si="0"/>
        <v>0</v>
      </c>
      <c r="E9" s="317">
        <v>5.3937705643122419E-2</v>
      </c>
      <c r="F9" s="85">
        <f t="shared" si="1"/>
        <v>0</v>
      </c>
      <c r="G9" s="137">
        <f t="shared" si="2"/>
        <v>0</v>
      </c>
      <c r="I9" s="86"/>
      <c r="J9" s="86"/>
      <c r="L9" s="87"/>
      <c r="M9" s="87"/>
      <c r="N9" s="88"/>
    </row>
    <row r="10" spans="1:14" ht="18" customHeight="1">
      <c r="A10" s="83" t="s">
        <v>419</v>
      </c>
      <c r="B10" s="84">
        <f>入力表!E13</f>
        <v>0</v>
      </c>
      <c r="C10" s="323">
        <v>3.0572802856857238E-2</v>
      </c>
      <c r="D10" s="85">
        <f t="shared" si="0"/>
        <v>0</v>
      </c>
      <c r="E10" s="317">
        <v>0.1273132035497363</v>
      </c>
      <c r="F10" s="85">
        <f t="shared" si="1"/>
        <v>0</v>
      </c>
      <c r="G10" s="137">
        <f t="shared" si="2"/>
        <v>0</v>
      </c>
      <c r="I10" s="86"/>
      <c r="J10" s="86"/>
      <c r="L10" s="87"/>
      <c r="M10" s="87"/>
      <c r="N10" s="88"/>
    </row>
    <row r="11" spans="1:14" ht="18" customHeight="1">
      <c r="A11" s="83" t="s">
        <v>123</v>
      </c>
      <c r="B11" s="84">
        <f>入力表!E14</f>
        <v>0</v>
      </c>
      <c r="C11" s="323">
        <v>0.33411425016743929</v>
      </c>
      <c r="D11" s="85">
        <f t="shared" si="0"/>
        <v>0</v>
      </c>
      <c r="E11" s="317">
        <v>2.8438353610059194E-2</v>
      </c>
      <c r="F11" s="85">
        <f t="shared" si="1"/>
        <v>0</v>
      </c>
      <c r="G11" s="137">
        <f t="shared" si="2"/>
        <v>0</v>
      </c>
      <c r="I11" s="86"/>
      <c r="J11" s="86"/>
      <c r="L11" s="87"/>
      <c r="M11" s="87"/>
      <c r="N11" s="88"/>
    </row>
    <row r="12" spans="1:14" ht="18" customHeight="1">
      <c r="A12" s="83" t="s">
        <v>124</v>
      </c>
      <c r="B12" s="84">
        <f>入力表!E15</f>
        <v>0</v>
      </c>
      <c r="C12" s="323">
        <v>0.31843772027241518</v>
      </c>
      <c r="D12" s="85">
        <f t="shared" si="0"/>
        <v>0</v>
      </c>
      <c r="E12" s="317">
        <v>4.2918634282618183E-2</v>
      </c>
      <c r="F12" s="85">
        <f t="shared" si="1"/>
        <v>0</v>
      </c>
      <c r="G12" s="137">
        <f t="shared" si="2"/>
        <v>0</v>
      </c>
      <c r="I12" s="86"/>
      <c r="J12" s="86"/>
      <c r="L12" s="87"/>
      <c r="M12" s="87"/>
      <c r="N12" s="88"/>
    </row>
    <row r="13" spans="1:14" ht="18" customHeight="1">
      <c r="A13" s="83" t="s">
        <v>125</v>
      </c>
      <c r="B13" s="84">
        <f>入力表!E16</f>
        <v>0</v>
      </c>
      <c r="C13" s="323">
        <v>0.31125779720326563</v>
      </c>
      <c r="D13" s="85">
        <f t="shared" si="0"/>
        <v>0</v>
      </c>
      <c r="E13" s="317">
        <v>9.2415243968826499E-2</v>
      </c>
      <c r="F13" s="85">
        <f t="shared" si="1"/>
        <v>0</v>
      </c>
      <c r="G13" s="137">
        <f t="shared" si="2"/>
        <v>0</v>
      </c>
      <c r="I13" s="86"/>
      <c r="J13" s="86"/>
      <c r="L13" s="87"/>
      <c r="M13" s="87"/>
      <c r="N13" s="88"/>
    </row>
    <row r="14" spans="1:14" ht="18" customHeight="1">
      <c r="A14" s="83" t="s">
        <v>126</v>
      </c>
      <c r="B14" s="84">
        <f>入力表!E17</f>
        <v>0</v>
      </c>
      <c r="C14" s="323">
        <v>0.27802340723608959</v>
      </c>
      <c r="D14" s="85">
        <f t="shared" si="0"/>
        <v>0</v>
      </c>
      <c r="E14" s="317">
        <v>1.0697990142311641E-2</v>
      </c>
      <c r="F14" s="85">
        <f t="shared" si="1"/>
        <v>0</v>
      </c>
      <c r="G14" s="137">
        <f t="shared" si="2"/>
        <v>0</v>
      </c>
      <c r="I14" s="86"/>
      <c r="J14" s="86"/>
      <c r="L14" s="87"/>
      <c r="M14" s="87"/>
      <c r="N14" s="88"/>
    </row>
    <row r="15" spans="1:14" ht="18" customHeight="1">
      <c r="A15" s="83" t="s">
        <v>127</v>
      </c>
      <c r="B15" s="84">
        <f>入力表!E18</f>
        <v>0</v>
      </c>
      <c r="C15" s="323">
        <v>0.23736531165564584</v>
      </c>
      <c r="D15" s="85">
        <f t="shared" si="0"/>
        <v>0</v>
      </c>
      <c r="E15" s="317">
        <v>1.7587822644652897E-2</v>
      </c>
      <c r="F15" s="85">
        <f t="shared" si="1"/>
        <v>0</v>
      </c>
      <c r="G15" s="137">
        <f t="shared" si="2"/>
        <v>0</v>
      </c>
      <c r="I15" s="86"/>
      <c r="J15" s="86"/>
      <c r="L15" s="87"/>
      <c r="M15" s="87"/>
      <c r="N15" s="88"/>
    </row>
    <row r="16" spans="1:14" ht="18" customHeight="1">
      <c r="A16" s="83" t="s">
        <v>128</v>
      </c>
      <c r="B16" s="84">
        <f>入力表!E19</f>
        <v>0</v>
      </c>
      <c r="C16" s="323">
        <v>0.49114012331985113</v>
      </c>
      <c r="D16" s="85">
        <f t="shared" si="0"/>
        <v>0</v>
      </c>
      <c r="E16" s="317">
        <v>2.5714558803366604E-2</v>
      </c>
      <c r="F16" s="85">
        <f t="shared" si="1"/>
        <v>0</v>
      </c>
      <c r="G16" s="137">
        <f t="shared" si="2"/>
        <v>0</v>
      </c>
      <c r="I16" s="86"/>
      <c r="J16" s="86"/>
      <c r="L16" s="87"/>
      <c r="M16" s="87"/>
      <c r="N16" s="88"/>
    </row>
    <row r="17" spans="1:14" ht="18" customHeight="1">
      <c r="A17" s="83" t="s">
        <v>129</v>
      </c>
      <c r="B17" s="84">
        <f>入力表!E20</f>
        <v>0</v>
      </c>
      <c r="C17" s="323">
        <v>0.13805545533990915</v>
      </c>
      <c r="D17" s="85">
        <f t="shared" si="0"/>
        <v>0</v>
      </c>
      <c r="E17" s="317">
        <v>7.0129734400430993E-2</v>
      </c>
      <c r="F17" s="85">
        <f t="shared" si="1"/>
        <v>0</v>
      </c>
      <c r="G17" s="137">
        <f t="shared" si="2"/>
        <v>0</v>
      </c>
      <c r="I17" s="86"/>
      <c r="J17" s="86"/>
      <c r="L17" s="87"/>
      <c r="M17" s="87"/>
      <c r="N17" s="88"/>
    </row>
    <row r="18" spans="1:14" ht="18" customHeight="1">
      <c r="A18" s="83" t="s">
        <v>130</v>
      </c>
      <c r="B18" s="84">
        <f>入力表!E21</f>
        <v>0</v>
      </c>
      <c r="C18" s="323">
        <v>0.41959861446613783</v>
      </c>
      <c r="D18" s="85">
        <f t="shared" si="0"/>
        <v>0</v>
      </c>
      <c r="E18" s="317">
        <v>2.1614367049815491E-2</v>
      </c>
      <c r="F18" s="85">
        <f t="shared" si="1"/>
        <v>0</v>
      </c>
      <c r="G18" s="137">
        <f t="shared" si="2"/>
        <v>0</v>
      </c>
      <c r="I18" s="86"/>
      <c r="J18" s="86"/>
      <c r="L18" s="87"/>
      <c r="M18" s="87"/>
      <c r="N18" s="88"/>
    </row>
    <row r="19" spans="1:14" ht="18" customHeight="1">
      <c r="A19" s="83" t="s">
        <v>131</v>
      </c>
      <c r="B19" s="84">
        <f>入力表!E22</f>
        <v>0</v>
      </c>
      <c r="C19" s="323">
        <v>0.22306616409063501</v>
      </c>
      <c r="D19" s="85">
        <f t="shared" si="0"/>
        <v>0</v>
      </c>
      <c r="E19" s="317">
        <v>6.5337027849495438E-2</v>
      </c>
      <c r="F19" s="85">
        <f t="shared" si="1"/>
        <v>0</v>
      </c>
      <c r="G19" s="137">
        <f t="shared" si="2"/>
        <v>0</v>
      </c>
      <c r="I19" s="86"/>
      <c r="J19" s="86"/>
      <c r="L19" s="87"/>
      <c r="M19" s="87"/>
      <c r="N19" s="88"/>
    </row>
    <row r="20" spans="1:14" ht="18" customHeight="1">
      <c r="A20" s="83" t="s">
        <v>132</v>
      </c>
      <c r="B20" s="84">
        <f>入力表!E23</f>
        <v>0</v>
      </c>
      <c r="C20" s="323">
        <v>0.20076598552977179</v>
      </c>
      <c r="D20" s="85">
        <f t="shared" si="0"/>
        <v>0</v>
      </c>
      <c r="E20" s="317">
        <v>7.0847281149139435E-2</v>
      </c>
      <c r="F20" s="85">
        <f t="shared" si="1"/>
        <v>0</v>
      </c>
      <c r="G20" s="137">
        <f t="shared" si="2"/>
        <v>0</v>
      </c>
      <c r="I20" s="86"/>
      <c r="J20" s="86"/>
      <c r="L20" s="87"/>
      <c r="M20" s="87"/>
      <c r="N20" s="88"/>
    </row>
    <row r="21" spans="1:14" ht="18" customHeight="1">
      <c r="A21" s="83" t="s">
        <v>133</v>
      </c>
      <c r="B21" s="84">
        <f>入力表!E24</f>
        <v>0</v>
      </c>
      <c r="C21" s="323">
        <v>5.5831156736778541E-2</v>
      </c>
      <c r="D21" s="85">
        <f t="shared" si="0"/>
        <v>0</v>
      </c>
      <c r="E21" s="317">
        <v>3.4918690171664116E-2</v>
      </c>
      <c r="F21" s="85">
        <f t="shared" si="1"/>
        <v>0</v>
      </c>
      <c r="G21" s="137">
        <f t="shared" si="2"/>
        <v>0</v>
      </c>
      <c r="I21" s="86"/>
      <c r="J21" s="86"/>
      <c r="L21" s="87"/>
      <c r="M21" s="87"/>
      <c r="N21" s="88"/>
    </row>
    <row r="22" spans="1:14" ht="18" customHeight="1">
      <c r="A22" s="89" t="s">
        <v>420</v>
      </c>
      <c r="B22" s="84">
        <f>入力表!E25</f>
        <v>0</v>
      </c>
      <c r="C22" s="323">
        <v>0.24969034639677759</v>
      </c>
      <c r="D22" s="85">
        <f t="shared" si="0"/>
        <v>0</v>
      </c>
      <c r="E22" s="317">
        <v>4.198560517574277E-2</v>
      </c>
      <c r="F22" s="85">
        <f t="shared" si="1"/>
        <v>0</v>
      </c>
      <c r="G22" s="137">
        <f t="shared" si="2"/>
        <v>0</v>
      </c>
      <c r="I22" s="86"/>
      <c r="J22" s="86"/>
      <c r="L22" s="87"/>
      <c r="M22" s="87"/>
      <c r="N22" s="88"/>
    </row>
    <row r="23" spans="1:14" s="90" customFormat="1" ht="18" customHeight="1">
      <c r="A23" s="89" t="s">
        <v>421</v>
      </c>
      <c r="B23" s="84">
        <f>入力表!E26</f>
        <v>0</v>
      </c>
      <c r="C23" s="323">
        <v>0.14425077592220981</v>
      </c>
      <c r="D23" s="85">
        <f t="shared" si="0"/>
        <v>0</v>
      </c>
      <c r="E23" s="317">
        <v>4.1361743578530882E-2</v>
      </c>
      <c r="F23" s="85">
        <f t="shared" si="1"/>
        <v>0</v>
      </c>
      <c r="G23" s="137">
        <f t="shared" si="2"/>
        <v>0</v>
      </c>
      <c r="I23" s="91"/>
      <c r="J23" s="91"/>
      <c r="L23" s="92"/>
      <c r="M23" s="92"/>
      <c r="N23" s="93"/>
    </row>
    <row r="24" spans="1:14" ht="18" customHeight="1">
      <c r="A24" s="83" t="s">
        <v>422</v>
      </c>
      <c r="B24" s="84">
        <f>入力表!E27</f>
        <v>0</v>
      </c>
      <c r="C24" s="323">
        <v>2.7712493532082782E-2</v>
      </c>
      <c r="D24" s="85">
        <f t="shared" si="0"/>
        <v>0</v>
      </c>
      <c r="E24" s="317">
        <v>4.9460222034875552E-2</v>
      </c>
      <c r="F24" s="85">
        <f t="shared" si="1"/>
        <v>0</v>
      </c>
      <c r="G24" s="137">
        <f t="shared" si="2"/>
        <v>0</v>
      </c>
      <c r="I24" s="86"/>
      <c r="J24" s="86"/>
      <c r="L24" s="87"/>
      <c r="M24" s="87"/>
      <c r="N24" s="88"/>
    </row>
    <row r="25" spans="1:14" s="90" customFormat="1" ht="18" customHeight="1">
      <c r="A25" s="89" t="s">
        <v>423</v>
      </c>
      <c r="B25" s="84">
        <f>入力表!E28</f>
        <v>0</v>
      </c>
      <c r="C25" s="323">
        <v>0.10154481000512762</v>
      </c>
      <c r="D25" s="85">
        <f t="shared" si="0"/>
        <v>0</v>
      </c>
      <c r="E25" s="317">
        <v>2.4207784202312375E-2</v>
      </c>
      <c r="F25" s="85">
        <f t="shared" si="1"/>
        <v>0</v>
      </c>
      <c r="G25" s="137">
        <f t="shared" si="2"/>
        <v>0</v>
      </c>
      <c r="I25" s="91"/>
      <c r="J25" s="91"/>
      <c r="L25" s="92"/>
      <c r="M25" s="92"/>
      <c r="N25" s="93"/>
    </row>
    <row r="26" spans="1:14" ht="18" customHeight="1">
      <c r="A26" s="89" t="s">
        <v>134</v>
      </c>
      <c r="B26" s="84">
        <f>入力表!E29</f>
        <v>0</v>
      </c>
      <c r="C26" s="323">
        <v>0.20306980806992445</v>
      </c>
      <c r="D26" s="85">
        <f t="shared" si="0"/>
        <v>0</v>
      </c>
      <c r="E26" s="317">
        <v>2.9100548532393841E-2</v>
      </c>
      <c r="F26" s="85">
        <f t="shared" si="1"/>
        <v>0</v>
      </c>
      <c r="G26" s="137">
        <f t="shared" si="2"/>
        <v>0</v>
      </c>
      <c r="I26" s="86"/>
      <c r="J26" s="86"/>
      <c r="L26" s="87"/>
      <c r="M26" s="87"/>
      <c r="N26" s="88"/>
    </row>
    <row r="27" spans="1:14" ht="18" customHeight="1">
      <c r="A27" s="83" t="s">
        <v>135</v>
      </c>
      <c r="B27" s="84">
        <f>入力表!E30</f>
        <v>0</v>
      </c>
      <c r="C27" s="323">
        <v>0.28443367495564209</v>
      </c>
      <c r="D27" s="85">
        <f t="shared" si="0"/>
        <v>0</v>
      </c>
      <c r="E27" s="317">
        <v>3.4665944182809667E-2</v>
      </c>
      <c r="F27" s="85">
        <f t="shared" si="1"/>
        <v>0</v>
      </c>
      <c r="G27" s="137">
        <f t="shared" si="2"/>
        <v>0</v>
      </c>
      <c r="I27" s="86"/>
      <c r="J27" s="86"/>
      <c r="L27" s="87"/>
      <c r="M27" s="87"/>
      <c r="N27" s="88"/>
    </row>
    <row r="28" spans="1:14" ht="18" customHeight="1">
      <c r="A28" s="83" t="s">
        <v>136</v>
      </c>
      <c r="B28" s="84">
        <f>入力表!E31</f>
        <v>0</v>
      </c>
      <c r="C28" s="323">
        <v>0.25450146724523348</v>
      </c>
      <c r="D28" s="85">
        <f t="shared" si="0"/>
        <v>0</v>
      </c>
      <c r="E28" s="317">
        <v>2.7033870490543913E-2</v>
      </c>
      <c r="F28" s="85">
        <f t="shared" si="1"/>
        <v>0</v>
      </c>
      <c r="G28" s="137">
        <f t="shared" si="2"/>
        <v>0</v>
      </c>
      <c r="I28" s="86"/>
      <c r="J28" s="86"/>
      <c r="L28" s="87"/>
      <c r="M28" s="87"/>
      <c r="N28" s="88"/>
    </row>
    <row r="29" spans="1:14" ht="18" customHeight="1">
      <c r="A29" s="83" t="s">
        <v>137</v>
      </c>
      <c r="B29" s="84">
        <f>入力表!E32</f>
        <v>0</v>
      </c>
      <c r="C29" s="323">
        <v>0.39719042359657569</v>
      </c>
      <c r="D29" s="85">
        <f t="shared" si="0"/>
        <v>0</v>
      </c>
      <c r="E29" s="317">
        <v>1.6986102087798941E-2</v>
      </c>
      <c r="F29" s="85">
        <f t="shared" si="1"/>
        <v>0</v>
      </c>
      <c r="G29" s="137">
        <f t="shared" si="2"/>
        <v>0</v>
      </c>
      <c r="I29" s="86"/>
      <c r="J29" s="86"/>
      <c r="L29" s="87"/>
      <c r="M29" s="87"/>
      <c r="N29" s="88"/>
    </row>
    <row r="30" spans="1:14" ht="18" customHeight="1">
      <c r="A30" s="83" t="s">
        <v>424</v>
      </c>
      <c r="B30" s="84">
        <f>入力表!E33</f>
        <v>0</v>
      </c>
      <c r="C30" s="323">
        <v>0.22164851611266803</v>
      </c>
      <c r="D30" s="85">
        <f t="shared" si="0"/>
        <v>0</v>
      </c>
      <c r="E30" s="317">
        <v>1.9443302048920096E-2</v>
      </c>
      <c r="F30" s="85">
        <f t="shared" si="1"/>
        <v>0</v>
      </c>
      <c r="G30" s="137">
        <f t="shared" si="2"/>
        <v>0</v>
      </c>
      <c r="I30" s="86"/>
      <c r="J30" s="86"/>
      <c r="L30" s="87"/>
      <c r="M30" s="87"/>
      <c r="N30" s="88"/>
    </row>
    <row r="31" spans="1:14" ht="18" customHeight="1">
      <c r="A31" s="83" t="s">
        <v>425</v>
      </c>
      <c r="B31" s="84">
        <f>入力表!E34</f>
        <v>0</v>
      </c>
      <c r="C31" s="323">
        <v>5.2596790935373512E-2</v>
      </c>
      <c r="D31" s="85">
        <f t="shared" si="0"/>
        <v>0</v>
      </c>
      <c r="E31" s="317">
        <v>4.6307119617785858E-2</v>
      </c>
      <c r="F31" s="85">
        <f t="shared" si="1"/>
        <v>0</v>
      </c>
      <c r="G31" s="137">
        <f t="shared" si="2"/>
        <v>0</v>
      </c>
      <c r="I31" s="86"/>
      <c r="J31" s="86"/>
      <c r="L31" s="87"/>
      <c r="M31" s="87"/>
      <c r="N31" s="88"/>
    </row>
    <row r="32" spans="1:14" ht="18" customHeight="1">
      <c r="A32" s="83" t="s">
        <v>138</v>
      </c>
      <c r="B32" s="84">
        <f>入力表!E35</f>
        <v>0</v>
      </c>
      <c r="C32" s="323">
        <v>0.19839836369624378</v>
      </c>
      <c r="D32" s="85">
        <f t="shared" si="0"/>
        <v>0</v>
      </c>
      <c r="E32" s="317">
        <v>3.0991639895507905E-2</v>
      </c>
      <c r="F32" s="85">
        <f t="shared" si="1"/>
        <v>0</v>
      </c>
      <c r="G32" s="137">
        <f t="shared" si="2"/>
        <v>0</v>
      </c>
      <c r="I32" s="86"/>
      <c r="J32" s="86"/>
      <c r="L32" s="87"/>
      <c r="M32" s="87"/>
      <c r="N32" s="88"/>
    </row>
    <row r="33" spans="1:14" ht="18" customHeight="1">
      <c r="A33" s="83" t="s">
        <v>139</v>
      </c>
      <c r="B33" s="84">
        <f>入力表!E36</f>
        <v>0</v>
      </c>
      <c r="C33" s="323">
        <v>0.25724323155608581</v>
      </c>
      <c r="D33" s="85">
        <f t="shared" si="0"/>
        <v>0</v>
      </c>
      <c r="E33" s="317">
        <v>2.8758235958243918E-2</v>
      </c>
      <c r="F33" s="85">
        <f t="shared" si="1"/>
        <v>0</v>
      </c>
      <c r="G33" s="137">
        <f t="shared" si="2"/>
        <v>0</v>
      </c>
      <c r="I33" s="86"/>
      <c r="J33" s="86"/>
      <c r="L33" s="87"/>
      <c r="M33" s="87"/>
      <c r="N33" s="88"/>
    </row>
    <row r="34" spans="1:14" ht="18" customHeight="1">
      <c r="A34" s="94" t="s">
        <v>426</v>
      </c>
      <c r="B34" s="84">
        <f>入力表!E37</f>
        <v>0</v>
      </c>
      <c r="C34" s="323">
        <v>0.41162331893440701</v>
      </c>
      <c r="D34" s="85">
        <f t="shared" si="0"/>
        <v>0</v>
      </c>
      <c r="E34" s="317">
        <v>1.7091534353111022E-2</v>
      </c>
      <c r="F34" s="85">
        <f t="shared" si="1"/>
        <v>0</v>
      </c>
      <c r="G34" s="137">
        <f t="shared" si="2"/>
        <v>0</v>
      </c>
      <c r="I34" s="86"/>
      <c r="J34" s="86"/>
      <c r="L34" s="87"/>
      <c r="M34" s="87"/>
      <c r="N34" s="88"/>
    </row>
    <row r="35" spans="1:14" ht="18" customHeight="1">
      <c r="A35" s="83" t="s">
        <v>140</v>
      </c>
      <c r="B35" s="84">
        <f>入力表!E38</f>
        <v>0</v>
      </c>
      <c r="C35" s="323">
        <v>0.1865597122488995</v>
      </c>
      <c r="D35" s="85">
        <f t="shared" si="0"/>
        <v>0</v>
      </c>
      <c r="E35" s="317">
        <v>5.1466871539460092E-2</v>
      </c>
      <c r="F35" s="85">
        <f t="shared" si="1"/>
        <v>0</v>
      </c>
      <c r="G35" s="137">
        <f t="shared" si="2"/>
        <v>0</v>
      </c>
      <c r="I35" s="86"/>
      <c r="J35" s="86"/>
      <c r="L35" s="87"/>
      <c r="M35" s="87"/>
      <c r="N35" s="88"/>
    </row>
    <row r="36" spans="1:14" ht="18" customHeight="1">
      <c r="A36" s="83" t="s">
        <v>141</v>
      </c>
      <c r="B36" s="84">
        <f>入力表!E39</f>
        <v>0</v>
      </c>
      <c r="C36" s="323">
        <v>0.20509278468616102</v>
      </c>
      <c r="D36" s="85">
        <f t="shared" si="0"/>
        <v>0</v>
      </c>
      <c r="E36" s="317">
        <v>5.9976294867434644E-2</v>
      </c>
      <c r="F36" s="85">
        <f t="shared" si="1"/>
        <v>0</v>
      </c>
      <c r="G36" s="137">
        <f t="shared" si="2"/>
        <v>0</v>
      </c>
      <c r="I36" s="86"/>
      <c r="J36" s="86"/>
      <c r="L36" s="87"/>
      <c r="M36" s="87"/>
      <c r="N36" s="88"/>
    </row>
    <row r="37" spans="1:14" ht="18" customHeight="1">
      <c r="A37" s="83" t="s">
        <v>142</v>
      </c>
      <c r="B37" s="84">
        <f>入力表!E40</f>
        <v>0</v>
      </c>
      <c r="C37" s="323">
        <v>0.22539348086713548</v>
      </c>
      <c r="D37" s="85">
        <f t="shared" si="0"/>
        <v>0</v>
      </c>
      <c r="E37" s="317">
        <v>3.2556072735334354E-2</v>
      </c>
      <c r="F37" s="85">
        <f t="shared" si="1"/>
        <v>0</v>
      </c>
      <c r="G37" s="137">
        <f t="shared" si="2"/>
        <v>0</v>
      </c>
      <c r="I37" s="86"/>
      <c r="J37" s="86"/>
      <c r="L37" s="87"/>
      <c r="M37" s="87"/>
      <c r="N37" s="88"/>
    </row>
    <row r="38" spans="1:14" ht="18" customHeight="1">
      <c r="A38" s="83" t="s">
        <v>143</v>
      </c>
      <c r="B38" s="84">
        <f>入力表!E41</f>
        <v>0</v>
      </c>
      <c r="C38" s="323">
        <v>0.1856105417988646</v>
      </c>
      <c r="D38" s="85">
        <f t="shared" si="0"/>
        <v>0</v>
      </c>
      <c r="E38" s="317">
        <v>5.085362244341636E-2</v>
      </c>
      <c r="F38" s="85">
        <f t="shared" si="1"/>
        <v>0</v>
      </c>
      <c r="G38" s="137">
        <f t="shared" si="2"/>
        <v>0</v>
      </c>
      <c r="L38" s="87"/>
    </row>
    <row r="39" spans="1:14" ht="18" customHeight="1">
      <c r="A39" s="83" t="s">
        <v>144</v>
      </c>
      <c r="B39" s="84">
        <f>入力表!E42</f>
        <v>0</v>
      </c>
      <c r="C39" s="323">
        <v>7.5054357668694113E-3</v>
      </c>
      <c r="D39" s="85">
        <f t="shared" si="0"/>
        <v>0</v>
      </c>
      <c r="E39" s="317">
        <v>1.085343782447154E-2</v>
      </c>
      <c r="F39" s="85">
        <f t="shared" si="1"/>
        <v>0</v>
      </c>
      <c r="G39" s="137">
        <f t="shared" si="2"/>
        <v>0</v>
      </c>
      <c r="L39" s="87"/>
    </row>
    <row r="40" spans="1:14" ht="18" customHeight="1">
      <c r="A40" s="95" t="s">
        <v>145</v>
      </c>
      <c r="B40" s="84">
        <f>入力表!E43</f>
        <v>0</v>
      </c>
      <c r="C40" s="323">
        <v>0.12092477394678612</v>
      </c>
      <c r="D40" s="85">
        <f t="shared" si="0"/>
        <v>0</v>
      </c>
      <c r="E40" s="317">
        <v>3.5179719232317677E-2</v>
      </c>
      <c r="F40" s="85">
        <f t="shared" si="1"/>
        <v>0</v>
      </c>
      <c r="G40" s="137">
        <f t="shared" si="2"/>
        <v>0</v>
      </c>
      <c r="L40" s="87"/>
    </row>
    <row r="41" spans="1:14" ht="18" customHeight="1">
      <c r="A41" s="96" t="s">
        <v>427</v>
      </c>
      <c r="B41" s="84">
        <f>入力表!E44</f>
        <v>0</v>
      </c>
      <c r="C41" s="324">
        <v>3.2467542535416248E-2</v>
      </c>
      <c r="D41" s="85">
        <f t="shared" si="0"/>
        <v>0</v>
      </c>
      <c r="E41" s="318">
        <v>3.4878026762447847E-2</v>
      </c>
      <c r="F41" s="85">
        <f t="shared" si="1"/>
        <v>0</v>
      </c>
      <c r="G41" s="137">
        <f t="shared" si="2"/>
        <v>0</v>
      </c>
    </row>
    <row r="42" spans="1:14" ht="18" customHeight="1">
      <c r="A42" s="96" t="s">
        <v>146</v>
      </c>
      <c r="B42" s="84">
        <f>入力表!E45</f>
        <v>0</v>
      </c>
      <c r="C42" s="324">
        <v>4.9890248298962721E-2</v>
      </c>
      <c r="D42" s="85">
        <f t="shared" si="0"/>
        <v>0</v>
      </c>
      <c r="E42" s="319">
        <v>3.0619520613672416E-2</v>
      </c>
      <c r="F42" s="85">
        <f t="shared" si="1"/>
        <v>0</v>
      </c>
      <c r="G42" s="137">
        <f t="shared" si="2"/>
        <v>0</v>
      </c>
    </row>
    <row r="43" spans="1:14" ht="18" customHeight="1">
      <c r="A43" s="97" t="s">
        <v>147</v>
      </c>
      <c r="B43" s="84">
        <f>入力表!E46</f>
        <v>0</v>
      </c>
      <c r="C43" s="325">
        <v>0.14218917306104464</v>
      </c>
      <c r="D43" s="85">
        <f t="shared" si="0"/>
        <v>0</v>
      </c>
      <c r="E43" s="320">
        <v>3.0672036893983422E-2</v>
      </c>
      <c r="F43" s="85">
        <f t="shared" si="1"/>
        <v>0</v>
      </c>
      <c r="G43" s="137">
        <f t="shared" si="2"/>
        <v>0</v>
      </c>
    </row>
    <row r="44" spans="1:14" ht="18" customHeight="1">
      <c r="A44" s="130" t="s">
        <v>148</v>
      </c>
      <c r="B44" s="84">
        <f>入力表!E47</f>
        <v>0</v>
      </c>
      <c r="C44" s="325">
        <v>0.11007299618751783</v>
      </c>
      <c r="D44" s="85">
        <f t="shared" si="0"/>
        <v>0</v>
      </c>
      <c r="E44" s="320">
        <v>2.8242716490371477E-2</v>
      </c>
      <c r="F44" s="85">
        <f t="shared" si="1"/>
        <v>0</v>
      </c>
      <c r="G44" s="137">
        <f t="shared" si="2"/>
        <v>0</v>
      </c>
    </row>
    <row r="45" spans="1:14" ht="18" customHeight="1">
      <c r="A45" s="130" t="s">
        <v>428</v>
      </c>
      <c r="B45" s="84">
        <f>入力表!E48</f>
        <v>0</v>
      </c>
      <c r="C45" s="325">
        <v>0.11221112388088099</v>
      </c>
      <c r="D45" s="85">
        <f t="shared" si="0"/>
        <v>0</v>
      </c>
      <c r="E45" s="320">
        <v>7.0392551837023559E-2</v>
      </c>
      <c r="F45" s="85">
        <f t="shared" si="1"/>
        <v>0</v>
      </c>
      <c r="G45" s="137">
        <f t="shared" si="2"/>
        <v>0</v>
      </c>
    </row>
    <row r="46" spans="1:14" ht="18" customHeight="1">
      <c r="A46" s="130" t="s">
        <v>149</v>
      </c>
      <c r="B46" s="84">
        <f>入力表!E49</f>
        <v>0</v>
      </c>
      <c r="C46" s="325">
        <v>0.1605556664511032</v>
      </c>
      <c r="D46" s="85">
        <f t="shared" si="0"/>
        <v>0</v>
      </c>
      <c r="E46" s="320">
        <v>2.9127702113567227E-2</v>
      </c>
      <c r="F46" s="85">
        <f t="shared" si="1"/>
        <v>0</v>
      </c>
      <c r="G46" s="137">
        <f t="shared" si="2"/>
        <v>0</v>
      </c>
    </row>
    <row r="47" spans="1:14" ht="18" customHeight="1">
      <c r="A47" s="130" t="s">
        <v>94</v>
      </c>
      <c r="B47" s="84">
        <f>入力表!E50</f>
        <v>0</v>
      </c>
      <c r="C47" s="325">
        <v>0.142847625794841</v>
      </c>
      <c r="D47" s="85">
        <f t="shared" si="0"/>
        <v>0</v>
      </c>
      <c r="E47" s="320">
        <v>1.3194883965273208E-2</v>
      </c>
      <c r="F47" s="85">
        <f t="shared" si="1"/>
        <v>0</v>
      </c>
      <c r="G47" s="137">
        <f t="shared" si="2"/>
        <v>0</v>
      </c>
    </row>
    <row r="48" spans="1:14" ht="18" customHeight="1">
      <c r="A48" s="130" t="s">
        <v>95</v>
      </c>
      <c r="B48" s="84">
        <f>入力表!E51</f>
        <v>0</v>
      </c>
      <c r="C48" s="325">
        <v>0.18518949133625451</v>
      </c>
      <c r="D48" s="85">
        <f t="shared" si="0"/>
        <v>0</v>
      </c>
      <c r="E48" s="320">
        <v>1.1635144444581075E-2</v>
      </c>
      <c r="F48" s="85">
        <f t="shared" si="1"/>
        <v>0</v>
      </c>
      <c r="G48" s="137">
        <f t="shared" si="2"/>
        <v>0</v>
      </c>
    </row>
    <row r="49" spans="1:7" ht="18" customHeight="1">
      <c r="A49" s="130" t="s">
        <v>96</v>
      </c>
      <c r="B49" s="84">
        <f>入力表!E52</f>
        <v>0</v>
      </c>
      <c r="C49" s="325">
        <v>0.22284278026322843</v>
      </c>
      <c r="D49" s="85">
        <f t="shared" si="0"/>
        <v>0</v>
      </c>
      <c r="E49" s="320">
        <v>1.3860496878000344E-2</v>
      </c>
      <c r="F49" s="85">
        <f t="shared" si="1"/>
        <v>0</v>
      </c>
      <c r="G49" s="137">
        <f t="shared" si="2"/>
        <v>0</v>
      </c>
    </row>
    <row r="50" spans="1:7" ht="18" customHeight="1">
      <c r="A50" s="130" t="s">
        <v>150</v>
      </c>
      <c r="B50" s="84">
        <f>入力表!E53</f>
        <v>0</v>
      </c>
      <c r="C50" s="325">
        <v>0.10443534725416008</v>
      </c>
      <c r="D50" s="85">
        <f t="shared" si="0"/>
        <v>0</v>
      </c>
      <c r="E50" s="320">
        <v>9.0162601266944552E-3</v>
      </c>
      <c r="F50" s="85">
        <f t="shared" si="1"/>
        <v>0</v>
      </c>
      <c r="G50" s="137">
        <f t="shared" si="2"/>
        <v>0</v>
      </c>
    </row>
    <row r="51" spans="1:7" ht="18" customHeight="1">
      <c r="A51" s="130" t="s">
        <v>151</v>
      </c>
      <c r="B51" s="84">
        <f>入力表!E54</f>
        <v>0</v>
      </c>
      <c r="C51" s="325">
        <v>8.4652464948019784E-2</v>
      </c>
      <c r="D51" s="85">
        <f t="shared" si="0"/>
        <v>0</v>
      </c>
      <c r="E51" s="320">
        <v>1.0111848745243858E-2</v>
      </c>
      <c r="F51" s="85">
        <f t="shared" si="1"/>
        <v>0</v>
      </c>
      <c r="G51" s="137">
        <f t="shared" si="2"/>
        <v>0</v>
      </c>
    </row>
    <row r="52" spans="1:7" ht="18" customHeight="1">
      <c r="A52" s="130" t="s">
        <v>152</v>
      </c>
      <c r="B52" s="84">
        <f>入力表!E55</f>
        <v>0</v>
      </c>
      <c r="C52" s="325">
        <v>0.13247896744705639</v>
      </c>
      <c r="D52" s="85">
        <f t="shared" si="0"/>
        <v>0</v>
      </c>
      <c r="E52" s="320">
        <v>1.0247344657503869E-2</v>
      </c>
      <c r="F52" s="85">
        <f t="shared" si="1"/>
        <v>0</v>
      </c>
      <c r="G52" s="137">
        <f t="shared" si="2"/>
        <v>0</v>
      </c>
    </row>
    <row r="53" spans="1:7" ht="18" customHeight="1">
      <c r="A53" s="130" t="s">
        <v>153</v>
      </c>
      <c r="B53" s="84">
        <f>入力表!E56</f>
        <v>0</v>
      </c>
      <c r="C53" s="325">
        <v>0.3877343127748113</v>
      </c>
      <c r="D53" s="85">
        <f t="shared" si="0"/>
        <v>0</v>
      </c>
      <c r="E53" s="320">
        <v>7.1717167526211623E-3</v>
      </c>
      <c r="F53" s="85">
        <f t="shared" si="1"/>
        <v>0</v>
      </c>
      <c r="G53" s="137">
        <f t="shared" si="2"/>
        <v>0</v>
      </c>
    </row>
    <row r="54" spans="1:7" ht="18" customHeight="1">
      <c r="A54" s="130" t="s">
        <v>154</v>
      </c>
      <c r="B54" s="84">
        <f>入力表!E57</f>
        <v>0</v>
      </c>
      <c r="C54" s="325">
        <v>0.2211194813131917</v>
      </c>
      <c r="D54" s="85">
        <f t="shared" si="0"/>
        <v>0</v>
      </c>
      <c r="E54" s="320">
        <v>1.1215037954328169E-2</v>
      </c>
      <c r="F54" s="85">
        <f t="shared" si="1"/>
        <v>0</v>
      </c>
      <c r="G54" s="137">
        <f t="shared" si="2"/>
        <v>0</v>
      </c>
    </row>
    <row r="55" spans="1:7" ht="18" customHeight="1">
      <c r="A55" s="130" t="s">
        <v>155</v>
      </c>
      <c r="B55" s="84">
        <f>入力表!E58</f>
        <v>0</v>
      </c>
      <c r="C55" s="325">
        <v>0.22736978718057982</v>
      </c>
      <c r="D55" s="85">
        <f t="shared" si="0"/>
        <v>0</v>
      </c>
      <c r="E55" s="320">
        <v>7.5907522905318409E-3</v>
      </c>
      <c r="F55" s="85">
        <f t="shared" si="1"/>
        <v>0</v>
      </c>
      <c r="G55" s="137">
        <f t="shared" si="2"/>
        <v>0</v>
      </c>
    </row>
    <row r="56" spans="1:7" ht="18" customHeight="1">
      <c r="A56" s="130" t="s">
        <v>429</v>
      </c>
      <c r="B56" s="84">
        <f>入力表!E59</f>
        <v>0</v>
      </c>
      <c r="C56" s="325">
        <v>0.22040147774890806</v>
      </c>
      <c r="D56" s="85">
        <f t="shared" si="0"/>
        <v>0</v>
      </c>
      <c r="E56" s="320">
        <v>8.8058341946931767E-3</v>
      </c>
      <c r="F56" s="85">
        <f t="shared" si="1"/>
        <v>0</v>
      </c>
      <c r="G56" s="137">
        <f t="shared" si="2"/>
        <v>0</v>
      </c>
    </row>
    <row r="57" spans="1:7" ht="18" customHeight="1">
      <c r="A57" s="130" t="s">
        <v>156</v>
      </c>
      <c r="B57" s="84">
        <f>入力表!E60</f>
        <v>0</v>
      </c>
      <c r="C57" s="325">
        <v>0.17555876589413855</v>
      </c>
      <c r="D57" s="85">
        <f t="shared" si="0"/>
        <v>0</v>
      </c>
      <c r="E57" s="320">
        <v>6.4014191204183049E-3</v>
      </c>
      <c r="F57" s="85">
        <f t="shared" si="1"/>
        <v>0</v>
      </c>
      <c r="G57" s="137">
        <f t="shared" si="2"/>
        <v>0</v>
      </c>
    </row>
    <row r="58" spans="1:7" ht="18" customHeight="1">
      <c r="A58" s="130" t="s">
        <v>157</v>
      </c>
      <c r="B58" s="84">
        <f>入力表!E61</f>
        <v>0</v>
      </c>
      <c r="C58" s="325">
        <v>0.30397698310703269</v>
      </c>
      <c r="D58" s="85">
        <f t="shared" si="0"/>
        <v>0</v>
      </c>
      <c r="E58" s="320">
        <v>1.9968663310142017E-2</v>
      </c>
      <c r="F58" s="85">
        <f t="shared" si="1"/>
        <v>0</v>
      </c>
      <c r="G58" s="137">
        <f t="shared" si="2"/>
        <v>0</v>
      </c>
    </row>
    <row r="59" spans="1:7" ht="18" customHeight="1">
      <c r="A59" s="130" t="s">
        <v>158</v>
      </c>
      <c r="B59" s="84">
        <f>入力表!E62</f>
        <v>0</v>
      </c>
      <c r="C59" s="325">
        <v>0.13929469791770771</v>
      </c>
      <c r="D59" s="85">
        <f t="shared" si="0"/>
        <v>0</v>
      </c>
      <c r="E59" s="320">
        <v>1.7311038067803854E-2</v>
      </c>
      <c r="F59" s="85">
        <f t="shared" si="1"/>
        <v>0</v>
      </c>
      <c r="G59" s="137">
        <f t="shared" si="2"/>
        <v>0</v>
      </c>
    </row>
    <row r="60" spans="1:7" ht="18" customHeight="1">
      <c r="A60" s="130" t="s">
        <v>159</v>
      </c>
      <c r="B60" s="84">
        <f>入力表!E63</f>
        <v>0</v>
      </c>
      <c r="C60" s="325">
        <v>3.7076191160351581E-2</v>
      </c>
      <c r="D60" s="85">
        <f t="shared" si="0"/>
        <v>0</v>
      </c>
      <c r="E60" s="320">
        <v>1.4827094764747195E-2</v>
      </c>
      <c r="F60" s="85">
        <f t="shared" si="1"/>
        <v>0</v>
      </c>
      <c r="G60" s="137">
        <f t="shared" si="2"/>
        <v>0</v>
      </c>
    </row>
    <row r="61" spans="1:7" ht="18" customHeight="1">
      <c r="A61" s="130" t="s">
        <v>160</v>
      </c>
      <c r="B61" s="84">
        <f>入力表!E64</f>
        <v>0</v>
      </c>
      <c r="C61" s="325">
        <v>0.17335484749224944</v>
      </c>
      <c r="D61" s="85">
        <f t="shared" si="0"/>
        <v>0</v>
      </c>
      <c r="E61" s="320">
        <v>3.4180252507485737E-3</v>
      </c>
      <c r="F61" s="85">
        <f t="shared" si="1"/>
        <v>0</v>
      </c>
      <c r="G61" s="137">
        <f t="shared" si="2"/>
        <v>0</v>
      </c>
    </row>
    <row r="62" spans="1:7" ht="18" customHeight="1">
      <c r="A62" s="130" t="s">
        <v>161</v>
      </c>
      <c r="B62" s="84">
        <f>入力表!E65</f>
        <v>0</v>
      </c>
      <c r="C62" s="325">
        <v>0.13863582850521436</v>
      </c>
      <c r="D62" s="85">
        <f t="shared" si="0"/>
        <v>0</v>
      </c>
      <c r="E62" s="320">
        <v>1.1143146267611842E-2</v>
      </c>
      <c r="F62" s="85">
        <f t="shared" si="1"/>
        <v>0</v>
      </c>
      <c r="G62" s="137">
        <f t="shared" si="2"/>
        <v>0</v>
      </c>
    </row>
    <row r="63" spans="1:7" ht="18" customHeight="1">
      <c r="A63" s="130" t="s">
        <v>6</v>
      </c>
      <c r="B63" s="84">
        <f>入力表!E66</f>
        <v>0</v>
      </c>
      <c r="C63" s="325">
        <v>0.48652580613866631</v>
      </c>
      <c r="D63" s="85">
        <f t="shared" si="0"/>
        <v>0</v>
      </c>
      <c r="E63" s="320">
        <v>4.313926332821847E-2</v>
      </c>
      <c r="F63" s="85">
        <f t="shared" si="1"/>
        <v>0</v>
      </c>
      <c r="G63" s="137">
        <f t="shared" si="2"/>
        <v>0</v>
      </c>
    </row>
    <row r="64" spans="1:7" ht="18" customHeight="1">
      <c r="A64" s="130" t="s">
        <v>162</v>
      </c>
      <c r="B64" s="84">
        <f>入力表!E67</f>
        <v>0</v>
      </c>
      <c r="C64" s="325">
        <v>0</v>
      </c>
      <c r="D64" s="85">
        <f t="shared" si="0"/>
        <v>0</v>
      </c>
      <c r="E64" s="320">
        <v>0</v>
      </c>
      <c r="F64" s="85">
        <f t="shared" si="1"/>
        <v>0</v>
      </c>
      <c r="G64" s="137">
        <f t="shared" si="2"/>
        <v>0</v>
      </c>
    </row>
    <row r="65" spans="1:12" ht="18" customHeight="1">
      <c r="A65" s="130" t="s">
        <v>163</v>
      </c>
      <c r="B65" s="84">
        <f>入力表!E68</f>
        <v>0</v>
      </c>
      <c r="C65" s="325">
        <v>0</v>
      </c>
      <c r="D65" s="85">
        <f t="shared" si="0"/>
        <v>0</v>
      </c>
      <c r="E65" s="320">
        <v>0</v>
      </c>
      <c r="F65" s="85">
        <f t="shared" si="1"/>
        <v>0</v>
      </c>
      <c r="G65" s="137">
        <f t="shared" si="2"/>
        <v>0</v>
      </c>
    </row>
    <row r="66" spans="1:12" s="90" customFormat="1" ht="18" customHeight="1">
      <c r="A66" s="130" t="s">
        <v>164</v>
      </c>
      <c r="B66" s="84">
        <f>入力表!E69</f>
        <v>0</v>
      </c>
      <c r="C66" s="325">
        <v>0</v>
      </c>
      <c r="D66" s="85">
        <f t="shared" si="0"/>
        <v>0</v>
      </c>
      <c r="E66" s="320">
        <v>0</v>
      </c>
      <c r="F66" s="85">
        <f t="shared" si="1"/>
        <v>0</v>
      </c>
      <c r="G66" s="137">
        <f t="shared" si="2"/>
        <v>0</v>
      </c>
    </row>
    <row r="67" spans="1:12" ht="18" customHeight="1">
      <c r="A67" s="130" t="s">
        <v>165</v>
      </c>
      <c r="B67" s="84">
        <f>入力表!E70</f>
        <v>0</v>
      </c>
      <c r="C67" s="325">
        <v>0</v>
      </c>
      <c r="D67" s="85">
        <f t="shared" si="0"/>
        <v>0</v>
      </c>
      <c r="E67" s="320">
        <v>0</v>
      </c>
      <c r="F67" s="85">
        <f t="shared" si="1"/>
        <v>0</v>
      </c>
      <c r="G67" s="137">
        <f t="shared" si="2"/>
        <v>0</v>
      </c>
    </row>
    <row r="68" spans="1:12" ht="18" customHeight="1">
      <c r="A68" s="130" t="s">
        <v>166</v>
      </c>
      <c r="B68" s="84">
        <f>入力表!E71</f>
        <v>0</v>
      </c>
      <c r="C68" s="325">
        <v>0</v>
      </c>
      <c r="D68" s="85">
        <f t="shared" si="0"/>
        <v>0</v>
      </c>
      <c r="E68" s="320">
        <v>0</v>
      </c>
      <c r="F68" s="85">
        <f t="shared" si="1"/>
        <v>0</v>
      </c>
      <c r="G68" s="137">
        <f t="shared" si="2"/>
        <v>0</v>
      </c>
    </row>
    <row r="69" spans="1:12" ht="18" customHeight="1">
      <c r="A69" s="130" t="s">
        <v>430</v>
      </c>
      <c r="B69" s="84">
        <f>入力表!E72</f>
        <v>0</v>
      </c>
      <c r="C69" s="325">
        <v>0</v>
      </c>
      <c r="D69" s="85">
        <f t="shared" ref="D69:D110" si="3">ROUND(B69*C69,0)</f>
        <v>0</v>
      </c>
      <c r="E69" s="320">
        <v>0</v>
      </c>
      <c r="F69" s="85">
        <f t="shared" ref="F69:F107" si="4">ROUND(B69*E69,0)</f>
        <v>0</v>
      </c>
      <c r="G69" s="137">
        <f t="shared" ref="G69:G107" si="5">B69-D69-F69</f>
        <v>0</v>
      </c>
    </row>
    <row r="70" spans="1:12" ht="18" customHeight="1">
      <c r="A70" s="130" t="s">
        <v>431</v>
      </c>
      <c r="B70" s="84">
        <f>入力表!E73</f>
        <v>0</v>
      </c>
      <c r="C70" s="325">
        <v>0</v>
      </c>
      <c r="D70" s="85">
        <f t="shared" si="3"/>
        <v>0</v>
      </c>
      <c r="E70" s="320">
        <v>0</v>
      </c>
      <c r="F70" s="85">
        <f t="shared" si="4"/>
        <v>0</v>
      </c>
      <c r="G70" s="137">
        <f t="shared" si="5"/>
        <v>0</v>
      </c>
    </row>
    <row r="71" spans="1:12" ht="18" customHeight="1">
      <c r="A71" s="130" t="s">
        <v>97</v>
      </c>
      <c r="B71" s="84">
        <f>入力表!E74</f>
        <v>0</v>
      </c>
      <c r="C71" s="325">
        <v>0</v>
      </c>
      <c r="D71" s="85">
        <f t="shared" si="3"/>
        <v>0</v>
      </c>
      <c r="E71" s="320">
        <v>0</v>
      </c>
      <c r="F71" s="85">
        <f t="shared" si="4"/>
        <v>0</v>
      </c>
      <c r="G71" s="137">
        <f t="shared" si="5"/>
        <v>0</v>
      </c>
    </row>
    <row r="72" spans="1:12" ht="18" customHeight="1">
      <c r="A72" s="130" t="s">
        <v>98</v>
      </c>
      <c r="B72" s="84">
        <f>入力表!E75</f>
        <v>0</v>
      </c>
      <c r="C72" s="325">
        <v>0</v>
      </c>
      <c r="D72" s="85">
        <f t="shared" si="3"/>
        <v>0</v>
      </c>
      <c r="E72" s="320">
        <v>0</v>
      </c>
      <c r="F72" s="85">
        <f t="shared" si="4"/>
        <v>0</v>
      </c>
      <c r="G72" s="137">
        <f t="shared" si="5"/>
        <v>0</v>
      </c>
    </row>
    <row r="73" spans="1:12" ht="18" customHeight="1">
      <c r="A73" s="130" t="s">
        <v>7</v>
      </c>
      <c r="B73" s="84">
        <f>入力表!E76</f>
        <v>0</v>
      </c>
      <c r="C73" s="325">
        <v>0</v>
      </c>
      <c r="D73" s="85">
        <f t="shared" si="3"/>
        <v>0</v>
      </c>
      <c r="E73" s="320">
        <v>0</v>
      </c>
      <c r="F73" s="85">
        <f t="shared" si="4"/>
        <v>0</v>
      </c>
      <c r="G73" s="137">
        <f>B73-D73-F73+D111</f>
        <v>0</v>
      </c>
    </row>
    <row r="74" spans="1:12" ht="18" customHeight="1">
      <c r="A74" s="130" t="s">
        <v>8</v>
      </c>
      <c r="B74" s="84">
        <f>入力表!E77</f>
        <v>0</v>
      </c>
      <c r="C74" s="325">
        <v>0</v>
      </c>
      <c r="D74" s="85">
        <f t="shared" si="3"/>
        <v>0</v>
      </c>
      <c r="E74" s="320">
        <v>0</v>
      </c>
      <c r="F74" s="85">
        <f t="shared" si="4"/>
        <v>0</v>
      </c>
      <c r="G74" s="137">
        <f t="shared" si="5"/>
        <v>0</v>
      </c>
      <c r="L74" s="330"/>
    </row>
    <row r="75" spans="1:12" ht="18" customHeight="1">
      <c r="A75" s="130" t="s">
        <v>167</v>
      </c>
      <c r="B75" s="84">
        <f>入力表!E78</f>
        <v>0</v>
      </c>
      <c r="C75" s="325">
        <v>0</v>
      </c>
      <c r="D75" s="85">
        <f t="shared" si="3"/>
        <v>0</v>
      </c>
      <c r="E75" s="320">
        <v>0</v>
      </c>
      <c r="F75" s="85">
        <f t="shared" si="4"/>
        <v>0</v>
      </c>
      <c r="G75" s="137">
        <f t="shared" si="5"/>
        <v>0</v>
      </c>
    </row>
    <row r="76" spans="1:12" ht="18" customHeight="1">
      <c r="A76" s="130" t="s">
        <v>168</v>
      </c>
      <c r="B76" s="84">
        <f>入力表!E79</f>
        <v>0</v>
      </c>
      <c r="C76" s="325">
        <v>0</v>
      </c>
      <c r="D76" s="85">
        <f t="shared" si="3"/>
        <v>0</v>
      </c>
      <c r="E76" s="320">
        <v>0</v>
      </c>
      <c r="F76" s="85">
        <f t="shared" si="4"/>
        <v>0</v>
      </c>
      <c r="G76" s="137">
        <f t="shared" si="5"/>
        <v>0</v>
      </c>
    </row>
    <row r="77" spans="1:12" ht="18" customHeight="1">
      <c r="A77" s="130" t="s">
        <v>169</v>
      </c>
      <c r="B77" s="84">
        <f>入力表!E80</f>
        <v>0</v>
      </c>
      <c r="C77" s="325">
        <v>0</v>
      </c>
      <c r="D77" s="85">
        <f t="shared" si="3"/>
        <v>0</v>
      </c>
      <c r="E77" s="320">
        <v>0</v>
      </c>
      <c r="F77" s="85">
        <f t="shared" si="4"/>
        <v>0</v>
      </c>
      <c r="G77" s="137">
        <f t="shared" si="5"/>
        <v>0</v>
      </c>
    </row>
    <row r="78" spans="1:12" ht="18" customHeight="1">
      <c r="A78" s="130" t="s">
        <v>170</v>
      </c>
      <c r="B78" s="84">
        <f>入力表!E81</f>
        <v>0</v>
      </c>
      <c r="C78" s="325">
        <v>0</v>
      </c>
      <c r="D78" s="85">
        <f t="shared" si="3"/>
        <v>0</v>
      </c>
      <c r="E78" s="320">
        <v>0</v>
      </c>
      <c r="F78" s="85">
        <f t="shared" si="4"/>
        <v>0</v>
      </c>
      <c r="G78" s="137">
        <f>B78-D78-F78+$F$111*E116</f>
        <v>0</v>
      </c>
    </row>
    <row r="79" spans="1:12" ht="18" customHeight="1">
      <c r="A79" s="130" t="s">
        <v>171</v>
      </c>
      <c r="B79" s="84">
        <f>入力表!E82</f>
        <v>0</v>
      </c>
      <c r="C79" s="325">
        <v>0</v>
      </c>
      <c r="D79" s="85">
        <f t="shared" si="3"/>
        <v>0</v>
      </c>
      <c r="E79" s="320">
        <v>0</v>
      </c>
      <c r="F79" s="85">
        <f t="shared" si="4"/>
        <v>0</v>
      </c>
      <c r="G79" s="137">
        <f>B79-D79-F79+$F$111*E117</f>
        <v>0</v>
      </c>
    </row>
    <row r="80" spans="1:12" ht="18" customHeight="1">
      <c r="A80" s="130" t="s">
        <v>172</v>
      </c>
      <c r="B80" s="84">
        <f>入力表!E83</f>
        <v>0</v>
      </c>
      <c r="C80" s="325">
        <v>0</v>
      </c>
      <c r="D80" s="85">
        <f t="shared" si="3"/>
        <v>0</v>
      </c>
      <c r="E80" s="320">
        <v>0</v>
      </c>
      <c r="F80" s="85">
        <f t="shared" si="4"/>
        <v>0</v>
      </c>
      <c r="G80" s="137">
        <f>B80-D80-F80</f>
        <v>0</v>
      </c>
    </row>
    <row r="81" spans="1:7" ht="18" customHeight="1">
      <c r="A81" s="130" t="s">
        <v>173</v>
      </c>
      <c r="B81" s="84">
        <f>入力表!E84</f>
        <v>0</v>
      </c>
      <c r="C81" s="324">
        <v>0</v>
      </c>
      <c r="D81" s="85">
        <f t="shared" si="3"/>
        <v>0</v>
      </c>
      <c r="E81" s="320">
        <v>0</v>
      </c>
      <c r="F81" s="85">
        <f t="shared" si="4"/>
        <v>0</v>
      </c>
      <c r="G81" s="137">
        <f>B81-D81-F81+$F$111*E119</f>
        <v>0</v>
      </c>
    </row>
    <row r="82" spans="1:7" ht="18" customHeight="1">
      <c r="A82" s="130" t="s">
        <v>174</v>
      </c>
      <c r="B82" s="84">
        <f>入力表!E85</f>
        <v>0</v>
      </c>
      <c r="C82" s="324">
        <v>0</v>
      </c>
      <c r="D82" s="85">
        <f t="shared" si="3"/>
        <v>0</v>
      </c>
      <c r="E82" s="320">
        <v>0</v>
      </c>
      <c r="F82" s="85">
        <f t="shared" si="4"/>
        <v>0</v>
      </c>
      <c r="G82" s="137">
        <f>B82-D82-F82+$F$111*E120</f>
        <v>0</v>
      </c>
    </row>
    <row r="83" spans="1:7" ht="18" customHeight="1">
      <c r="A83" s="130" t="s">
        <v>175</v>
      </c>
      <c r="B83" s="84">
        <f>入力表!E86</f>
        <v>0</v>
      </c>
      <c r="C83" s="324">
        <v>0</v>
      </c>
      <c r="D83" s="85">
        <f t="shared" si="3"/>
        <v>0</v>
      </c>
      <c r="E83" s="320">
        <v>0</v>
      </c>
      <c r="F83" s="85">
        <f t="shared" si="4"/>
        <v>0</v>
      </c>
      <c r="G83" s="137">
        <f>B83-D83-F83+$F$111*E121</f>
        <v>0</v>
      </c>
    </row>
    <row r="84" spans="1:7" ht="18" customHeight="1">
      <c r="A84" s="96" t="s">
        <v>176</v>
      </c>
      <c r="B84" s="84">
        <f>入力表!E87</f>
        <v>0</v>
      </c>
      <c r="C84" s="324">
        <v>0</v>
      </c>
      <c r="D84" s="85">
        <f t="shared" si="3"/>
        <v>0</v>
      </c>
      <c r="E84" s="320">
        <v>0</v>
      </c>
      <c r="F84" s="85">
        <f t="shared" si="4"/>
        <v>0</v>
      </c>
      <c r="G84" s="137">
        <f>B84-D84-F84+$F$111*E122</f>
        <v>0</v>
      </c>
    </row>
    <row r="85" spans="1:7" ht="18" customHeight="1">
      <c r="A85" s="96" t="s">
        <v>177</v>
      </c>
      <c r="B85" s="84">
        <f>入力表!E88</f>
        <v>0</v>
      </c>
      <c r="C85" s="324">
        <v>0</v>
      </c>
      <c r="D85" s="85">
        <f t="shared" si="3"/>
        <v>0</v>
      </c>
      <c r="E85" s="318">
        <v>0</v>
      </c>
      <c r="F85" s="85">
        <f t="shared" si="4"/>
        <v>0</v>
      </c>
      <c r="G85" s="137">
        <f t="shared" si="5"/>
        <v>0</v>
      </c>
    </row>
    <row r="86" spans="1:7" ht="18" customHeight="1">
      <c r="A86" s="96" t="s">
        <v>178</v>
      </c>
      <c r="B86" s="84">
        <f>入力表!E89</f>
        <v>0</v>
      </c>
      <c r="C86" s="324">
        <v>0</v>
      </c>
      <c r="D86" s="85">
        <f t="shared" si="3"/>
        <v>0</v>
      </c>
      <c r="E86" s="318">
        <v>0</v>
      </c>
      <c r="F86" s="85">
        <f t="shared" si="4"/>
        <v>0</v>
      </c>
      <c r="G86" s="137">
        <f t="shared" si="5"/>
        <v>0</v>
      </c>
    </row>
    <row r="87" spans="1:7" ht="18" customHeight="1">
      <c r="A87" s="96" t="s">
        <v>179</v>
      </c>
      <c r="B87" s="84">
        <f>入力表!E90</f>
        <v>0</v>
      </c>
      <c r="C87" s="324">
        <v>0</v>
      </c>
      <c r="D87" s="85">
        <f t="shared" si="3"/>
        <v>0</v>
      </c>
      <c r="E87" s="318">
        <v>0</v>
      </c>
      <c r="F87" s="85">
        <f t="shared" si="4"/>
        <v>0</v>
      </c>
      <c r="G87" s="137">
        <f t="shared" si="5"/>
        <v>0</v>
      </c>
    </row>
    <row r="88" spans="1:7" ht="18" customHeight="1">
      <c r="A88" s="96" t="s">
        <v>180</v>
      </c>
      <c r="B88" s="84">
        <f>入力表!E91</f>
        <v>0</v>
      </c>
      <c r="C88" s="324">
        <v>0</v>
      </c>
      <c r="D88" s="85">
        <f t="shared" si="3"/>
        <v>0</v>
      </c>
      <c r="E88" s="318">
        <v>0</v>
      </c>
      <c r="F88" s="85">
        <f t="shared" si="4"/>
        <v>0</v>
      </c>
      <c r="G88" s="137">
        <f t="shared" si="5"/>
        <v>0</v>
      </c>
    </row>
    <row r="89" spans="1:7" ht="18" customHeight="1">
      <c r="A89" s="96" t="s">
        <v>181</v>
      </c>
      <c r="B89" s="84">
        <f>入力表!E92</f>
        <v>0</v>
      </c>
      <c r="C89" s="324">
        <v>2.6236260233720738E-2</v>
      </c>
      <c r="D89" s="85">
        <f t="shared" si="3"/>
        <v>0</v>
      </c>
      <c r="E89" s="318">
        <v>1.9235905569399596E-3</v>
      </c>
      <c r="F89" s="85">
        <f t="shared" si="4"/>
        <v>0</v>
      </c>
      <c r="G89" s="137">
        <f t="shared" si="5"/>
        <v>0</v>
      </c>
    </row>
    <row r="90" spans="1:7" ht="18" customHeight="1">
      <c r="A90" s="96" t="s">
        <v>182</v>
      </c>
      <c r="B90" s="84">
        <f>入力表!E93</f>
        <v>0</v>
      </c>
      <c r="C90" s="324">
        <v>0</v>
      </c>
      <c r="D90" s="85">
        <f t="shared" si="3"/>
        <v>0</v>
      </c>
      <c r="E90" s="318">
        <v>0</v>
      </c>
      <c r="F90" s="85">
        <f t="shared" si="4"/>
        <v>0</v>
      </c>
      <c r="G90" s="137">
        <f t="shared" si="5"/>
        <v>0</v>
      </c>
    </row>
    <row r="91" spans="1:7" ht="18" customHeight="1">
      <c r="A91" s="96" t="s">
        <v>183</v>
      </c>
      <c r="B91" s="84">
        <f>入力表!E94</f>
        <v>0</v>
      </c>
      <c r="C91" s="324">
        <v>0.19829098864966785</v>
      </c>
      <c r="D91" s="85">
        <f t="shared" si="3"/>
        <v>0</v>
      </c>
      <c r="E91" s="318">
        <v>2.0347240593940146E-2</v>
      </c>
      <c r="F91" s="85">
        <f t="shared" si="4"/>
        <v>0</v>
      </c>
      <c r="G91" s="137">
        <f t="shared" si="5"/>
        <v>0</v>
      </c>
    </row>
    <row r="92" spans="1:7" ht="18" customHeight="1">
      <c r="A92" s="96" t="s">
        <v>9</v>
      </c>
      <c r="B92" s="84">
        <f>入力表!E95</f>
        <v>0</v>
      </c>
      <c r="C92" s="324">
        <v>0</v>
      </c>
      <c r="D92" s="85">
        <f t="shared" si="3"/>
        <v>0</v>
      </c>
      <c r="E92" s="318">
        <v>0</v>
      </c>
      <c r="F92" s="85">
        <f t="shared" si="4"/>
        <v>0</v>
      </c>
      <c r="G92" s="137">
        <f t="shared" si="5"/>
        <v>0</v>
      </c>
    </row>
    <row r="93" spans="1:7" ht="18" customHeight="1">
      <c r="A93" s="96" t="s">
        <v>184</v>
      </c>
      <c r="B93" s="84">
        <f>入力表!E96</f>
        <v>0</v>
      </c>
      <c r="C93" s="324">
        <v>0</v>
      </c>
      <c r="D93" s="85">
        <f t="shared" si="3"/>
        <v>0</v>
      </c>
      <c r="E93" s="318">
        <v>2.4948418847498499E-5</v>
      </c>
      <c r="F93" s="85">
        <f t="shared" si="4"/>
        <v>0</v>
      </c>
      <c r="G93" s="137">
        <f t="shared" si="5"/>
        <v>0</v>
      </c>
    </row>
    <row r="94" spans="1:7" ht="18" customHeight="1">
      <c r="A94" s="96" t="s">
        <v>185</v>
      </c>
      <c r="B94" s="84">
        <f>入力表!E97</f>
        <v>0</v>
      </c>
      <c r="C94" s="324">
        <v>0</v>
      </c>
      <c r="D94" s="85">
        <f t="shared" si="3"/>
        <v>0</v>
      </c>
      <c r="E94" s="318">
        <v>0</v>
      </c>
      <c r="F94" s="85">
        <f t="shared" si="4"/>
        <v>0</v>
      </c>
      <c r="G94" s="137">
        <f t="shared" si="5"/>
        <v>0</v>
      </c>
    </row>
    <row r="95" spans="1:7" ht="18" customHeight="1">
      <c r="A95" s="96" t="s">
        <v>186</v>
      </c>
      <c r="B95" s="84">
        <f>入力表!E98</f>
        <v>0</v>
      </c>
      <c r="C95" s="324">
        <v>0</v>
      </c>
      <c r="D95" s="85">
        <f t="shared" si="3"/>
        <v>0</v>
      </c>
      <c r="E95" s="318">
        <v>0</v>
      </c>
      <c r="F95" s="85">
        <f t="shared" si="4"/>
        <v>0</v>
      </c>
      <c r="G95" s="137">
        <f t="shared" si="5"/>
        <v>0</v>
      </c>
    </row>
    <row r="96" spans="1:7" ht="18" customHeight="1">
      <c r="A96" s="96" t="s">
        <v>187</v>
      </c>
      <c r="B96" s="84">
        <f>入力表!E99</f>
        <v>0</v>
      </c>
      <c r="C96" s="324">
        <v>0</v>
      </c>
      <c r="D96" s="85">
        <f t="shared" si="3"/>
        <v>0</v>
      </c>
      <c r="E96" s="318">
        <v>0</v>
      </c>
      <c r="F96" s="85">
        <f t="shared" si="4"/>
        <v>0</v>
      </c>
      <c r="G96" s="137">
        <f t="shared" si="5"/>
        <v>0</v>
      </c>
    </row>
    <row r="97" spans="1:7" ht="18" customHeight="1">
      <c r="A97" s="96" t="s">
        <v>188</v>
      </c>
      <c r="B97" s="84">
        <f>入力表!E100</f>
        <v>0</v>
      </c>
      <c r="C97" s="324">
        <v>0</v>
      </c>
      <c r="D97" s="85">
        <f t="shared" si="3"/>
        <v>0</v>
      </c>
      <c r="E97" s="318">
        <v>0</v>
      </c>
      <c r="F97" s="85">
        <f t="shared" si="4"/>
        <v>0</v>
      </c>
      <c r="G97" s="137">
        <f t="shared" si="5"/>
        <v>0</v>
      </c>
    </row>
    <row r="98" spans="1:7" ht="18" customHeight="1">
      <c r="A98" s="96" t="s">
        <v>189</v>
      </c>
      <c r="B98" s="84">
        <f>入力表!E101</f>
        <v>0</v>
      </c>
      <c r="C98" s="324">
        <v>0</v>
      </c>
      <c r="D98" s="85">
        <f t="shared" si="3"/>
        <v>0</v>
      </c>
      <c r="E98" s="318">
        <v>0</v>
      </c>
      <c r="F98" s="85">
        <f t="shared" si="4"/>
        <v>0</v>
      </c>
      <c r="G98" s="137">
        <f t="shared" si="5"/>
        <v>0</v>
      </c>
    </row>
    <row r="99" spans="1:7" ht="18" customHeight="1">
      <c r="A99" s="96" t="s">
        <v>432</v>
      </c>
      <c r="B99" s="84">
        <f>入力表!E102</f>
        <v>0</v>
      </c>
      <c r="C99" s="324">
        <v>0</v>
      </c>
      <c r="D99" s="85">
        <f t="shared" si="3"/>
        <v>0</v>
      </c>
      <c r="E99" s="318">
        <v>0</v>
      </c>
      <c r="F99" s="85">
        <f t="shared" si="4"/>
        <v>0</v>
      </c>
      <c r="G99" s="137">
        <f t="shared" si="5"/>
        <v>0</v>
      </c>
    </row>
    <row r="100" spans="1:7" ht="18" customHeight="1">
      <c r="A100" s="96" t="s">
        <v>190</v>
      </c>
      <c r="B100" s="84">
        <f>入力表!E103</f>
        <v>0</v>
      </c>
      <c r="C100" s="324">
        <v>0</v>
      </c>
      <c r="D100" s="85">
        <f t="shared" si="3"/>
        <v>0</v>
      </c>
      <c r="E100" s="318">
        <v>0</v>
      </c>
      <c r="F100" s="85">
        <f t="shared" si="4"/>
        <v>0</v>
      </c>
      <c r="G100" s="137">
        <f t="shared" si="5"/>
        <v>0</v>
      </c>
    </row>
    <row r="101" spans="1:7" ht="18" customHeight="1">
      <c r="A101" s="96" t="s">
        <v>191</v>
      </c>
      <c r="B101" s="84">
        <f>入力表!E104</f>
        <v>0</v>
      </c>
      <c r="C101" s="324">
        <v>0</v>
      </c>
      <c r="D101" s="85">
        <f t="shared" si="3"/>
        <v>0</v>
      </c>
      <c r="E101" s="318">
        <v>0</v>
      </c>
      <c r="F101" s="85">
        <f t="shared" si="4"/>
        <v>0</v>
      </c>
      <c r="G101" s="137">
        <f t="shared" si="5"/>
        <v>0</v>
      </c>
    </row>
    <row r="102" spans="1:7" ht="18" customHeight="1">
      <c r="A102" s="96" t="s">
        <v>192</v>
      </c>
      <c r="B102" s="84">
        <f>入力表!E105</f>
        <v>0</v>
      </c>
      <c r="C102" s="324">
        <v>0</v>
      </c>
      <c r="D102" s="85">
        <f t="shared" si="3"/>
        <v>0</v>
      </c>
      <c r="E102" s="318">
        <v>0</v>
      </c>
      <c r="F102" s="85">
        <f t="shared" si="4"/>
        <v>0</v>
      </c>
      <c r="G102" s="137">
        <f t="shared" si="5"/>
        <v>0</v>
      </c>
    </row>
    <row r="103" spans="1:7" ht="18" customHeight="1">
      <c r="A103" s="96" t="s">
        <v>193</v>
      </c>
      <c r="B103" s="84">
        <f>入力表!E106</f>
        <v>0</v>
      </c>
      <c r="C103" s="324">
        <v>0</v>
      </c>
      <c r="D103" s="85">
        <f t="shared" si="3"/>
        <v>0</v>
      </c>
      <c r="E103" s="318">
        <v>0</v>
      </c>
      <c r="F103" s="85">
        <f t="shared" si="4"/>
        <v>0</v>
      </c>
      <c r="G103" s="137">
        <f t="shared" si="5"/>
        <v>0</v>
      </c>
    </row>
    <row r="104" spans="1:7" ht="18" customHeight="1">
      <c r="A104" s="96" t="s">
        <v>194</v>
      </c>
      <c r="B104" s="84">
        <f>入力表!E107</f>
        <v>0</v>
      </c>
      <c r="C104" s="324">
        <v>0</v>
      </c>
      <c r="D104" s="85">
        <f t="shared" si="3"/>
        <v>0</v>
      </c>
      <c r="E104" s="318">
        <v>0</v>
      </c>
      <c r="F104" s="85">
        <f t="shared" si="4"/>
        <v>0</v>
      </c>
      <c r="G104" s="137">
        <f t="shared" si="5"/>
        <v>0</v>
      </c>
    </row>
    <row r="105" spans="1:7" ht="18" customHeight="1">
      <c r="A105" s="96" t="s">
        <v>195</v>
      </c>
      <c r="B105" s="84">
        <f>入力表!E108</f>
        <v>0</v>
      </c>
      <c r="C105" s="324">
        <v>0</v>
      </c>
      <c r="D105" s="85">
        <f t="shared" si="3"/>
        <v>0</v>
      </c>
      <c r="E105" s="318">
        <v>0</v>
      </c>
      <c r="F105" s="85">
        <f t="shared" si="4"/>
        <v>0</v>
      </c>
      <c r="G105" s="137">
        <f t="shared" si="5"/>
        <v>0</v>
      </c>
    </row>
    <row r="106" spans="1:7" ht="18" customHeight="1">
      <c r="A106" s="96" t="s">
        <v>196</v>
      </c>
      <c r="B106" s="84">
        <f>入力表!E109</f>
        <v>0</v>
      </c>
      <c r="C106" s="324">
        <v>0</v>
      </c>
      <c r="D106" s="85">
        <f t="shared" si="3"/>
        <v>0</v>
      </c>
      <c r="E106" s="318">
        <v>0</v>
      </c>
      <c r="F106" s="85">
        <f t="shared" si="4"/>
        <v>0</v>
      </c>
      <c r="G106" s="137">
        <f t="shared" si="5"/>
        <v>0</v>
      </c>
    </row>
    <row r="107" spans="1:7" ht="18" customHeight="1">
      <c r="A107" s="96" t="s">
        <v>197</v>
      </c>
      <c r="B107" s="84">
        <f>入力表!E110</f>
        <v>0</v>
      </c>
      <c r="C107" s="324">
        <v>0</v>
      </c>
      <c r="D107" s="85">
        <f t="shared" si="3"/>
        <v>0</v>
      </c>
      <c r="E107" s="318">
        <v>0</v>
      </c>
      <c r="F107" s="85">
        <f t="shared" si="4"/>
        <v>0</v>
      </c>
      <c r="G107" s="137">
        <f t="shared" si="5"/>
        <v>0</v>
      </c>
    </row>
    <row r="108" spans="1:7" ht="18" customHeight="1">
      <c r="A108" s="131" t="s">
        <v>198</v>
      </c>
      <c r="B108" s="84">
        <f>入力表!E111</f>
        <v>0</v>
      </c>
      <c r="C108" s="326">
        <v>1.3670018997183976E-4</v>
      </c>
      <c r="D108" s="85">
        <f t="shared" si="3"/>
        <v>0</v>
      </c>
      <c r="E108" s="321">
        <v>4.8150347608471004E-5</v>
      </c>
      <c r="F108" s="85">
        <f t="shared" ref="F108:F110" si="6">ROUND(B108*E108,0)</f>
        <v>0</v>
      </c>
      <c r="G108" s="137">
        <f t="shared" ref="G108:G110" si="7">B108-D108-F108</f>
        <v>0</v>
      </c>
    </row>
    <row r="109" spans="1:7" ht="18" customHeight="1">
      <c r="A109" s="131" t="s">
        <v>10</v>
      </c>
      <c r="B109" s="84">
        <f>入力表!E112</f>
        <v>0</v>
      </c>
      <c r="C109" s="326">
        <v>0</v>
      </c>
      <c r="D109" s="85">
        <f t="shared" si="3"/>
        <v>0</v>
      </c>
      <c r="E109" s="321">
        <v>0</v>
      </c>
      <c r="F109" s="85">
        <f t="shared" si="6"/>
        <v>0</v>
      </c>
      <c r="G109" s="137">
        <f t="shared" si="7"/>
        <v>0</v>
      </c>
    </row>
    <row r="110" spans="1:7" ht="18" customHeight="1" thickBot="1">
      <c r="A110" s="131" t="s">
        <v>11</v>
      </c>
      <c r="B110" s="84">
        <f>入力表!E113</f>
        <v>0</v>
      </c>
      <c r="C110" s="326">
        <v>2.3530490274636561E-2</v>
      </c>
      <c r="D110" s="85">
        <f t="shared" si="3"/>
        <v>0</v>
      </c>
      <c r="E110" s="321">
        <v>3.0097892967934352E-2</v>
      </c>
      <c r="F110" s="85">
        <f t="shared" si="6"/>
        <v>0</v>
      </c>
      <c r="G110" s="137">
        <f t="shared" si="7"/>
        <v>0</v>
      </c>
    </row>
    <row r="111" spans="1:7" ht="18" customHeight="1">
      <c r="A111" s="132" t="s">
        <v>12</v>
      </c>
      <c r="B111" s="133">
        <f>SUM(B4:B110)</f>
        <v>0</v>
      </c>
      <c r="C111" s="134"/>
      <c r="D111" s="133">
        <f>SUM(D4:D110)</f>
        <v>0</v>
      </c>
      <c r="E111" s="133"/>
      <c r="F111" s="133">
        <f>SUM(F4:F110)</f>
        <v>0</v>
      </c>
      <c r="G111" s="138">
        <f>SUM(G4:G110)</f>
        <v>0</v>
      </c>
    </row>
    <row r="112" spans="1:7" ht="14.25">
      <c r="A112" s="140"/>
      <c r="B112" s="141"/>
      <c r="C112" s="141"/>
      <c r="D112" s="143"/>
      <c r="E112" s="141"/>
      <c r="F112" s="141"/>
      <c r="G112" s="142"/>
    </row>
    <row r="113" spans="1:7" ht="14.25">
      <c r="A113" s="140"/>
      <c r="B113" s="141"/>
      <c r="C113" s="141"/>
      <c r="D113" s="141"/>
      <c r="E113" s="141"/>
      <c r="F113" s="141"/>
      <c r="G113" s="142"/>
    </row>
    <row r="114" spans="1:7" ht="13.5">
      <c r="D114" s="139"/>
    </row>
    <row r="115" spans="1:7" ht="13.5">
      <c r="A115" s="146" t="s">
        <v>302</v>
      </c>
      <c r="B115" s="144"/>
      <c r="C115" s="144"/>
      <c r="D115" s="25" t="s">
        <v>437</v>
      </c>
      <c r="E115" s="80" t="s">
        <v>303</v>
      </c>
    </row>
    <row r="116" spans="1:7" ht="13.5">
      <c r="B116" s="147" t="s">
        <v>269</v>
      </c>
      <c r="C116" s="145" t="s">
        <v>170</v>
      </c>
      <c r="D116" s="144">
        <v>110965</v>
      </c>
      <c r="E116" s="150">
        <f>D116/$D$123</f>
        <v>7.6895075728465895E-3</v>
      </c>
    </row>
    <row r="117" spans="1:7" ht="13.5">
      <c r="B117" s="147" t="s">
        <v>270</v>
      </c>
      <c r="C117" s="26" t="s">
        <v>171</v>
      </c>
      <c r="D117" s="144">
        <v>10345390</v>
      </c>
      <c r="E117" s="150">
        <f>D117/$D$123</f>
        <v>0.71690131797459899</v>
      </c>
    </row>
    <row r="118" spans="1:7" ht="13.5">
      <c r="B118" s="147" t="s">
        <v>271</v>
      </c>
      <c r="C118" s="145" t="s">
        <v>172</v>
      </c>
      <c r="D118" s="144">
        <v>0</v>
      </c>
      <c r="E118" s="150"/>
    </row>
    <row r="119" spans="1:7" ht="13.5">
      <c r="B119" s="147" t="s">
        <v>272</v>
      </c>
      <c r="C119" s="145" t="s">
        <v>173</v>
      </c>
      <c r="D119" s="144">
        <v>1256452</v>
      </c>
      <c r="E119" s="150">
        <f>D119/$D$123</f>
        <v>8.7067968899366854E-2</v>
      </c>
    </row>
    <row r="120" spans="1:7" ht="13.5">
      <c r="B120" s="147" t="s">
        <v>273</v>
      </c>
      <c r="C120" s="145" t="s">
        <v>174</v>
      </c>
      <c r="D120" s="144">
        <v>32721</v>
      </c>
      <c r="E120" s="150">
        <f>D120/$D$123</f>
        <v>2.2674571017087665E-3</v>
      </c>
    </row>
    <row r="121" spans="1:7" ht="13.5">
      <c r="B121" s="147" t="s">
        <v>274</v>
      </c>
      <c r="C121" s="145" t="s">
        <v>175</v>
      </c>
      <c r="D121" s="144">
        <v>862635</v>
      </c>
      <c r="E121" s="150">
        <f>D121/$D$123</f>
        <v>5.9777753031158634E-2</v>
      </c>
    </row>
    <row r="122" spans="1:7" ht="13.5">
      <c r="B122" s="147" t="s">
        <v>275</v>
      </c>
      <c r="C122" s="145" t="s">
        <v>176</v>
      </c>
      <c r="D122" s="144">
        <v>1822540</v>
      </c>
      <c r="E122" s="150">
        <f>D122/$D$123</f>
        <v>0.12629599542032013</v>
      </c>
    </row>
    <row r="123" spans="1:7" ht="13.5">
      <c r="B123" s="376"/>
      <c r="C123" s="377"/>
      <c r="D123" s="144">
        <f>SUM(D116:D122)</f>
        <v>14430703</v>
      </c>
      <c r="E123" s="144"/>
    </row>
  </sheetData>
  <sheetProtection algorithmName="SHA-512" hashValue="TEBAJxJ49ujj8bMWVKfFCVN6Gvgh4eSeW1xe029XiNFUfLf6lcZKD3ZazSxt40qY3CbenDywChWkVOASF/A2qg==" saltValue="uy0pvMLBtLi4ddCK5dIWqw==" spinCount="100000" sheet="1" objects="1" scenarios="1"/>
  <mergeCells count="1">
    <mergeCell ref="B123:C123"/>
  </mergeCells>
  <phoneticPr fontId="4"/>
  <pageMargins left="0.70866141732283472" right="0.70866141732283472" top="0.74803149606299213" bottom="0.74803149606299213" header="0.31496062992125984" footer="0.31496062992125984"/>
  <pageSetup paperSize="8" scale="3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116"/>
  <sheetViews>
    <sheetView showGridLines="0" zoomScaleNormal="100" workbookViewId="0">
      <pane xSplit="2" ySplit="7" topLeftCell="I8" activePane="bottomRight" state="frozen"/>
      <selection pane="topRight" activeCell="C1" sqref="C1"/>
      <selection pane="bottomLeft" activeCell="A9" sqref="A9"/>
      <selection pane="bottomRight" activeCell="N20" sqref="N20"/>
    </sheetView>
  </sheetViews>
  <sheetFormatPr defaultRowHeight="11.25"/>
  <cols>
    <col min="1" max="1" width="3.75" style="152" bestFit="1" customWidth="1"/>
    <col min="2" max="2" width="25.375" style="152" customWidth="1"/>
    <col min="3" max="3" width="9" style="152" bestFit="1" customWidth="1"/>
    <col min="4" max="22" width="9" style="152"/>
    <col min="23" max="23" width="2.875" style="152" customWidth="1"/>
    <col min="24" max="16384" width="9" style="152"/>
  </cols>
  <sheetData>
    <row r="1" spans="1:23" ht="14.25">
      <c r="A1" s="151" t="s">
        <v>308</v>
      </c>
      <c r="D1" s="153"/>
      <c r="E1" s="154"/>
      <c r="V1" s="155"/>
    </row>
    <row r="2" spans="1:23" s="154" customFormat="1" ht="12.95" customHeight="1">
      <c r="V2" s="153" t="str">
        <f>+"（単位："&amp;入力表!G114&amp;"、人）"</f>
        <v>（単位：百万円、人）</v>
      </c>
    </row>
    <row r="3" spans="1:23" ht="15" customHeight="1">
      <c r="A3" s="382" t="s">
        <v>316</v>
      </c>
      <c r="B3" s="383"/>
      <c r="C3" s="378" t="s">
        <v>314</v>
      </c>
      <c r="D3" s="379"/>
      <c r="E3" s="379"/>
      <c r="F3" s="379"/>
      <c r="G3" s="380"/>
      <c r="H3" s="378" t="s">
        <v>313</v>
      </c>
      <c r="I3" s="379"/>
      <c r="J3" s="379"/>
      <c r="K3" s="379"/>
      <c r="L3" s="380"/>
      <c r="M3" s="378" t="s">
        <v>312</v>
      </c>
      <c r="N3" s="379"/>
      <c r="O3" s="379"/>
      <c r="P3" s="379"/>
      <c r="Q3" s="380"/>
      <c r="R3" s="381" t="s">
        <v>311</v>
      </c>
      <c r="S3" s="379"/>
      <c r="T3" s="379"/>
      <c r="U3" s="379"/>
      <c r="V3" s="380"/>
      <c r="W3" s="159"/>
    </row>
    <row r="4" spans="1:23" ht="15" customHeight="1">
      <c r="A4" s="384"/>
      <c r="B4" s="385"/>
      <c r="C4" s="188" t="s">
        <v>14</v>
      </c>
      <c r="D4" s="156"/>
      <c r="E4" s="189"/>
      <c r="F4" s="190"/>
      <c r="G4" s="190"/>
      <c r="H4" s="188" t="s">
        <v>14</v>
      </c>
      <c r="I4" s="156"/>
      <c r="J4" s="189"/>
      <c r="K4" s="190"/>
      <c r="L4" s="190"/>
      <c r="M4" s="188" t="s">
        <v>14</v>
      </c>
      <c r="N4" s="156"/>
      <c r="O4" s="189"/>
      <c r="P4" s="190"/>
      <c r="Q4" s="190"/>
      <c r="R4" s="161" t="s">
        <v>14</v>
      </c>
      <c r="S4" s="162"/>
      <c r="T4" s="163"/>
      <c r="U4" s="164"/>
      <c r="V4" s="164"/>
    </row>
    <row r="5" spans="1:23" ht="15" customHeight="1">
      <c r="A5" s="384"/>
      <c r="B5" s="385"/>
      <c r="C5" s="160"/>
      <c r="D5" s="191" t="s">
        <v>304</v>
      </c>
      <c r="E5" s="192"/>
      <c r="F5" s="393" t="s">
        <v>305</v>
      </c>
      <c r="G5" s="393" t="s">
        <v>306</v>
      </c>
      <c r="H5" s="160"/>
      <c r="I5" s="191" t="s">
        <v>304</v>
      </c>
      <c r="J5" s="192"/>
      <c r="K5" s="393" t="s">
        <v>305</v>
      </c>
      <c r="L5" s="393" t="s">
        <v>306</v>
      </c>
      <c r="M5" s="160"/>
      <c r="N5" s="191" t="s">
        <v>304</v>
      </c>
      <c r="O5" s="192"/>
      <c r="P5" s="393" t="s">
        <v>305</v>
      </c>
      <c r="Q5" s="393" t="s">
        <v>306</v>
      </c>
      <c r="R5" s="159"/>
      <c r="S5" s="165" t="s">
        <v>304</v>
      </c>
      <c r="T5" s="166"/>
      <c r="U5" s="388" t="s">
        <v>305</v>
      </c>
      <c r="V5" s="388" t="s">
        <v>306</v>
      </c>
    </row>
    <row r="6" spans="1:23" ht="15" customHeight="1">
      <c r="A6" s="384"/>
      <c r="B6" s="385"/>
      <c r="C6" s="160"/>
      <c r="D6" s="193"/>
      <c r="E6" s="389" t="s">
        <v>307</v>
      </c>
      <c r="F6" s="393"/>
      <c r="G6" s="393"/>
      <c r="H6" s="160"/>
      <c r="I6" s="193"/>
      <c r="J6" s="389" t="s">
        <v>307</v>
      </c>
      <c r="K6" s="393"/>
      <c r="L6" s="393"/>
      <c r="M6" s="160"/>
      <c r="N6" s="193"/>
      <c r="O6" s="389" t="s">
        <v>307</v>
      </c>
      <c r="P6" s="393"/>
      <c r="Q6" s="393"/>
      <c r="R6" s="159"/>
      <c r="S6" s="167"/>
      <c r="T6" s="391" t="s">
        <v>307</v>
      </c>
      <c r="U6" s="388"/>
      <c r="V6" s="388"/>
    </row>
    <row r="7" spans="1:23" ht="15" customHeight="1">
      <c r="A7" s="386"/>
      <c r="B7" s="387"/>
      <c r="C7" s="168"/>
      <c r="D7" s="194"/>
      <c r="E7" s="390"/>
      <c r="F7" s="195"/>
      <c r="G7" s="195"/>
      <c r="H7" s="168"/>
      <c r="I7" s="194"/>
      <c r="J7" s="390"/>
      <c r="K7" s="195"/>
      <c r="L7" s="195"/>
      <c r="M7" s="168"/>
      <c r="N7" s="194"/>
      <c r="O7" s="390"/>
      <c r="P7" s="195"/>
      <c r="Q7" s="195"/>
      <c r="R7" s="169"/>
      <c r="S7" s="170"/>
      <c r="T7" s="392"/>
      <c r="U7" s="171"/>
      <c r="V7" s="171"/>
    </row>
    <row r="8" spans="1:23" ht="12.95" customHeight="1">
      <c r="A8" s="309" t="s">
        <v>199</v>
      </c>
      <c r="B8" s="310" t="s">
        <v>117</v>
      </c>
      <c r="C8" s="161">
        <f>計算表!D5</f>
        <v>0</v>
      </c>
      <c r="D8" s="174">
        <f>計算表!E5</f>
        <v>0</v>
      </c>
      <c r="E8" s="175">
        <f>計算表!F5</f>
        <v>0</v>
      </c>
      <c r="F8" s="164">
        <f>計算表!V5</f>
        <v>0</v>
      </c>
      <c r="G8" s="164">
        <f>計算表!Z5</f>
        <v>0</v>
      </c>
      <c r="H8" s="161">
        <f>計算表!I5</f>
        <v>0</v>
      </c>
      <c r="I8" s="174">
        <f>計算表!J5</f>
        <v>0</v>
      </c>
      <c r="J8" s="175">
        <f>計算表!K5</f>
        <v>0</v>
      </c>
      <c r="K8" s="164">
        <f>計算表!W5</f>
        <v>0</v>
      </c>
      <c r="L8" s="164">
        <f>計算表!AA5</f>
        <v>0</v>
      </c>
      <c r="M8" s="161">
        <f>計算表!P5</f>
        <v>0</v>
      </c>
      <c r="N8" s="174">
        <f>計算表!Q5</f>
        <v>0</v>
      </c>
      <c r="O8" s="175">
        <f>計算表!R5</f>
        <v>0</v>
      </c>
      <c r="P8" s="164">
        <f>計算表!X5</f>
        <v>0</v>
      </c>
      <c r="Q8" s="164">
        <f>計算表!AB5</f>
        <v>0</v>
      </c>
      <c r="R8" s="157">
        <f>C8+H8+M8</f>
        <v>0</v>
      </c>
      <c r="S8" s="182">
        <f t="shared" ref="S8:U71" si="0">D8+I8+N8</f>
        <v>0</v>
      </c>
      <c r="T8" s="183">
        <f t="shared" si="0"/>
        <v>0</v>
      </c>
      <c r="U8" s="184">
        <f>F8+K8+P8</f>
        <v>0</v>
      </c>
      <c r="V8" s="184">
        <f t="shared" ref="V8:V71" si="1">G8+L8+Q8</f>
        <v>0</v>
      </c>
    </row>
    <row r="9" spans="1:23" ht="12.95" customHeight="1">
      <c r="A9" s="309" t="s">
        <v>200</v>
      </c>
      <c r="B9" s="310" t="s">
        <v>118</v>
      </c>
      <c r="C9" s="161">
        <f>計算表!D6</f>
        <v>0</v>
      </c>
      <c r="D9" s="174">
        <f>計算表!E6</f>
        <v>0</v>
      </c>
      <c r="E9" s="175">
        <f>計算表!F6</f>
        <v>0</v>
      </c>
      <c r="F9" s="164">
        <f>計算表!V6</f>
        <v>0</v>
      </c>
      <c r="G9" s="164">
        <f>計算表!Z6</f>
        <v>0</v>
      </c>
      <c r="H9" s="161">
        <f>計算表!I6</f>
        <v>0</v>
      </c>
      <c r="I9" s="174">
        <f>計算表!J6</f>
        <v>0</v>
      </c>
      <c r="J9" s="175">
        <f>計算表!K6</f>
        <v>0</v>
      </c>
      <c r="K9" s="164">
        <f>計算表!W6</f>
        <v>0</v>
      </c>
      <c r="L9" s="164">
        <f>計算表!AA6</f>
        <v>0</v>
      </c>
      <c r="M9" s="161">
        <f>計算表!P6</f>
        <v>0</v>
      </c>
      <c r="N9" s="174">
        <f>計算表!Q6</f>
        <v>0</v>
      </c>
      <c r="O9" s="175">
        <f>計算表!R6</f>
        <v>0</v>
      </c>
      <c r="P9" s="164">
        <f>計算表!X6</f>
        <v>0</v>
      </c>
      <c r="Q9" s="164">
        <f>計算表!AB6</f>
        <v>0</v>
      </c>
      <c r="R9" s="157">
        <f t="shared" ref="R9:V72" si="2">C9+H9+M9</f>
        <v>0</v>
      </c>
      <c r="S9" s="182">
        <f>D9+I9+N9</f>
        <v>0</v>
      </c>
      <c r="T9" s="183">
        <f t="shared" si="0"/>
        <v>0</v>
      </c>
      <c r="U9" s="184">
        <f t="shared" si="0"/>
        <v>0</v>
      </c>
      <c r="V9" s="184">
        <f>G9+L9+Q9</f>
        <v>0</v>
      </c>
    </row>
    <row r="10" spans="1:23" ht="12.95" customHeight="1">
      <c r="A10" s="309" t="s">
        <v>201</v>
      </c>
      <c r="B10" s="310" t="s">
        <v>119</v>
      </c>
      <c r="C10" s="161">
        <f>計算表!D7</f>
        <v>0</v>
      </c>
      <c r="D10" s="174">
        <f>計算表!E7</f>
        <v>0</v>
      </c>
      <c r="E10" s="175">
        <f>計算表!F7</f>
        <v>0</v>
      </c>
      <c r="F10" s="164">
        <f>計算表!V7</f>
        <v>0</v>
      </c>
      <c r="G10" s="164">
        <f>計算表!Z7</f>
        <v>0</v>
      </c>
      <c r="H10" s="161">
        <f>計算表!I7</f>
        <v>0</v>
      </c>
      <c r="I10" s="174">
        <f>計算表!J7</f>
        <v>0</v>
      </c>
      <c r="J10" s="175">
        <f>計算表!K7</f>
        <v>0</v>
      </c>
      <c r="K10" s="164">
        <f>計算表!W7</f>
        <v>0</v>
      </c>
      <c r="L10" s="164">
        <f>計算表!AA7</f>
        <v>0</v>
      </c>
      <c r="M10" s="161">
        <f>計算表!P7</f>
        <v>0</v>
      </c>
      <c r="N10" s="174">
        <f>計算表!Q7</f>
        <v>0</v>
      </c>
      <c r="O10" s="175">
        <f>計算表!R7</f>
        <v>0</v>
      </c>
      <c r="P10" s="164">
        <f>計算表!X7</f>
        <v>0</v>
      </c>
      <c r="Q10" s="164">
        <f>計算表!AB7</f>
        <v>0</v>
      </c>
      <c r="R10" s="157">
        <f t="shared" si="2"/>
        <v>0</v>
      </c>
      <c r="S10" s="182">
        <f t="shared" si="0"/>
        <v>0</v>
      </c>
      <c r="T10" s="183">
        <f>E10+J10+O10</f>
        <v>0</v>
      </c>
      <c r="U10" s="184">
        <f t="shared" si="0"/>
        <v>0</v>
      </c>
      <c r="V10" s="184">
        <f t="shared" si="1"/>
        <v>0</v>
      </c>
    </row>
    <row r="11" spans="1:23" ht="12.95" customHeight="1">
      <c r="A11" s="309" t="s">
        <v>202</v>
      </c>
      <c r="B11" s="310" t="s">
        <v>120</v>
      </c>
      <c r="C11" s="161">
        <f>計算表!D8</f>
        <v>0</v>
      </c>
      <c r="D11" s="174">
        <f>計算表!E8</f>
        <v>0</v>
      </c>
      <c r="E11" s="175">
        <f>計算表!F8</f>
        <v>0</v>
      </c>
      <c r="F11" s="164">
        <f>計算表!V8</f>
        <v>0</v>
      </c>
      <c r="G11" s="164">
        <f>計算表!Z8</f>
        <v>0</v>
      </c>
      <c r="H11" s="161">
        <f>計算表!I8</f>
        <v>0</v>
      </c>
      <c r="I11" s="174">
        <f>計算表!J8</f>
        <v>0</v>
      </c>
      <c r="J11" s="175">
        <f>計算表!K8</f>
        <v>0</v>
      </c>
      <c r="K11" s="164">
        <f>計算表!W8</f>
        <v>0</v>
      </c>
      <c r="L11" s="164">
        <f>計算表!AA8</f>
        <v>0</v>
      </c>
      <c r="M11" s="161">
        <f>計算表!P8</f>
        <v>0</v>
      </c>
      <c r="N11" s="174">
        <f>計算表!Q8</f>
        <v>0</v>
      </c>
      <c r="O11" s="175">
        <f>計算表!R8</f>
        <v>0</v>
      </c>
      <c r="P11" s="164">
        <f>計算表!X8</f>
        <v>0</v>
      </c>
      <c r="Q11" s="164">
        <f>計算表!AB8</f>
        <v>0</v>
      </c>
      <c r="R11" s="157">
        <f t="shared" si="2"/>
        <v>0</v>
      </c>
      <c r="S11" s="182">
        <f t="shared" si="0"/>
        <v>0</v>
      </c>
      <c r="T11" s="183">
        <f t="shared" si="0"/>
        <v>0</v>
      </c>
      <c r="U11" s="184">
        <f t="shared" si="0"/>
        <v>0</v>
      </c>
      <c r="V11" s="184">
        <f t="shared" si="1"/>
        <v>0</v>
      </c>
    </row>
    <row r="12" spans="1:23" ht="12.95" customHeight="1">
      <c r="A12" s="309" t="s">
        <v>203</v>
      </c>
      <c r="B12" s="310" t="s">
        <v>121</v>
      </c>
      <c r="C12" s="161">
        <f>計算表!D9</f>
        <v>0</v>
      </c>
      <c r="D12" s="174">
        <f>計算表!E9</f>
        <v>0</v>
      </c>
      <c r="E12" s="175">
        <f>計算表!F9</f>
        <v>0</v>
      </c>
      <c r="F12" s="164">
        <f>計算表!V9</f>
        <v>0</v>
      </c>
      <c r="G12" s="164">
        <f>計算表!Z9</f>
        <v>0</v>
      </c>
      <c r="H12" s="161">
        <f>計算表!I9</f>
        <v>0</v>
      </c>
      <c r="I12" s="174">
        <f>計算表!J9</f>
        <v>0</v>
      </c>
      <c r="J12" s="175">
        <f>計算表!K9</f>
        <v>0</v>
      </c>
      <c r="K12" s="164">
        <f>計算表!W9</f>
        <v>0</v>
      </c>
      <c r="L12" s="164">
        <f>計算表!AA9</f>
        <v>0</v>
      </c>
      <c r="M12" s="161">
        <f>計算表!P9</f>
        <v>0</v>
      </c>
      <c r="N12" s="174">
        <f>計算表!Q9</f>
        <v>0</v>
      </c>
      <c r="O12" s="175">
        <f>計算表!R9</f>
        <v>0</v>
      </c>
      <c r="P12" s="164">
        <f>計算表!X9</f>
        <v>0</v>
      </c>
      <c r="Q12" s="164">
        <f>計算表!AB9</f>
        <v>0</v>
      </c>
      <c r="R12" s="157">
        <f t="shared" si="2"/>
        <v>0</v>
      </c>
      <c r="S12" s="182">
        <f t="shared" si="0"/>
        <v>0</v>
      </c>
      <c r="T12" s="183">
        <f t="shared" si="0"/>
        <v>0</v>
      </c>
      <c r="U12" s="184">
        <f t="shared" si="0"/>
        <v>0</v>
      </c>
      <c r="V12" s="184">
        <f t="shared" si="1"/>
        <v>0</v>
      </c>
    </row>
    <row r="13" spans="1:23" ht="12.95" customHeight="1">
      <c r="A13" s="309" t="s">
        <v>204</v>
      </c>
      <c r="B13" s="310" t="s">
        <v>122</v>
      </c>
      <c r="C13" s="161">
        <f>計算表!D10</f>
        <v>0</v>
      </c>
      <c r="D13" s="174">
        <f>計算表!E10</f>
        <v>0</v>
      </c>
      <c r="E13" s="175">
        <f>計算表!F10</f>
        <v>0</v>
      </c>
      <c r="F13" s="164">
        <f>計算表!V10</f>
        <v>0</v>
      </c>
      <c r="G13" s="164">
        <f>計算表!Z10</f>
        <v>0</v>
      </c>
      <c r="H13" s="161">
        <f>計算表!I10</f>
        <v>0</v>
      </c>
      <c r="I13" s="174">
        <f>計算表!J10</f>
        <v>0</v>
      </c>
      <c r="J13" s="175">
        <f>計算表!K10</f>
        <v>0</v>
      </c>
      <c r="K13" s="164">
        <f>計算表!W10</f>
        <v>0</v>
      </c>
      <c r="L13" s="164">
        <f>計算表!AA10</f>
        <v>0</v>
      </c>
      <c r="M13" s="161">
        <f>計算表!P10</f>
        <v>0</v>
      </c>
      <c r="N13" s="174">
        <f>計算表!Q10</f>
        <v>0</v>
      </c>
      <c r="O13" s="175">
        <f>計算表!R10</f>
        <v>0</v>
      </c>
      <c r="P13" s="164">
        <f>計算表!X10</f>
        <v>0</v>
      </c>
      <c r="Q13" s="164">
        <f>計算表!AB10</f>
        <v>0</v>
      </c>
      <c r="R13" s="157">
        <f t="shared" si="2"/>
        <v>0</v>
      </c>
      <c r="S13" s="182">
        <f t="shared" si="0"/>
        <v>0</v>
      </c>
      <c r="T13" s="183">
        <f t="shared" si="0"/>
        <v>0</v>
      </c>
      <c r="U13" s="184">
        <f t="shared" si="0"/>
        <v>0</v>
      </c>
      <c r="V13" s="184">
        <f t="shared" si="1"/>
        <v>0</v>
      </c>
    </row>
    <row r="14" spans="1:23" ht="12.95" customHeight="1">
      <c r="A14" s="309" t="s">
        <v>205</v>
      </c>
      <c r="B14" s="310" t="s">
        <v>419</v>
      </c>
      <c r="C14" s="161">
        <f>計算表!D11</f>
        <v>0</v>
      </c>
      <c r="D14" s="174">
        <f>計算表!E11</f>
        <v>0</v>
      </c>
      <c r="E14" s="175">
        <f>計算表!F11</f>
        <v>0</v>
      </c>
      <c r="F14" s="164">
        <f>計算表!V11</f>
        <v>0</v>
      </c>
      <c r="G14" s="164">
        <f>計算表!Z11</f>
        <v>0</v>
      </c>
      <c r="H14" s="161">
        <f>計算表!I11</f>
        <v>0</v>
      </c>
      <c r="I14" s="174">
        <f>計算表!J11</f>
        <v>0</v>
      </c>
      <c r="J14" s="175">
        <f>計算表!K11</f>
        <v>0</v>
      </c>
      <c r="K14" s="164">
        <f>計算表!W11</f>
        <v>0</v>
      </c>
      <c r="L14" s="164">
        <f>計算表!AA11</f>
        <v>0</v>
      </c>
      <c r="M14" s="161">
        <f>計算表!P11</f>
        <v>0</v>
      </c>
      <c r="N14" s="174">
        <f>計算表!Q11</f>
        <v>0</v>
      </c>
      <c r="O14" s="175">
        <f>計算表!R11</f>
        <v>0</v>
      </c>
      <c r="P14" s="164">
        <f>計算表!X11</f>
        <v>0</v>
      </c>
      <c r="Q14" s="164">
        <f>計算表!AB11</f>
        <v>0</v>
      </c>
      <c r="R14" s="157">
        <f t="shared" si="2"/>
        <v>0</v>
      </c>
      <c r="S14" s="182">
        <f t="shared" si="0"/>
        <v>0</v>
      </c>
      <c r="T14" s="183">
        <f t="shared" si="0"/>
        <v>0</v>
      </c>
      <c r="U14" s="184">
        <f t="shared" si="0"/>
        <v>0</v>
      </c>
      <c r="V14" s="184">
        <f t="shared" si="1"/>
        <v>0</v>
      </c>
    </row>
    <row r="15" spans="1:23" ht="12.95" customHeight="1">
      <c r="A15" s="309" t="s">
        <v>206</v>
      </c>
      <c r="B15" s="310" t="s">
        <v>123</v>
      </c>
      <c r="C15" s="161">
        <f>計算表!D12</f>
        <v>0</v>
      </c>
      <c r="D15" s="174">
        <f>計算表!E12</f>
        <v>0</v>
      </c>
      <c r="E15" s="175">
        <f>計算表!F12</f>
        <v>0</v>
      </c>
      <c r="F15" s="164">
        <f>計算表!V12</f>
        <v>0</v>
      </c>
      <c r="G15" s="164">
        <f>計算表!Z12</f>
        <v>0</v>
      </c>
      <c r="H15" s="161">
        <f>計算表!I12</f>
        <v>0</v>
      </c>
      <c r="I15" s="174">
        <f>計算表!J12</f>
        <v>0</v>
      </c>
      <c r="J15" s="175">
        <f>計算表!K12</f>
        <v>0</v>
      </c>
      <c r="K15" s="164">
        <f>計算表!W12</f>
        <v>0</v>
      </c>
      <c r="L15" s="164">
        <f>計算表!AA12</f>
        <v>0</v>
      </c>
      <c r="M15" s="161">
        <f>計算表!P12</f>
        <v>0</v>
      </c>
      <c r="N15" s="174">
        <f>計算表!Q12</f>
        <v>0</v>
      </c>
      <c r="O15" s="175">
        <f>計算表!R12</f>
        <v>0</v>
      </c>
      <c r="P15" s="164">
        <f>計算表!X12</f>
        <v>0</v>
      </c>
      <c r="Q15" s="164">
        <f>計算表!AB12</f>
        <v>0</v>
      </c>
      <c r="R15" s="157">
        <f t="shared" si="2"/>
        <v>0</v>
      </c>
      <c r="S15" s="182">
        <f t="shared" si="0"/>
        <v>0</v>
      </c>
      <c r="T15" s="183">
        <f t="shared" si="0"/>
        <v>0</v>
      </c>
      <c r="U15" s="184">
        <f t="shared" si="0"/>
        <v>0</v>
      </c>
      <c r="V15" s="184">
        <f t="shared" si="1"/>
        <v>0</v>
      </c>
    </row>
    <row r="16" spans="1:23" ht="12.95" customHeight="1">
      <c r="A16" s="309" t="s">
        <v>207</v>
      </c>
      <c r="B16" s="310" t="s">
        <v>124</v>
      </c>
      <c r="C16" s="161">
        <f>計算表!D13</f>
        <v>0</v>
      </c>
      <c r="D16" s="174">
        <f>計算表!E13</f>
        <v>0</v>
      </c>
      <c r="E16" s="175">
        <f>計算表!F13</f>
        <v>0</v>
      </c>
      <c r="F16" s="164">
        <f>計算表!V13</f>
        <v>0</v>
      </c>
      <c r="G16" s="164">
        <f>計算表!Z13</f>
        <v>0</v>
      </c>
      <c r="H16" s="161">
        <f>計算表!I13</f>
        <v>0</v>
      </c>
      <c r="I16" s="174">
        <f>計算表!J13</f>
        <v>0</v>
      </c>
      <c r="J16" s="175">
        <f>計算表!K13</f>
        <v>0</v>
      </c>
      <c r="K16" s="164">
        <f>計算表!W13</f>
        <v>0</v>
      </c>
      <c r="L16" s="164">
        <f>計算表!AA13</f>
        <v>0</v>
      </c>
      <c r="M16" s="161">
        <f>計算表!P13</f>
        <v>0</v>
      </c>
      <c r="N16" s="174">
        <f>計算表!Q13</f>
        <v>0</v>
      </c>
      <c r="O16" s="175">
        <f>計算表!R13</f>
        <v>0</v>
      </c>
      <c r="P16" s="164">
        <f>計算表!X13</f>
        <v>0</v>
      </c>
      <c r="Q16" s="164">
        <f>計算表!AB13</f>
        <v>0</v>
      </c>
      <c r="R16" s="157">
        <f t="shared" si="2"/>
        <v>0</v>
      </c>
      <c r="S16" s="182">
        <f t="shared" si="0"/>
        <v>0</v>
      </c>
      <c r="T16" s="183">
        <f t="shared" si="0"/>
        <v>0</v>
      </c>
      <c r="U16" s="184">
        <f t="shared" si="0"/>
        <v>0</v>
      </c>
      <c r="V16" s="184">
        <f t="shared" si="1"/>
        <v>0</v>
      </c>
    </row>
    <row r="17" spans="1:22" ht="12.95" customHeight="1">
      <c r="A17" s="309" t="s">
        <v>208</v>
      </c>
      <c r="B17" s="310" t="s">
        <v>125</v>
      </c>
      <c r="C17" s="161">
        <f>計算表!D14</f>
        <v>0</v>
      </c>
      <c r="D17" s="174">
        <f>計算表!E14</f>
        <v>0</v>
      </c>
      <c r="E17" s="175">
        <f>計算表!F14</f>
        <v>0</v>
      </c>
      <c r="F17" s="164">
        <f>計算表!V14</f>
        <v>0</v>
      </c>
      <c r="G17" s="164">
        <f>計算表!Z14</f>
        <v>0</v>
      </c>
      <c r="H17" s="161">
        <f>計算表!I14</f>
        <v>0</v>
      </c>
      <c r="I17" s="174">
        <f>計算表!J14</f>
        <v>0</v>
      </c>
      <c r="J17" s="175">
        <f>計算表!K14</f>
        <v>0</v>
      </c>
      <c r="K17" s="164">
        <f>計算表!W14</f>
        <v>0</v>
      </c>
      <c r="L17" s="164">
        <f>計算表!AA14</f>
        <v>0</v>
      </c>
      <c r="M17" s="161">
        <f>計算表!P14</f>
        <v>0</v>
      </c>
      <c r="N17" s="174">
        <f>計算表!Q14</f>
        <v>0</v>
      </c>
      <c r="O17" s="175">
        <f>計算表!R14</f>
        <v>0</v>
      </c>
      <c r="P17" s="164">
        <f>計算表!X14</f>
        <v>0</v>
      </c>
      <c r="Q17" s="164">
        <f>計算表!AB14</f>
        <v>0</v>
      </c>
      <c r="R17" s="157">
        <f t="shared" si="2"/>
        <v>0</v>
      </c>
      <c r="S17" s="182">
        <f t="shared" si="0"/>
        <v>0</v>
      </c>
      <c r="T17" s="183">
        <f t="shared" si="0"/>
        <v>0</v>
      </c>
      <c r="U17" s="184">
        <f t="shared" si="0"/>
        <v>0</v>
      </c>
      <c r="V17" s="184">
        <f t="shared" si="1"/>
        <v>0</v>
      </c>
    </row>
    <row r="18" spans="1:22" ht="12.95" customHeight="1">
      <c r="A18" s="309" t="s">
        <v>209</v>
      </c>
      <c r="B18" s="310" t="s">
        <v>126</v>
      </c>
      <c r="C18" s="161">
        <f>計算表!D15</f>
        <v>0</v>
      </c>
      <c r="D18" s="174">
        <f>計算表!E15</f>
        <v>0</v>
      </c>
      <c r="E18" s="175">
        <f>計算表!F15</f>
        <v>0</v>
      </c>
      <c r="F18" s="164">
        <f>計算表!V15</f>
        <v>0</v>
      </c>
      <c r="G18" s="164">
        <f>計算表!Z15</f>
        <v>0</v>
      </c>
      <c r="H18" s="161">
        <f>計算表!I15</f>
        <v>0</v>
      </c>
      <c r="I18" s="174">
        <f>計算表!J15</f>
        <v>0</v>
      </c>
      <c r="J18" s="175">
        <f>計算表!K15</f>
        <v>0</v>
      </c>
      <c r="K18" s="164">
        <f>計算表!W15</f>
        <v>0</v>
      </c>
      <c r="L18" s="164">
        <f>計算表!AA15</f>
        <v>0</v>
      </c>
      <c r="M18" s="161">
        <f>計算表!P15</f>
        <v>0</v>
      </c>
      <c r="N18" s="174">
        <f>計算表!Q15</f>
        <v>0</v>
      </c>
      <c r="O18" s="175">
        <f>計算表!R15</f>
        <v>0</v>
      </c>
      <c r="P18" s="164">
        <f>計算表!X15</f>
        <v>0</v>
      </c>
      <c r="Q18" s="164">
        <f>計算表!AB15</f>
        <v>0</v>
      </c>
      <c r="R18" s="157">
        <f t="shared" si="2"/>
        <v>0</v>
      </c>
      <c r="S18" s="182">
        <f t="shared" si="0"/>
        <v>0</v>
      </c>
      <c r="T18" s="183">
        <f t="shared" si="0"/>
        <v>0</v>
      </c>
      <c r="U18" s="184">
        <f t="shared" si="0"/>
        <v>0</v>
      </c>
      <c r="V18" s="184">
        <f t="shared" si="1"/>
        <v>0</v>
      </c>
    </row>
    <row r="19" spans="1:22" ht="12.95" customHeight="1">
      <c r="A19" s="309" t="s">
        <v>210</v>
      </c>
      <c r="B19" s="310" t="s">
        <v>127</v>
      </c>
      <c r="C19" s="161">
        <f>計算表!D16</f>
        <v>0</v>
      </c>
      <c r="D19" s="174">
        <f>計算表!E16</f>
        <v>0</v>
      </c>
      <c r="E19" s="175">
        <f>計算表!F16</f>
        <v>0</v>
      </c>
      <c r="F19" s="164">
        <f>計算表!V16</f>
        <v>0</v>
      </c>
      <c r="G19" s="164">
        <f>計算表!Z16</f>
        <v>0</v>
      </c>
      <c r="H19" s="161">
        <f>計算表!I16</f>
        <v>0</v>
      </c>
      <c r="I19" s="174">
        <f>計算表!J16</f>
        <v>0</v>
      </c>
      <c r="J19" s="175">
        <f>計算表!K16</f>
        <v>0</v>
      </c>
      <c r="K19" s="164">
        <f>計算表!W16</f>
        <v>0</v>
      </c>
      <c r="L19" s="164">
        <f>計算表!AA16</f>
        <v>0</v>
      </c>
      <c r="M19" s="161">
        <f>計算表!P16</f>
        <v>0</v>
      </c>
      <c r="N19" s="174">
        <f>計算表!Q16</f>
        <v>0</v>
      </c>
      <c r="O19" s="175">
        <f>計算表!R16</f>
        <v>0</v>
      </c>
      <c r="P19" s="164">
        <f>計算表!X16</f>
        <v>0</v>
      </c>
      <c r="Q19" s="164">
        <f>計算表!AB16</f>
        <v>0</v>
      </c>
      <c r="R19" s="157">
        <f t="shared" si="2"/>
        <v>0</v>
      </c>
      <c r="S19" s="182">
        <f t="shared" si="0"/>
        <v>0</v>
      </c>
      <c r="T19" s="183">
        <f t="shared" si="0"/>
        <v>0</v>
      </c>
      <c r="U19" s="184">
        <f t="shared" si="0"/>
        <v>0</v>
      </c>
      <c r="V19" s="184">
        <f t="shared" si="1"/>
        <v>0</v>
      </c>
    </row>
    <row r="20" spans="1:22" ht="12.95" customHeight="1">
      <c r="A20" s="309" t="s">
        <v>211</v>
      </c>
      <c r="B20" s="310" t="s">
        <v>128</v>
      </c>
      <c r="C20" s="161">
        <f>計算表!D17</f>
        <v>0</v>
      </c>
      <c r="D20" s="174">
        <f>計算表!E17</f>
        <v>0</v>
      </c>
      <c r="E20" s="175">
        <f>計算表!F17</f>
        <v>0</v>
      </c>
      <c r="F20" s="164">
        <f>計算表!V17</f>
        <v>0</v>
      </c>
      <c r="G20" s="164">
        <f>計算表!Z17</f>
        <v>0</v>
      </c>
      <c r="H20" s="161">
        <f>計算表!I17</f>
        <v>0</v>
      </c>
      <c r="I20" s="174">
        <f>計算表!J17</f>
        <v>0</v>
      </c>
      <c r="J20" s="175">
        <f>計算表!K17</f>
        <v>0</v>
      </c>
      <c r="K20" s="164">
        <f>計算表!W17</f>
        <v>0</v>
      </c>
      <c r="L20" s="164">
        <f>計算表!AA17</f>
        <v>0</v>
      </c>
      <c r="M20" s="161">
        <f>計算表!P17</f>
        <v>0</v>
      </c>
      <c r="N20" s="174">
        <f>計算表!Q17</f>
        <v>0</v>
      </c>
      <c r="O20" s="175">
        <f>計算表!R17</f>
        <v>0</v>
      </c>
      <c r="P20" s="164">
        <f>計算表!X17</f>
        <v>0</v>
      </c>
      <c r="Q20" s="164">
        <f>計算表!AB17</f>
        <v>0</v>
      </c>
      <c r="R20" s="157">
        <f t="shared" si="2"/>
        <v>0</v>
      </c>
      <c r="S20" s="182">
        <f t="shared" si="0"/>
        <v>0</v>
      </c>
      <c r="T20" s="183">
        <f t="shared" si="0"/>
        <v>0</v>
      </c>
      <c r="U20" s="184">
        <f t="shared" si="0"/>
        <v>0</v>
      </c>
      <c r="V20" s="184">
        <f t="shared" si="1"/>
        <v>0</v>
      </c>
    </row>
    <row r="21" spans="1:22" ht="12.95" customHeight="1">
      <c r="A21" s="309" t="s">
        <v>212</v>
      </c>
      <c r="B21" s="310" t="s">
        <v>129</v>
      </c>
      <c r="C21" s="161">
        <f>計算表!D18</f>
        <v>0</v>
      </c>
      <c r="D21" s="174">
        <f>計算表!E18</f>
        <v>0</v>
      </c>
      <c r="E21" s="175">
        <f>計算表!F18</f>
        <v>0</v>
      </c>
      <c r="F21" s="164">
        <f>計算表!V18</f>
        <v>0</v>
      </c>
      <c r="G21" s="164">
        <f>計算表!Z18</f>
        <v>0</v>
      </c>
      <c r="H21" s="161">
        <f>計算表!I18</f>
        <v>0</v>
      </c>
      <c r="I21" s="174">
        <f>計算表!J18</f>
        <v>0</v>
      </c>
      <c r="J21" s="175">
        <f>計算表!K18</f>
        <v>0</v>
      </c>
      <c r="K21" s="164">
        <f>計算表!W18</f>
        <v>0</v>
      </c>
      <c r="L21" s="164">
        <f>計算表!AA18</f>
        <v>0</v>
      </c>
      <c r="M21" s="161">
        <f>計算表!P18</f>
        <v>0</v>
      </c>
      <c r="N21" s="174">
        <f>計算表!Q18</f>
        <v>0</v>
      </c>
      <c r="O21" s="175">
        <f>計算表!R18</f>
        <v>0</v>
      </c>
      <c r="P21" s="164">
        <f>計算表!X18</f>
        <v>0</v>
      </c>
      <c r="Q21" s="164">
        <f>計算表!AB18</f>
        <v>0</v>
      </c>
      <c r="R21" s="157">
        <f t="shared" si="2"/>
        <v>0</v>
      </c>
      <c r="S21" s="182">
        <f t="shared" si="0"/>
        <v>0</v>
      </c>
      <c r="T21" s="183">
        <f t="shared" si="0"/>
        <v>0</v>
      </c>
      <c r="U21" s="184">
        <f t="shared" si="0"/>
        <v>0</v>
      </c>
      <c r="V21" s="184">
        <f t="shared" si="1"/>
        <v>0</v>
      </c>
    </row>
    <row r="22" spans="1:22" ht="12.95" customHeight="1">
      <c r="A22" s="309" t="s">
        <v>213</v>
      </c>
      <c r="B22" s="310" t="s">
        <v>130</v>
      </c>
      <c r="C22" s="161">
        <f>計算表!D19</f>
        <v>0</v>
      </c>
      <c r="D22" s="174">
        <f>計算表!E19</f>
        <v>0</v>
      </c>
      <c r="E22" s="175">
        <f>計算表!F19</f>
        <v>0</v>
      </c>
      <c r="F22" s="164">
        <f>計算表!V19</f>
        <v>0</v>
      </c>
      <c r="G22" s="164">
        <f>計算表!Z19</f>
        <v>0</v>
      </c>
      <c r="H22" s="161">
        <f>計算表!I19</f>
        <v>0</v>
      </c>
      <c r="I22" s="174">
        <f>計算表!J19</f>
        <v>0</v>
      </c>
      <c r="J22" s="175">
        <f>計算表!K19</f>
        <v>0</v>
      </c>
      <c r="K22" s="164">
        <f>計算表!W19</f>
        <v>0</v>
      </c>
      <c r="L22" s="164">
        <f>計算表!AA19</f>
        <v>0</v>
      </c>
      <c r="M22" s="161">
        <f>計算表!P19</f>
        <v>0</v>
      </c>
      <c r="N22" s="174">
        <f>計算表!Q19</f>
        <v>0</v>
      </c>
      <c r="O22" s="175">
        <f>計算表!R19</f>
        <v>0</v>
      </c>
      <c r="P22" s="164">
        <f>計算表!X19</f>
        <v>0</v>
      </c>
      <c r="Q22" s="164">
        <f>計算表!AB19</f>
        <v>0</v>
      </c>
      <c r="R22" s="157">
        <f t="shared" si="2"/>
        <v>0</v>
      </c>
      <c r="S22" s="182">
        <f t="shared" si="0"/>
        <v>0</v>
      </c>
      <c r="T22" s="183">
        <f t="shared" si="0"/>
        <v>0</v>
      </c>
      <c r="U22" s="184">
        <f t="shared" si="0"/>
        <v>0</v>
      </c>
      <c r="V22" s="184">
        <f t="shared" si="1"/>
        <v>0</v>
      </c>
    </row>
    <row r="23" spans="1:22" ht="12.95" customHeight="1">
      <c r="A23" s="309" t="s">
        <v>214</v>
      </c>
      <c r="B23" s="310" t="s">
        <v>131</v>
      </c>
      <c r="C23" s="161">
        <f>計算表!D20</f>
        <v>0</v>
      </c>
      <c r="D23" s="174">
        <f>計算表!E20</f>
        <v>0</v>
      </c>
      <c r="E23" s="175">
        <f>計算表!F20</f>
        <v>0</v>
      </c>
      <c r="F23" s="164">
        <f>計算表!V20</f>
        <v>0</v>
      </c>
      <c r="G23" s="164">
        <f>計算表!Z20</f>
        <v>0</v>
      </c>
      <c r="H23" s="161">
        <f>計算表!I20</f>
        <v>0</v>
      </c>
      <c r="I23" s="174">
        <f>計算表!J20</f>
        <v>0</v>
      </c>
      <c r="J23" s="175">
        <f>計算表!K20</f>
        <v>0</v>
      </c>
      <c r="K23" s="164">
        <f>計算表!W20</f>
        <v>0</v>
      </c>
      <c r="L23" s="164">
        <f>計算表!AA20</f>
        <v>0</v>
      </c>
      <c r="M23" s="161">
        <f>計算表!P20</f>
        <v>0</v>
      </c>
      <c r="N23" s="174">
        <f>計算表!Q20</f>
        <v>0</v>
      </c>
      <c r="O23" s="175">
        <f>計算表!R20</f>
        <v>0</v>
      </c>
      <c r="P23" s="164">
        <f>計算表!X20</f>
        <v>0</v>
      </c>
      <c r="Q23" s="164">
        <f>計算表!AB20</f>
        <v>0</v>
      </c>
      <c r="R23" s="157">
        <f t="shared" si="2"/>
        <v>0</v>
      </c>
      <c r="S23" s="182">
        <f t="shared" si="0"/>
        <v>0</v>
      </c>
      <c r="T23" s="183">
        <f t="shared" si="0"/>
        <v>0</v>
      </c>
      <c r="U23" s="184">
        <f t="shared" si="0"/>
        <v>0</v>
      </c>
      <c r="V23" s="184">
        <f t="shared" si="1"/>
        <v>0</v>
      </c>
    </row>
    <row r="24" spans="1:22" ht="12.95" customHeight="1">
      <c r="A24" s="309" t="s">
        <v>215</v>
      </c>
      <c r="B24" s="310" t="s">
        <v>132</v>
      </c>
      <c r="C24" s="161">
        <f>計算表!D21</f>
        <v>0</v>
      </c>
      <c r="D24" s="174">
        <f>計算表!E21</f>
        <v>0</v>
      </c>
      <c r="E24" s="175">
        <f>計算表!F21</f>
        <v>0</v>
      </c>
      <c r="F24" s="164">
        <f>計算表!V21</f>
        <v>0</v>
      </c>
      <c r="G24" s="164">
        <f>計算表!Z21</f>
        <v>0</v>
      </c>
      <c r="H24" s="161">
        <f>計算表!I21</f>
        <v>0</v>
      </c>
      <c r="I24" s="174">
        <f>計算表!J21</f>
        <v>0</v>
      </c>
      <c r="J24" s="175">
        <f>計算表!K21</f>
        <v>0</v>
      </c>
      <c r="K24" s="164">
        <f>計算表!W21</f>
        <v>0</v>
      </c>
      <c r="L24" s="164">
        <f>計算表!AA21</f>
        <v>0</v>
      </c>
      <c r="M24" s="161">
        <f>計算表!P21</f>
        <v>0</v>
      </c>
      <c r="N24" s="174">
        <f>計算表!Q21</f>
        <v>0</v>
      </c>
      <c r="O24" s="175">
        <f>計算表!R21</f>
        <v>0</v>
      </c>
      <c r="P24" s="164">
        <f>計算表!X21</f>
        <v>0</v>
      </c>
      <c r="Q24" s="164">
        <f>計算表!AB21</f>
        <v>0</v>
      </c>
      <c r="R24" s="157">
        <f t="shared" si="2"/>
        <v>0</v>
      </c>
      <c r="S24" s="182">
        <f t="shared" si="0"/>
        <v>0</v>
      </c>
      <c r="T24" s="183">
        <f t="shared" si="0"/>
        <v>0</v>
      </c>
      <c r="U24" s="184">
        <f t="shared" si="0"/>
        <v>0</v>
      </c>
      <c r="V24" s="184">
        <f t="shared" si="1"/>
        <v>0</v>
      </c>
    </row>
    <row r="25" spans="1:22" ht="12.95" customHeight="1">
      <c r="A25" s="309" t="s">
        <v>216</v>
      </c>
      <c r="B25" s="310" t="s">
        <v>133</v>
      </c>
      <c r="C25" s="161">
        <f>計算表!D22</f>
        <v>0</v>
      </c>
      <c r="D25" s="174">
        <f>計算表!E22</f>
        <v>0</v>
      </c>
      <c r="E25" s="175">
        <f>計算表!F22</f>
        <v>0</v>
      </c>
      <c r="F25" s="164">
        <f>計算表!V22</f>
        <v>0</v>
      </c>
      <c r="G25" s="164">
        <f>計算表!Z22</f>
        <v>0</v>
      </c>
      <c r="H25" s="161">
        <f>計算表!I22</f>
        <v>0</v>
      </c>
      <c r="I25" s="174">
        <f>計算表!J22</f>
        <v>0</v>
      </c>
      <c r="J25" s="175">
        <f>計算表!K22</f>
        <v>0</v>
      </c>
      <c r="K25" s="164">
        <f>計算表!W22</f>
        <v>0</v>
      </c>
      <c r="L25" s="164">
        <f>計算表!AA22</f>
        <v>0</v>
      </c>
      <c r="M25" s="161">
        <f>計算表!P22</f>
        <v>0</v>
      </c>
      <c r="N25" s="174">
        <f>計算表!Q22</f>
        <v>0</v>
      </c>
      <c r="O25" s="175">
        <f>計算表!R22</f>
        <v>0</v>
      </c>
      <c r="P25" s="164">
        <f>計算表!X22</f>
        <v>0</v>
      </c>
      <c r="Q25" s="164">
        <f>計算表!AB22</f>
        <v>0</v>
      </c>
      <c r="R25" s="157">
        <f t="shared" si="2"/>
        <v>0</v>
      </c>
      <c r="S25" s="182">
        <f t="shared" si="0"/>
        <v>0</v>
      </c>
      <c r="T25" s="183">
        <f t="shared" si="0"/>
        <v>0</v>
      </c>
      <c r="U25" s="184">
        <f t="shared" si="0"/>
        <v>0</v>
      </c>
      <c r="V25" s="184">
        <f t="shared" si="1"/>
        <v>0</v>
      </c>
    </row>
    <row r="26" spans="1:22" ht="12.95" customHeight="1">
      <c r="A26" s="309" t="s">
        <v>433</v>
      </c>
      <c r="B26" s="310" t="s">
        <v>420</v>
      </c>
      <c r="C26" s="161">
        <f>計算表!D23</f>
        <v>0</v>
      </c>
      <c r="D26" s="174">
        <f>計算表!E23</f>
        <v>0</v>
      </c>
      <c r="E26" s="175">
        <f>計算表!F23</f>
        <v>0</v>
      </c>
      <c r="F26" s="164">
        <f>計算表!V23</f>
        <v>0</v>
      </c>
      <c r="G26" s="164">
        <f>計算表!Z23</f>
        <v>0</v>
      </c>
      <c r="H26" s="161">
        <f>計算表!I23</f>
        <v>0</v>
      </c>
      <c r="I26" s="174">
        <f>計算表!J23</f>
        <v>0</v>
      </c>
      <c r="J26" s="175">
        <f>計算表!K23</f>
        <v>0</v>
      </c>
      <c r="K26" s="164">
        <f>計算表!W23</f>
        <v>0</v>
      </c>
      <c r="L26" s="164">
        <f>計算表!AA23</f>
        <v>0</v>
      </c>
      <c r="M26" s="161">
        <f>計算表!P23</f>
        <v>0</v>
      </c>
      <c r="N26" s="174">
        <f>計算表!Q23</f>
        <v>0</v>
      </c>
      <c r="O26" s="175">
        <f>計算表!R23</f>
        <v>0</v>
      </c>
      <c r="P26" s="164">
        <f>計算表!X23</f>
        <v>0</v>
      </c>
      <c r="Q26" s="164">
        <f>計算表!AB23</f>
        <v>0</v>
      </c>
      <c r="R26" s="157">
        <f t="shared" si="2"/>
        <v>0</v>
      </c>
      <c r="S26" s="182">
        <f t="shared" si="0"/>
        <v>0</v>
      </c>
      <c r="T26" s="183">
        <f t="shared" si="0"/>
        <v>0</v>
      </c>
      <c r="U26" s="184">
        <f t="shared" si="0"/>
        <v>0</v>
      </c>
      <c r="V26" s="184">
        <f t="shared" si="1"/>
        <v>0</v>
      </c>
    </row>
    <row r="27" spans="1:22" ht="12.95" customHeight="1">
      <c r="A27" s="309" t="s">
        <v>434</v>
      </c>
      <c r="B27" s="310" t="s">
        <v>421</v>
      </c>
      <c r="C27" s="161">
        <f>計算表!D24</f>
        <v>0</v>
      </c>
      <c r="D27" s="174">
        <f>計算表!E24</f>
        <v>0</v>
      </c>
      <c r="E27" s="175">
        <f>計算表!F24</f>
        <v>0</v>
      </c>
      <c r="F27" s="164">
        <f>計算表!V24</f>
        <v>0</v>
      </c>
      <c r="G27" s="164">
        <f>計算表!Z24</f>
        <v>0</v>
      </c>
      <c r="H27" s="161">
        <f>計算表!I24</f>
        <v>0</v>
      </c>
      <c r="I27" s="174">
        <f>計算表!J24</f>
        <v>0</v>
      </c>
      <c r="J27" s="175">
        <f>計算表!K24</f>
        <v>0</v>
      </c>
      <c r="K27" s="164">
        <f>計算表!W24</f>
        <v>0</v>
      </c>
      <c r="L27" s="164">
        <f>計算表!AA24</f>
        <v>0</v>
      </c>
      <c r="M27" s="161">
        <f>計算表!P24</f>
        <v>0</v>
      </c>
      <c r="N27" s="174">
        <f>計算表!Q24</f>
        <v>0</v>
      </c>
      <c r="O27" s="175">
        <f>計算表!R24</f>
        <v>0</v>
      </c>
      <c r="P27" s="164">
        <f>計算表!X24</f>
        <v>0</v>
      </c>
      <c r="Q27" s="164">
        <f>計算表!AB24</f>
        <v>0</v>
      </c>
      <c r="R27" s="157">
        <f t="shared" si="2"/>
        <v>0</v>
      </c>
      <c r="S27" s="182">
        <f t="shared" si="0"/>
        <v>0</v>
      </c>
      <c r="T27" s="183">
        <f t="shared" si="0"/>
        <v>0</v>
      </c>
      <c r="U27" s="184">
        <f t="shared" si="0"/>
        <v>0</v>
      </c>
      <c r="V27" s="184">
        <f t="shared" si="1"/>
        <v>0</v>
      </c>
    </row>
    <row r="28" spans="1:22" ht="12.95" customHeight="1">
      <c r="A28" s="309" t="s">
        <v>217</v>
      </c>
      <c r="B28" s="310" t="s">
        <v>422</v>
      </c>
      <c r="C28" s="161">
        <f>計算表!D25</f>
        <v>0</v>
      </c>
      <c r="D28" s="174">
        <f>計算表!E25</f>
        <v>0</v>
      </c>
      <c r="E28" s="175">
        <f>計算表!F25</f>
        <v>0</v>
      </c>
      <c r="F28" s="164">
        <f>計算表!V25</f>
        <v>0</v>
      </c>
      <c r="G28" s="164">
        <f>計算表!Z25</f>
        <v>0</v>
      </c>
      <c r="H28" s="161">
        <f>計算表!I25</f>
        <v>0</v>
      </c>
      <c r="I28" s="174">
        <f>計算表!J25</f>
        <v>0</v>
      </c>
      <c r="J28" s="175">
        <f>計算表!K25</f>
        <v>0</v>
      </c>
      <c r="K28" s="164">
        <f>計算表!W25</f>
        <v>0</v>
      </c>
      <c r="L28" s="164">
        <f>計算表!AA25</f>
        <v>0</v>
      </c>
      <c r="M28" s="161">
        <f>計算表!P25</f>
        <v>0</v>
      </c>
      <c r="N28" s="174">
        <f>計算表!Q25</f>
        <v>0</v>
      </c>
      <c r="O28" s="175">
        <f>計算表!R25</f>
        <v>0</v>
      </c>
      <c r="P28" s="164">
        <f>計算表!X25</f>
        <v>0</v>
      </c>
      <c r="Q28" s="164">
        <f>計算表!AB25</f>
        <v>0</v>
      </c>
      <c r="R28" s="157">
        <f t="shared" si="2"/>
        <v>0</v>
      </c>
      <c r="S28" s="182">
        <f t="shared" si="0"/>
        <v>0</v>
      </c>
      <c r="T28" s="183">
        <f t="shared" si="0"/>
        <v>0</v>
      </c>
      <c r="U28" s="184">
        <f t="shared" si="0"/>
        <v>0</v>
      </c>
      <c r="V28" s="184">
        <f t="shared" si="1"/>
        <v>0</v>
      </c>
    </row>
    <row r="29" spans="1:22" ht="12.95" customHeight="1">
      <c r="A29" s="309" t="s">
        <v>218</v>
      </c>
      <c r="B29" s="310" t="s">
        <v>423</v>
      </c>
      <c r="C29" s="161">
        <f>計算表!D26</f>
        <v>0</v>
      </c>
      <c r="D29" s="174">
        <f>計算表!E26</f>
        <v>0</v>
      </c>
      <c r="E29" s="175">
        <f>計算表!F26</f>
        <v>0</v>
      </c>
      <c r="F29" s="164">
        <f>計算表!V26</f>
        <v>0</v>
      </c>
      <c r="G29" s="164">
        <f>計算表!Z26</f>
        <v>0</v>
      </c>
      <c r="H29" s="161">
        <f>計算表!I26</f>
        <v>0</v>
      </c>
      <c r="I29" s="174">
        <f>計算表!J26</f>
        <v>0</v>
      </c>
      <c r="J29" s="175">
        <f>計算表!K26</f>
        <v>0</v>
      </c>
      <c r="K29" s="164">
        <f>計算表!W26</f>
        <v>0</v>
      </c>
      <c r="L29" s="164">
        <f>計算表!AA26</f>
        <v>0</v>
      </c>
      <c r="M29" s="161">
        <f>計算表!P26</f>
        <v>0</v>
      </c>
      <c r="N29" s="174">
        <f>計算表!Q26</f>
        <v>0</v>
      </c>
      <c r="O29" s="175">
        <f>計算表!R26</f>
        <v>0</v>
      </c>
      <c r="P29" s="164">
        <f>計算表!X26</f>
        <v>0</v>
      </c>
      <c r="Q29" s="164">
        <f>計算表!AB26</f>
        <v>0</v>
      </c>
      <c r="R29" s="157">
        <f t="shared" si="2"/>
        <v>0</v>
      </c>
      <c r="S29" s="182">
        <f t="shared" si="0"/>
        <v>0</v>
      </c>
      <c r="T29" s="183">
        <f t="shared" si="0"/>
        <v>0</v>
      </c>
      <c r="U29" s="184">
        <f t="shared" si="0"/>
        <v>0</v>
      </c>
      <c r="V29" s="184">
        <f t="shared" si="1"/>
        <v>0</v>
      </c>
    </row>
    <row r="30" spans="1:22" ht="12.95" customHeight="1">
      <c r="A30" s="309" t="s">
        <v>219</v>
      </c>
      <c r="B30" s="310" t="s">
        <v>134</v>
      </c>
      <c r="C30" s="161">
        <f>計算表!D27</f>
        <v>0</v>
      </c>
      <c r="D30" s="174">
        <f>計算表!E27</f>
        <v>0</v>
      </c>
      <c r="E30" s="175">
        <f>計算表!F27</f>
        <v>0</v>
      </c>
      <c r="F30" s="164">
        <f>計算表!V27</f>
        <v>0</v>
      </c>
      <c r="G30" s="164">
        <f>計算表!Z27</f>
        <v>0</v>
      </c>
      <c r="H30" s="161">
        <f>計算表!I27</f>
        <v>0</v>
      </c>
      <c r="I30" s="174">
        <f>計算表!J27</f>
        <v>0</v>
      </c>
      <c r="J30" s="175">
        <f>計算表!K27</f>
        <v>0</v>
      </c>
      <c r="K30" s="164">
        <f>計算表!W27</f>
        <v>0</v>
      </c>
      <c r="L30" s="164">
        <f>計算表!AA27</f>
        <v>0</v>
      </c>
      <c r="M30" s="161">
        <f>計算表!P27</f>
        <v>0</v>
      </c>
      <c r="N30" s="174">
        <f>計算表!Q27</f>
        <v>0</v>
      </c>
      <c r="O30" s="175">
        <f>計算表!R27</f>
        <v>0</v>
      </c>
      <c r="P30" s="164">
        <f>計算表!X27</f>
        <v>0</v>
      </c>
      <c r="Q30" s="164">
        <f>計算表!AB27</f>
        <v>0</v>
      </c>
      <c r="R30" s="157">
        <f t="shared" si="2"/>
        <v>0</v>
      </c>
      <c r="S30" s="182">
        <f t="shared" si="0"/>
        <v>0</v>
      </c>
      <c r="T30" s="183">
        <f t="shared" si="0"/>
        <v>0</v>
      </c>
      <c r="U30" s="184">
        <f t="shared" si="0"/>
        <v>0</v>
      </c>
      <c r="V30" s="184">
        <f t="shared" si="1"/>
        <v>0</v>
      </c>
    </row>
    <row r="31" spans="1:22" ht="12.95" customHeight="1">
      <c r="A31" s="309" t="s">
        <v>220</v>
      </c>
      <c r="B31" s="310" t="s">
        <v>135</v>
      </c>
      <c r="C31" s="161">
        <f>計算表!D28</f>
        <v>0</v>
      </c>
      <c r="D31" s="174">
        <f>計算表!E28</f>
        <v>0</v>
      </c>
      <c r="E31" s="175">
        <f>計算表!F28</f>
        <v>0</v>
      </c>
      <c r="F31" s="164">
        <f>計算表!V28</f>
        <v>0</v>
      </c>
      <c r="G31" s="164">
        <f>計算表!Z28</f>
        <v>0</v>
      </c>
      <c r="H31" s="161">
        <f>計算表!I28</f>
        <v>0</v>
      </c>
      <c r="I31" s="174">
        <f>計算表!J28</f>
        <v>0</v>
      </c>
      <c r="J31" s="175">
        <f>計算表!K28</f>
        <v>0</v>
      </c>
      <c r="K31" s="164">
        <f>計算表!W28</f>
        <v>0</v>
      </c>
      <c r="L31" s="164">
        <f>計算表!AA28</f>
        <v>0</v>
      </c>
      <c r="M31" s="161">
        <f>計算表!P28</f>
        <v>0</v>
      </c>
      <c r="N31" s="174">
        <f>計算表!Q28</f>
        <v>0</v>
      </c>
      <c r="O31" s="175">
        <f>計算表!R28</f>
        <v>0</v>
      </c>
      <c r="P31" s="164">
        <f>計算表!X28</f>
        <v>0</v>
      </c>
      <c r="Q31" s="164">
        <f>計算表!AB28</f>
        <v>0</v>
      </c>
      <c r="R31" s="157">
        <f t="shared" si="2"/>
        <v>0</v>
      </c>
      <c r="S31" s="182">
        <f t="shared" si="0"/>
        <v>0</v>
      </c>
      <c r="T31" s="183">
        <f t="shared" si="0"/>
        <v>0</v>
      </c>
      <c r="U31" s="184">
        <f t="shared" si="0"/>
        <v>0</v>
      </c>
      <c r="V31" s="184">
        <f t="shared" si="1"/>
        <v>0</v>
      </c>
    </row>
    <row r="32" spans="1:22" ht="12.95" customHeight="1">
      <c r="A32" s="309" t="s">
        <v>221</v>
      </c>
      <c r="B32" s="310" t="s">
        <v>136</v>
      </c>
      <c r="C32" s="161">
        <f>計算表!D29</f>
        <v>0</v>
      </c>
      <c r="D32" s="174">
        <f>計算表!E29</f>
        <v>0</v>
      </c>
      <c r="E32" s="175">
        <f>計算表!F29</f>
        <v>0</v>
      </c>
      <c r="F32" s="164">
        <f>計算表!V29</f>
        <v>0</v>
      </c>
      <c r="G32" s="164">
        <f>計算表!Z29</f>
        <v>0</v>
      </c>
      <c r="H32" s="161">
        <f>計算表!I29</f>
        <v>0</v>
      </c>
      <c r="I32" s="174">
        <f>計算表!J29</f>
        <v>0</v>
      </c>
      <c r="J32" s="175">
        <f>計算表!K29</f>
        <v>0</v>
      </c>
      <c r="K32" s="164">
        <f>計算表!W29</f>
        <v>0</v>
      </c>
      <c r="L32" s="164">
        <f>計算表!AA29</f>
        <v>0</v>
      </c>
      <c r="M32" s="161">
        <f>計算表!P29</f>
        <v>0</v>
      </c>
      <c r="N32" s="174">
        <f>計算表!Q29</f>
        <v>0</v>
      </c>
      <c r="O32" s="175">
        <f>計算表!R29</f>
        <v>0</v>
      </c>
      <c r="P32" s="164">
        <f>計算表!X29</f>
        <v>0</v>
      </c>
      <c r="Q32" s="164">
        <f>計算表!AB29</f>
        <v>0</v>
      </c>
      <c r="R32" s="157">
        <f t="shared" si="2"/>
        <v>0</v>
      </c>
      <c r="S32" s="182">
        <f t="shared" si="0"/>
        <v>0</v>
      </c>
      <c r="T32" s="183">
        <f t="shared" si="0"/>
        <v>0</v>
      </c>
      <c r="U32" s="184">
        <f t="shared" si="0"/>
        <v>0</v>
      </c>
      <c r="V32" s="184">
        <f t="shared" si="1"/>
        <v>0</v>
      </c>
    </row>
    <row r="33" spans="1:22" ht="12.95" customHeight="1">
      <c r="A33" s="309" t="s">
        <v>222</v>
      </c>
      <c r="B33" s="310" t="s">
        <v>137</v>
      </c>
      <c r="C33" s="161">
        <f>計算表!D30</f>
        <v>0</v>
      </c>
      <c r="D33" s="174">
        <f>計算表!E30</f>
        <v>0</v>
      </c>
      <c r="E33" s="175">
        <f>計算表!F30</f>
        <v>0</v>
      </c>
      <c r="F33" s="164">
        <f>計算表!V30</f>
        <v>0</v>
      </c>
      <c r="G33" s="164">
        <f>計算表!Z30</f>
        <v>0</v>
      </c>
      <c r="H33" s="161">
        <f>計算表!I30</f>
        <v>0</v>
      </c>
      <c r="I33" s="174">
        <f>計算表!J30</f>
        <v>0</v>
      </c>
      <c r="J33" s="175">
        <f>計算表!K30</f>
        <v>0</v>
      </c>
      <c r="K33" s="164">
        <f>計算表!W30</f>
        <v>0</v>
      </c>
      <c r="L33" s="164">
        <f>計算表!AA30</f>
        <v>0</v>
      </c>
      <c r="M33" s="161">
        <f>計算表!P30</f>
        <v>0</v>
      </c>
      <c r="N33" s="174">
        <f>計算表!Q30</f>
        <v>0</v>
      </c>
      <c r="O33" s="175">
        <f>計算表!R30</f>
        <v>0</v>
      </c>
      <c r="P33" s="164">
        <f>計算表!X30</f>
        <v>0</v>
      </c>
      <c r="Q33" s="164">
        <f>計算表!AB30</f>
        <v>0</v>
      </c>
      <c r="R33" s="157">
        <f t="shared" si="2"/>
        <v>0</v>
      </c>
      <c r="S33" s="182">
        <f t="shared" si="0"/>
        <v>0</v>
      </c>
      <c r="T33" s="183">
        <f t="shared" si="0"/>
        <v>0</v>
      </c>
      <c r="U33" s="184">
        <f t="shared" si="0"/>
        <v>0</v>
      </c>
      <c r="V33" s="184">
        <f t="shared" si="1"/>
        <v>0</v>
      </c>
    </row>
    <row r="34" spans="1:22" ht="12.95" customHeight="1">
      <c r="A34" s="309" t="s">
        <v>223</v>
      </c>
      <c r="B34" s="310" t="s">
        <v>424</v>
      </c>
      <c r="C34" s="161">
        <f>計算表!D31</f>
        <v>0</v>
      </c>
      <c r="D34" s="174">
        <f>計算表!E31</f>
        <v>0</v>
      </c>
      <c r="E34" s="175">
        <f>計算表!F31</f>
        <v>0</v>
      </c>
      <c r="F34" s="164">
        <f>計算表!V31</f>
        <v>0</v>
      </c>
      <c r="G34" s="164">
        <f>計算表!Z31</f>
        <v>0</v>
      </c>
      <c r="H34" s="161">
        <f>計算表!I31</f>
        <v>0</v>
      </c>
      <c r="I34" s="174">
        <f>計算表!J31</f>
        <v>0</v>
      </c>
      <c r="J34" s="175">
        <f>計算表!K31</f>
        <v>0</v>
      </c>
      <c r="K34" s="164">
        <f>計算表!W31</f>
        <v>0</v>
      </c>
      <c r="L34" s="164">
        <f>計算表!AA31</f>
        <v>0</v>
      </c>
      <c r="M34" s="161">
        <f>計算表!P31</f>
        <v>0</v>
      </c>
      <c r="N34" s="174">
        <f>計算表!Q31</f>
        <v>0</v>
      </c>
      <c r="O34" s="175">
        <f>計算表!R31</f>
        <v>0</v>
      </c>
      <c r="P34" s="164">
        <f>計算表!X31</f>
        <v>0</v>
      </c>
      <c r="Q34" s="164">
        <f>計算表!AB31</f>
        <v>0</v>
      </c>
      <c r="R34" s="157">
        <f t="shared" si="2"/>
        <v>0</v>
      </c>
      <c r="S34" s="182">
        <f t="shared" si="0"/>
        <v>0</v>
      </c>
      <c r="T34" s="183">
        <f t="shared" si="0"/>
        <v>0</v>
      </c>
      <c r="U34" s="184">
        <f t="shared" si="0"/>
        <v>0</v>
      </c>
      <c r="V34" s="184">
        <f t="shared" si="1"/>
        <v>0</v>
      </c>
    </row>
    <row r="35" spans="1:22" ht="12.95" customHeight="1">
      <c r="A35" s="309" t="s">
        <v>435</v>
      </c>
      <c r="B35" s="310" t="s">
        <v>425</v>
      </c>
      <c r="C35" s="161">
        <f>計算表!D32</f>
        <v>0</v>
      </c>
      <c r="D35" s="174">
        <f>計算表!E32</f>
        <v>0</v>
      </c>
      <c r="E35" s="175">
        <f>計算表!F32</f>
        <v>0</v>
      </c>
      <c r="F35" s="164">
        <f>計算表!V32</f>
        <v>0</v>
      </c>
      <c r="G35" s="164">
        <f>計算表!Z32</f>
        <v>0</v>
      </c>
      <c r="H35" s="161">
        <f>計算表!I32</f>
        <v>0</v>
      </c>
      <c r="I35" s="174">
        <f>計算表!J32</f>
        <v>0</v>
      </c>
      <c r="J35" s="175">
        <f>計算表!K32</f>
        <v>0</v>
      </c>
      <c r="K35" s="164">
        <f>計算表!W32</f>
        <v>0</v>
      </c>
      <c r="L35" s="164">
        <f>計算表!AA32</f>
        <v>0</v>
      </c>
      <c r="M35" s="161">
        <f>計算表!P32</f>
        <v>0</v>
      </c>
      <c r="N35" s="174">
        <f>計算表!Q32</f>
        <v>0</v>
      </c>
      <c r="O35" s="175">
        <f>計算表!R32</f>
        <v>0</v>
      </c>
      <c r="P35" s="164">
        <f>計算表!X32</f>
        <v>0</v>
      </c>
      <c r="Q35" s="164">
        <f>計算表!AB32</f>
        <v>0</v>
      </c>
      <c r="R35" s="157">
        <f t="shared" si="2"/>
        <v>0</v>
      </c>
      <c r="S35" s="182">
        <f t="shared" si="0"/>
        <v>0</v>
      </c>
      <c r="T35" s="183">
        <f t="shared" si="0"/>
        <v>0</v>
      </c>
      <c r="U35" s="184">
        <f t="shared" si="0"/>
        <v>0</v>
      </c>
      <c r="V35" s="184">
        <f t="shared" si="1"/>
        <v>0</v>
      </c>
    </row>
    <row r="36" spans="1:22" ht="12.95" customHeight="1">
      <c r="A36" s="309" t="s">
        <v>224</v>
      </c>
      <c r="B36" s="310" t="s">
        <v>138</v>
      </c>
      <c r="C36" s="161">
        <f>計算表!D33</f>
        <v>0</v>
      </c>
      <c r="D36" s="174">
        <f>計算表!E33</f>
        <v>0</v>
      </c>
      <c r="E36" s="175">
        <f>計算表!F33</f>
        <v>0</v>
      </c>
      <c r="F36" s="164">
        <f>計算表!V33</f>
        <v>0</v>
      </c>
      <c r="G36" s="164">
        <f>計算表!Z33</f>
        <v>0</v>
      </c>
      <c r="H36" s="161">
        <f>計算表!I33</f>
        <v>0</v>
      </c>
      <c r="I36" s="174">
        <f>計算表!J33</f>
        <v>0</v>
      </c>
      <c r="J36" s="175">
        <f>計算表!K33</f>
        <v>0</v>
      </c>
      <c r="K36" s="164">
        <f>計算表!W33</f>
        <v>0</v>
      </c>
      <c r="L36" s="164">
        <f>計算表!AA33</f>
        <v>0</v>
      </c>
      <c r="M36" s="161">
        <f>計算表!P33</f>
        <v>0</v>
      </c>
      <c r="N36" s="174">
        <f>計算表!Q33</f>
        <v>0</v>
      </c>
      <c r="O36" s="175">
        <f>計算表!R33</f>
        <v>0</v>
      </c>
      <c r="P36" s="164">
        <f>計算表!X33</f>
        <v>0</v>
      </c>
      <c r="Q36" s="164">
        <f>計算表!AB33</f>
        <v>0</v>
      </c>
      <c r="R36" s="157">
        <f t="shared" si="2"/>
        <v>0</v>
      </c>
      <c r="S36" s="182">
        <f t="shared" si="0"/>
        <v>0</v>
      </c>
      <c r="T36" s="183">
        <f t="shared" si="0"/>
        <v>0</v>
      </c>
      <c r="U36" s="184">
        <f t="shared" si="0"/>
        <v>0</v>
      </c>
      <c r="V36" s="184">
        <f t="shared" si="1"/>
        <v>0</v>
      </c>
    </row>
    <row r="37" spans="1:22" ht="12.95" customHeight="1">
      <c r="A37" s="309" t="s">
        <v>225</v>
      </c>
      <c r="B37" s="310" t="s">
        <v>139</v>
      </c>
      <c r="C37" s="161">
        <f>計算表!D34</f>
        <v>0</v>
      </c>
      <c r="D37" s="174">
        <f>計算表!E34</f>
        <v>0</v>
      </c>
      <c r="E37" s="175">
        <f>計算表!F34</f>
        <v>0</v>
      </c>
      <c r="F37" s="164">
        <f>計算表!V34</f>
        <v>0</v>
      </c>
      <c r="G37" s="164">
        <f>計算表!Z34</f>
        <v>0</v>
      </c>
      <c r="H37" s="161">
        <f>計算表!I34</f>
        <v>0</v>
      </c>
      <c r="I37" s="174">
        <f>計算表!J34</f>
        <v>0</v>
      </c>
      <c r="J37" s="175">
        <f>計算表!K34</f>
        <v>0</v>
      </c>
      <c r="K37" s="164">
        <f>計算表!W34</f>
        <v>0</v>
      </c>
      <c r="L37" s="164">
        <f>計算表!AA34</f>
        <v>0</v>
      </c>
      <c r="M37" s="161">
        <f>計算表!P34</f>
        <v>0</v>
      </c>
      <c r="N37" s="174">
        <f>計算表!Q34</f>
        <v>0</v>
      </c>
      <c r="O37" s="175">
        <f>計算表!R34</f>
        <v>0</v>
      </c>
      <c r="P37" s="164">
        <f>計算表!X34</f>
        <v>0</v>
      </c>
      <c r="Q37" s="164">
        <f>計算表!AB34</f>
        <v>0</v>
      </c>
      <c r="R37" s="157">
        <f t="shared" si="2"/>
        <v>0</v>
      </c>
      <c r="S37" s="182">
        <f t="shared" si="0"/>
        <v>0</v>
      </c>
      <c r="T37" s="183">
        <f t="shared" si="0"/>
        <v>0</v>
      </c>
      <c r="U37" s="184">
        <f t="shared" si="0"/>
        <v>0</v>
      </c>
      <c r="V37" s="184">
        <f t="shared" si="1"/>
        <v>0</v>
      </c>
    </row>
    <row r="38" spans="1:22" ht="12.95" customHeight="1">
      <c r="A38" s="309" t="s">
        <v>226</v>
      </c>
      <c r="B38" s="310" t="s">
        <v>426</v>
      </c>
      <c r="C38" s="161">
        <f>計算表!D35</f>
        <v>0</v>
      </c>
      <c r="D38" s="174">
        <f>計算表!E35</f>
        <v>0</v>
      </c>
      <c r="E38" s="175">
        <f>計算表!F35</f>
        <v>0</v>
      </c>
      <c r="F38" s="164">
        <f>計算表!V35</f>
        <v>0</v>
      </c>
      <c r="G38" s="164">
        <f>計算表!Z35</f>
        <v>0</v>
      </c>
      <c r="H38" s="161">
        <f>計算表!I35</f>
        <v>0</v>
      </c>
      <c r="I38" s="174">
        <f>計算表!J35</f>
        <v>0</v>
      </c>
      <c r="J38" s="175">
        <f>計算表!K35</f>
        <v>0</v>
      </c>
      <c r="K38" s="164">
        <f>計算表!W35</f>
        <v>0</v>
      </c>
      <c r="L38" s="164">
        <f>計算表!AA35</f>
        <v>0</v>
      </c>
      <c r="M38" s="161">
        <f>計算表!P35</f>
        <v>0</v>
      </c>
      <c r="N38" s="174">
        <f>計算表!Q35</f>
        <v>0</v>
      </c>
      <c r="O38" s="175">
        <f>計算表!R35</f>
        <v>0</v>
      </c>
      <c r="P38" s="164">
        <f>計算表!X35</f>
        <v>0</v>
      </c>
      <c r="Q38" s="164">
        <f>計算表!AB35</f>
        <v>0</v>
      </c>
      <c r="R38" s="157">
        <f t="shared" si="2"/>
        <v>0</v>
      </c>
      <c r="S38" s="182">
        <f t="shared" si="0"/>
        <v>0</v>
      </c>
      <c r="T38" s="183">
        <f t="shared" si="0"/>
        <v>0</v>
      </c>
      <c r="U38" s="184">
        <f t="shared" si="0"/>
        <v>0</v>
      </c>
      <c r="V38" s="184">
        <f t="shared" si="1"/>
        <v>0</v>
      </c>
    </row>
    <row r="39" spans="1:22" ht="12.95" customHeight="1">
      <c r="A39" s="309" t="s">
        <v>227</v>
      </c>
      <c r="B39" s="310" t="s">
        <v>140</v>
      </c>
      <c r="C39" s="161">
        <f>計算表!D36</f>
        <v>0</v>
      </c>
      <c r="D39" s="174">
        <f>計算表!E36</f>
        <v>0</v>
      </c>
      <c r="E39" s="175">
        <f>計算表!F36</f>
        <v>0</v>
      </c>
      <c r="F39" s="164">
        <f>計算表!V36</f>
        <v>0</v>
      </c>
      <c r="G39" s="164">
        <f>計算表!Z36</f>
        <v>0</v>
      </c>
      <c r="H39" s="161">
        <f>計算表!I36</f>
        <v>0</v>
      </c>
      <c r="I39" s="174">
        <f>計算表!J36</f>
        <v>0</v>
      </c>
      <c r="J39" s="175">
        <f>計算表!K36</f>
        <v>0</v>
      </c>
      <c r="K39" s="164">
        <f>計算表!W36</f>
        <v>0</v>
      </c>
      <c r="L39" s="164">
        <f>計算表!AA36</f>
        <v>0</v>
      </c>
      <c r="M39" s="161">
        <f>計算表!P36</f>
        <v>0</v>
      </c>
      <c r="N39" s="174">
        <f>計算表!Q36</f>
        <v>0</v>
      </c>
      <c r="O39" s="175">
        <f>計算表!R36</f>
        <v>0</v>
      </c>
      <c r="P39" s="164">
        <f>計算表!X36</f>
        <v>0</v>
      </c>
      <c r="Q39" s="164">
        <f>計算表!AB36</f>
        <v>0</v>
      </c>
      <c r="R39" s="157">
        <f t="shared" si="2"/>
        <v>0</v>
      </c>
      <c r="S39" s="182">
        <f t="shared" si="0"/>
        <v>0</v>
      </c>
      <c r="T39" s="183">
        <f t="shared" si="0"/>
        <v>0</v>
      </c>
      <c r="U39" s="184">
        <f t="shared" si="0"/>
        <v>0</v>
      </c>
      <c r="V39" s="184">
        <f t="shared" si="1"/>
        <v>0</v>
      </c>
    </row>
    <row r="40" spans="1:22" ht="12.95" customHeight="1">
      <c r="A40" s="309" t="s">
        <v>228</v>
      </c>
      <c r="B40" s="310" t="s">
        <v>141</v>
      </c>
      <c r="C40" s="161">
        <f>計算表!D37</f>
        <v>0</v>
      </c>
      <c r="D40" s="174">
        <f>計算表!E37</f>
        <v>0</v>
      </c>
      <c r="E40" s="175">
        <f>計算表!F37</f>
        <v>0</v>
      </c>
      <c r="F40" s="164">
        <f>計算表!V37</f>
        <v>0</v>
      </c>
      <c r="G40" s="164">
        <f>計算表!Z37</f>
        <v>0</v>
      </c>
      <c r="H40" s="161">
        <f>計算表!I37</f>
        <v>0</v>
      </c>
      <c r="I40" s="174">
        <f>計算表!J37</f>
        <v>0</v>
      </c>
      <c r="J40" s="175">
        <f>計算表!K37</f>
        <v>0</v>
      </c>
      <c r="K40" s="164">
        <f>計算表!W37</f>
        <v>0</v>
      </c>
      <c r="L40" s="164">
        <f>計算表!AA37</f>
        <v>0</v>
      </c>
      <c r="M40" s="161">
        <f>計算表!P37</f>
        <v>0</v>
      </c>
      <c r="N40" s="174">
        <f>計算表!Q37</f>
        <v>0</v>
      </c>
      <c r="O40" s="175">
        <f>計算表!R37</f>
        <v>0</v>
      </c>
      <c r="P40" s="164">
        <f>計算表!X37</f>
        <v>0</v>
      </c>
      <c r="Q40" s="164">
        <f>計算表!AB37</f>
        <v>0</v>
      </c>
      <c r="R40" s="157">
        <f t="shared" si="2"/>
        <v>0</v>
      </c>
      <c r="S40" s="182">
        <f t="shared" si="0"/>
        <v>0</v>
      </c>
      <c r="T40" s="183">
        <f t="shared" si="0"/>
        <v>0</v>
      </c>
      <c r="U40" s="184">
        <f t="shared" si="0"/>
        <v>0</v>
      </c>
      <c r="V40" s="184">
        <f t="shared" si="1"/>
        <v>0</v>
      </c>
    </row>
    <row r="41" spans="1:22" ht="12.95" customHeight="1">
      <c r="A41" s="309" t="s">
        <v>229</v>
      </c>
      <c r="B41" s="310" t="s">
        <v>142</v>
      </c>
      <c r="C41" s="161">
        <f>計算表!D38</f>
        <v>0</v>
      </c>
      <c r="D41" s="174">
        <f>計算表!E38</f>
        <v>0</v>
      </c>
      <c r="E41" s="175">
        <f>計算表!F38</f>
        <v>0</v>
      </c>
      <c r="F41" s="164">
        <f>計算表!V38</f>
        <v>0</v>
      </c>
      <c r="G41" s="164">
        <f>計算表!Z38</f>
        <v>0</v>
      </c>
      <c r="H41" s="161">
        <f>計算表!I38</f>
        <v>0</v>
      </c>
      <c r="I41" s="174">
        <f>計算表!J38</f>
        <v>0</v>
      </c>
      <c r="J41" s="175">
        <f>計算表!K38</f>
        <v>0</v>
      </c>
      <c r="K41" s="164">
        <f>計算表!W38</f>
        <v>0</v>
      </c>
      <c r="L41" s="164">
        <f>計算表!AA38</f>
        <v>0</v>
      </c>
      <c r="M41" s="161">
        <f>計算表!P38</f>
        <v>0</v>
      </c>
      <c r="N41" s="174">
        <f>計算表!Q38</f>
        <v>0</v>
      </c>
      <c r="O41" s="175">
        <f>計算表!R38</f>
        <v>0</v>
      </c>
      <c r="P41" s="164">
        <f>計算表!X38</f>
        <v>0</v>
      </c>
      <c r="Q41" s="164">
        <f>計算表!AB38</f>
        <v>0</v>
      </c>
      <c r="R41" s="157">
        <f t="shared" si="2"/>
        <v>0</v>
      </c>
      <c r="S41" s="182">
        <f t="shared" si="0"/>
        <v>0</v>
      </c>
      <c r="T41" s="183">
        <f t="shared" si="0"/>
        <v>0</v>
      </c>
      <c r="U41" s="184">
        <f t="shared" si="0"/>
        <v>0</v>
      </c>
      <c r="V41" s="184">
        <f t="shared" si="1"/>
        <v>0</v>
      </c>
    </row>
    <row r="42" spans="1:22" ht="12.95" customHeight="1">
      <c r="A42" s="309" t="s">
        <v>230</v>
      </c>
      <c r="B42" s="310" t="s">
        <v>143</v>
      </c>
      <c r="C42" s="161">
        <f>計算表!D39</f>
        <v>0</v>
      </c>
      <c r="D42" s="174">
        <f>計算表!E39</f>
        <v>0</v>
      </c>
      <c r="E42" s="175">
        <f>計算表!F39</f>
        <v>0</v>
      </c>
      <c r="F42" s="164">
        <f>計算表!V39</f>
        <v>0</v>
      </c>
      <c r="G42" s="164">
        <f>計算表!Z39</f>
        <v>0</v>
      </c>
      <c r="H42" s="161">
        <f>計算表!I39</f>
        <v>0</v>
      </c>
      <c r="I42" s="174">
        <f>計算表!J39</f>
        <v>0</v>
      </c>
      <c r="J42" s="175">
        <f>計算表!K39</f>
        <v>0</v>
      </c>
      <c r="K42" s="164">
        <f>計算表!W39</f>
        <v>0</v>
      </c>
      <c r="L42" s="164">
        <f>計算表!AA39</f>
        <v>0</v>
      </c>
      <c r="M42" s="161">
        <f>計算表!P39</f>
        <v>0</v>
      </c>
      <c r="N42" s="174">
        <f>計算表!Q39</f>
        <v>0</v>
      </c>
      <c r="O42" s="175">
        <f>計算表!R39</f>
        <v>0</v>
      </c>
      <c r="P42" s="164">
        <f>計算表!X39</f>
        <v>0</v>
      </c>
      <c r="Q42" s="164">
        <f>計算表!AB39</f>
        <v>0</v>
      </c>
      <c r="R42" s="157">
        <f t="shared" si="2"/>
        <v>0</v>
      </c>
      <c r="S42" s="182">
        <f t="shared" si="0"/>
        <v>0</v>
      </c>
      <c r="T42" s="183">
        <f t="shared" si="0"/>
        <v>0</v>
      </c>
      <c r="U42" s="184">
        <f t="shared" si="0"/>
        <v>0</v>
      </c>
      <c r="V42" s="184">
        <f t="shared" si="1"/>
        <v>0</v>
      </c>
    </row>
    <row r="43" spans="1:22" ht="12.95" customHeight="1">
      <c r="A43" s="309" t="s">
        <v>231</v>
      </c>
      <c r="B43" s="310" t="s">
        <v>144</v>
      </c>
      <c r="C43" s="161">
        <f>計算表!D40</f>
        <v>0</v>
      </c>
      <c r="D43" s="174">
        <f>計算表!E40</f>
        <v>0</v>
      </c>
      <c r="E43" s="175">
        <f>計算表!F40</f>
        <v>0</v>
      </c>
      <c r="F43" s="164">
        <f>計算表!V40</f>
        <v>0</v>
      </c>
      <c r="G43" s="164">
        <f>計算表!Z40</f>
        <v>0</v>
      </c>
      <c r="H43" s="161">
        <f>計算表!I40</f>
        <v>0</v>
      </c>
      <c r="I43" s="174">
        <f>計算表!J40</f>
        <v>0</v>
      </c>
      <c r="J43" s="175">
        <f>計算表!K40</f>
        <v>0</v>
      </c>
      <c r="K43" s="164">
        <f>計算表!W40</f>
        <v>0</v>
      </c>
      <c r="L43" s="164">
        <f>計算表!AA40</f>
        <v>0</v>
      </c>
      <c r="M43" s="161">
        <f>計算表!P40</f>
        <v>0</v>
      </c>
      <c r="N43" s="174">
        <f>計算表!Q40</f>
        <v>0</v>
      </c>
      <c r="O43" s="175">
        <f>計算表!R40</f>
        <v>0</v>
      </c>
      <c r="P43" s="164">
        <f>計算表!X40</f>
        <v>0</v>
      </c>
      <c r="Q43" s="164">
        <f>計算表!AB40</f>
        <v>0</v>
      </c>
      <c r="R43" s="157">
        <f t="shared" si="2"/>
        <v>0</v>
      </c>
      <c r="S43" s="182">
        <f t="shared" si="0"/>
        <v>0</v>
      </c>
      <c r="T43" s="183">
        <f t="shared" si="0"/>
        <v>0</v>
      </c>
      <c r="U43" s="184">
        <f t="shared" si="0"/>
        <v>0</v>
      </c>
      <c r="V43" s="184">
        <f t="shared" si="1"/>
        <v>0</v>
      </c>
    </row>
    <row r="44" spans="1:22" ht="12.95" customHeight="1">
      <c r="A44" s="309" t="s">
        <v>232</v>
      </c>
      <c r="B44" s="310" t="s">
        <v>145</v>
      </c>
      <c r="C44" s="161">
        <f>計算表!D41</f>
        <v>0</v>
      </c>
      <c r="D44" s="174">
        <f>計算表!E41</f>
        <v>0</v>
      </c>
      <c r="E44" s="175">
        <f>計算表!F41</f>
        <v>0</v>
      </c>
      <c r="F44" s="164">
        <f>計算表!V41</f>
        <v>0</v>
      </c>
      <c r="G44" s="164">
        <f>計算表!Z41</f>
        <v>0</v>
      </c>
      <c r="H44" s="161">
        <f>計算表!I41</f>
        <v>0</v>
      </c>
      <c r="I44" s="174">
        <f>計算表!J41</f>
        <v>0</v>
      </c>
      <c r="J44" s="175">
        <f>計算表!K41</f>
        <v>0</v>
      </c>
      <c r="K44" s="164">
        <f>計算表!W41</f>
        <v>0</v>
      </c>
      <c r="L44" s="164">
        <f>計算表!AA41</f>
        <v>0</v>
      </c>
      <c r="M44" s="161">
        <f>計算表!P41</f>
        <v>0</v>
      </c>
      <c r="N44" s="174">
        <f>計算表!Q41</f>
        <v>0</v>
      </c>
      <c r="O44" s="175">
        <f>計算表!R41</f>
        <v>0</v>
      </c>
      <c r="P44" s="164">
        <f>計算表!X41</f>
        <v>0</v>
      </c>
      <c r="Q44" s="164">
        <f>計算表!AB41</f>
        <v>0</v>
      </c>
      <c r="R44" s="157">
        <f t="shared" si="2"/>
        <v>0</v>
      </c>
      <c r="S44" s="182">
        <f t="shared" si="0"/>
        <v>0</v>
      </c>
      <c r="T44" s="183">
        <f t="shared" si="0"/>
        <v>0</v>
      </c>
      <c r="U44" s="184">
        <f t="shared" si="0"/>
        <v>0</v>
      </c>
      <c r="V44" s="184">
        <f t="shared" si="1"/>
        <v>0</v>
      </c>
    </row>
    <row r="45" spans="1:22" ht="12.95" customHeight="1">
      <c r="A45" s="309" t="s">
        <v>233</v>
      </c>
      <c r="B45" s="310" t="s">
        <v>427</v>
      </c>
      <c r="C45" s="161">
        <f>計算表!D42</f>
        <v>0</v>
      </c>
      <c r="D45" s="174">
        <f>計算表!E42</f>
        <v>0</v>
      </c>
      <c r="E45" s="175">
        <f>計算表!F42</f>
        <v>0</v>
      </c>
      <c r="F45" s="164">
        <f>計算表!V42</f>
        <v>0</v>
      </c>
      <c r="G45" s="164">
        <f>計算表!Z42</f>
        <v>0</v>
      </c>
      <c r="H45" s="161">
        <f>計算表!I42</f>
        <v>0</v>
      </c>
      <c r="I45" s="174">
        <f>計算表!J42</f>
        <v>0</v>
      </c>
      <c r="J45" s="175">
        <f>計算表!K42</f>
        <v>0</v>
      </c>
      <c r="K45" s="164">
        <f>計算表!W42</f>
        <v>0</v>
      </c>
      <c r="L45" s="164">
        <f>計算表!AA42</f>
        <v>0</v>
      </c>
      <c r="M45" s="161">
        <f>計算表!P42</f>
        <v>0</v>
      </c>
      <c r="N45" s="174">
        <f>計算表!Q42</f>
        <v>0</v>
      </c>
      <c r="O45" s="175">
        <f>計算表!R42</f>
        <v>0</v>
      </c>
      <c r="P45" s="164">
        <f>計算表!X42</f>
        <v>0</v>
      </c>
      <c r="Q45" s="164">
        <f>計算表!AB42</f>
        <v>0</v>
      </c>
      <c r="R45" s="157">
        <f t="shared" si="2"/>
        <v>0</v>
      </c>
      <c r="S45" s="182">
        <f t="shared" si="0"/>
        <v>0</v>
      </c>
      <c r="T45" s="183">
        <f t="shared" si="0"/>
        <v>0</v>
      </c>
      <c r="U45" s="184">
        <f t="shared" si="0"/>
        <v>0</v>
      </c>
      <c r="V45" s="184">
        <f t="shared" si="1"/>
        <v>0</v>
      </c>
    </row>
    <row r="46" spans="1:22" ht="12.95" customHeight="1">
      <c r="A46" s="309" t="s">
        <v>234</v>
      </c>
      <c r="B46" s="310" t="s">
        <v>146</v>
      </c>
      <c r="C46" s="161">
        <f>計算表!D43</f>
        <v>0</v>
      </c>
      <c r="D46" s="174">
        <f>計算表!E43</f>
        <v>0</v>
      </c>
      <c r="E46" s="175">
        <f>計算表!F43</f>
        <v>0</v>
      </c>
      <c r="F46" s="164">
        <f>計算表!V43</f>
        <v>0</v>
      </c>
      <c r="G46" s="164">
        <f>計算表!Z43</f>
        <v>0</v>
      </c>
      <c r="H46" s="161">
        <f>計算表!I43</f>
        <v>0</v>
      </c>
      <c r="I46" s="174">
        <f>計算表!J43</f>
        <v>0</v>
      </c>
      <c r="J46" s="175">
        <f>計算表!K43</f>
        <v>0</v>
      </c>
      <c r="K46" s="164">
        <f>計算表!W43</f>
        <v>0</v>
      </c>
      <c r="L46" s="164">
        <f>計算表!AA43</f>
        <v>0</v>
      </c>
      <c r="M46" s="161">
        <f>計算表!P43</f>
        <v>0</v>
      </c>
      <c r="N46" s="174">
        <f>計算表!Q43</f>
        <v>0</v>
      </c>
      <c r="O46" s="175">
        <f>計算表!R43</f>
        <v>0</v>
      </c>
      <c r="P46" s="164">
        <f>計算表!X43</f>
        <v>0</v>
      </c>
      <c r="Q46" s="164">
        <f>計算表!AB43</f>
        <v>0</v>
      </c>
      <c r="R46" s="157">
        <f t="shared" si="2"/>
        <v>0</v>
      </c>
      <c r="S46" s="182">
        <f t="shared" si="0"/>
        <v>0</v>
      </c>
      <c r="T46" s="183">
        <f t="shared" si="0"/>
        <v>0</v>
      </c>
      <c r="U46" s="184">
        <f t="shared" si="0"/>
        <v>0</v>
      </c>
      <c r="V46" s="184">
        <f t="shared" si="1"/>
        <v>0</v>
      </c>
    </row>
    <row r="47" spans="1:22" ht="12.95" customHeight="1">
      <c r="A47" s="309" t="s">
        <v>235</v>
      </c>
      <c r="B47" s="310" t="s">
        <v>147</v>
      </c>
      <c r="C47" s="161">
        <f>計算表!D44</f>
        <v>0</v>
      </c>
      <c r="D47" s="174">
        <f>計算表!E44</f>
        <v>0</v>
      </c>
      <c r="E47" s="175">
        <f>計算表!F44</f>
        <v>0</v>
      </c>
      <c r="F47" s="164">
        <f>計算表!V44</f>
        <v>0</v>
      </c>
      <c r="G47" s="164">
        <f>計算表!Z44</f>
        <v>0</v>
      </c>
      <c r="H47" s="161">
        <f>計算表!I44</f>
        <v>0</v>
      </c>
      <c r="I47" s="174">
        <f>計算表!J44</f>
        <v>0</v>
      </c>
      <c r="J47" s="175">
        <f>計算表!K44</f>
        <v>0</v>
      </c>
      <c r="K47" s="164">
        <f>計算表!W44</f>
        <v>0</v>
      </c>
      <c r="L47" s="164">
        <f>計算表!AA44</f>
        <v>0</v>
      </c>
      <c r="M47" s="161">
        <f>計算表!P44</f>
        <v>0</v>
      </c>
      <c r="N47" s="174">
        <f>計算表!Q44</f>
        <v>0</v>
      </c>
      <c r="O47" s="175">
        <f>計算表!R44</f>
        <v>0</v>
      </c>
      <c r="P47" s="164">
        <f>計算表!X44</f>
        <v>0</v>
      </c>
      <c r="Q47" s="164">
        <f>計算表!AB44</f>
        <v>0</v>
      </c>
      <c r="R47" s="157">
        <f t="shared" si="2"/>
        <v>0</v>
      </c>
      <c r="S47" s="182">
        <f t="shared" si="0"/>
        <v>0</v>
      </c>
      <c r="T47" s="183">
        <f t="shared" si="0"/>
        <v>0</v>
      </c>
      <c r="U47" s="184">
        <f t="shared" si="0"/>
        <v>0</v>
      </c>
      <c r="V47" s="184">
        <f t="shared" si="1"/>
        <v>0</v>
      </c>
    </row>
    <row r="48" spans="1:22" ht="12.95" customHeight="1">
      <c r="A48" s="309" t="s">
        <v>236</v>
      </c>
      <c r="B48" s="310" t="s">
        <v>148</v>
      </c>
      <c r="C48" s="161">
        <f>計算表!D45</f>
        <v>0</v>
      </c>
      <c r="D48" s="174">
        <f>計算表!E45</f>
        <v>0</v>
      </c>
      <c r="E48" s="175">
        <f>計算表!F45</f>
        <v>0</v>
      </c>
      <c r="F48" s="164">
        <f>計算表!V45</f>
        <v>0</v>
      </c>
      <c r="G48" s="164">
        <f>計算表!Z45</f>
        <v>0</v>
      </c>
      <c r="H48" s="161">
        <f>計算表!I45</f>
        <v>0</v>
      </c>
      <c r="I48" s="174">
        <f>計算表!J45</f>
        <v>0</v>
      </c>
      <c r="J48" s="175">
        <f>計算表!K45</f>
        <v>0</v>
      </c>
      <c r="K48" s="164">
        <f>計算表!W45</f>
        <v>0</v>
      </c>
      <c r="L48" s="164">
        <f>計算表!AA45</f>
        <v>0</v>
      </c>
      <c r="M48" s="161">
        <f>計算表!P45</f>
        <v>0</v>
      </c>
      <c r="N48" s="174">
        <f>計算表!Q45</f>
        <v>0</v>
      </c>
      <c r="O48" s="175">
        <f>計算表!R45</f>
        <v>0</v>
      </c>
      <c r="P48" s="164">
        <f>計算表!X45</f>
        <v>0</v>
      </c>
      <c r="Q48" s="164">
        <f>計算表!AB45</f>
        <v>0</v>
      </c>
      <c r="R48" s="157">
        <f t="shared" si="2"/>
        <v>0</v>
      </c>
      <c r="S48" s="182">
        <f t="shared" si="0"/>
        <v>0</v>
      </c>
      <c r="T48" s="183">
        <f t="shared" si="0"/>
        <v>0</v>
      </c>
      <c r="U48" s="184">
        <f t="shared" si="0"/>
        <v>0</v>
      </c>
      <c r="V48" s="184">
        <f t="shared" si="1"/>
        <v>0</v>
      </c>
    </row>
    <row r="49" spans="1:22" ht="12.95" customHeight="1">
      <c r="A49" s="309" t="s">
        <v>237</v>
      </c>
      <c r="B49" s="310" t="s">
        <v>428</v>
      </c>
      <c r="C49" s="161">
        <f>計算表!D46</f>
        <v>0</v>
      </c>
      <c r="D49" s="174">
        <f>計算表!E46</f>
        <v>0</v>
      </c>
      <c r="E49" s="175">
        <f>計算表!F46</f>
        <v>0</v>
      </c>
      <c r="F49" s="164">
        <f>計算表!V46</f>
        <v>0</v>
      </c>
      <c r="G49" s="164">
        <f>計算表!Z46</f>
        <v>0</v>
      </c>
      <c r="H49" s="161">
        <f>計算表!I46</f>
        <v>0</v>
      </c>
      <c r="I49" s="174">
        <f>計算表!J46</f>
        <v>0</v>
      </c>
      <c r="J49" s="175">
        <f>計算表!K46</f>
        <v>0</v>
      </c>
      <c r="K49" s="164">
        <f>計算表!W46</f>
        <v>0</v>
      </c>
      <c r="L49" s="164">
        <f>計算表!AA46</f>
        <v>0</v>
      </c>
      <c r="M49" s="161">
        <f>計算表!P46</f>
        <v>0</v>
      </c>
      <c r="N49" s="174">
        <f>計算表!Q46</f>
        <v>0</v>
      </c>
      <c r="O49" s="175">
        <f>計算表!R46</f>
        <v>0</v>
      </c>
      <c r="P49" s="164">
        <f>計算表!X46</f>
        <v>0</v>
      </c>
      <c r="Q49" s="164">
        <f>計算表!AB46</f>
        <v>0</v>
      </c>
      <c r="R49" s="157">
        <f t="shared" si="2"/>
        <v>0</v>
      </c>
      <c r="S49" s="182">
        <f t="shared" si="0"/>
        <v>0</v>
      </c>
      <c r="T49" s="183">
        <f t="shared" si="0"/>
        <v>0</v>
      </c>
      <c r="U49" s="184">
        <f t="shared" si="0"/>
        <v>0</v>
      </c>
      <c r="V49" s="184">
        <f t="shared" si="1"/>
        <v>0</v>
      </c>
    </row>
    <row r="50" spans="1:22" ht="12.95" customHeight="1">
      <c r="A50" s="309" t="s">
        <v>238</v>
      </c>
      <c r="B50" s="310" t="s">
        <v>149</v>
      </c>
      <c r="C50" s="161">
        <f>計算表!D47</f>
        <v>0</v>
      </c>
      <c r="D50" s="174">
        <f>計算表!E47</f>
        <v>0</v>
      </c>
      <c r="E50" s="175">
        <f>計算表!F47</f>
        <v>0</v>
      </c>
      <c r="F50" s="164">
        <f>計算表!V47</f>
        <v>0</v>
      </c>
      <c r="G50" s="164">
        <f>計算表!Z47</f>
        <v>0</v>
      </c>
      <c r="H50" s="161">
        <f>計算表!I47</f>
        <v>0</v>
      </c>
      <c r="I50" s="174">
        <f>計算表!J47</f>
        <v>0</v>
      </c>
      <c r="J50" s="175">
        <f>計算表!K47</f>
        <v>0</v>
      </c>
      <c r="K50" s="164">
        <f>計算表!W47</f>
        <v>0</v>
      </c>
      <c r="L50" s="164">
        <f>計算表!AA47</f>
        <v>0</v>
      </c>
      <c r="M50" s="161">
        <f>計算表!P47</f>
        <v>0</v>
      </c>
      <c r="N50" s="174">
        <f>計算表!Q47</f>
        <v>0</v>
      </c>
      <c r="O50" s="175">
        <f>計算表!R47</f>
        <v>0</v>
      </c>
      <c r="P50" s="164">
        <f>計算表!X47</f>
        <v>0</v>
      </c>
      <c r="Q50" s="164">
        <f>計算表!AB47</f>
        <v>0</v>
      </c>
      <c r="R50" s="157">
        <f t="shared" si="2"/>
        <v>0</v>
      </c>
      <c r="S50" s="182">
        <f t="shared" si="0"/>
        <v>0</v>
      </c>
      <c r="T50" s="183">
        <f t="shared" si="0"/>
        <v>0</v>
      </c>
      <c r="U50" s="184">
        <f t="shared" si="0"/>
        <v>0</v>
      </c>
      <c r="V50" s="184">
        <f t="shared" si="1"/>
        <v>0</v>
      </c>
    </row>
    <row r="51" spans="1:22" ht="12.95" customHeight="1">
      <c r="A51" s="309" t="s">
        <v>239</v>
      </c>
      <c r="B51" s="310" t="s">
        <v>94</v>
      </c>
      <c r="C51" s="161">
        <f>計算表!D48</f>
        <v>0</v>
      </c>
      <c r="D51" s="174">
        <f>計算表!E48</f>
        <v>0</v>
      </c>
      <c r="E51" s="175">
        <f>計算表!F48</f>
        <v>0</v>
      </c>
      <c r="F51" s="164">
        <f>計算表!V48</f>
        <v>0</v>
      </c>
      <c r="G51" s="164">
        <f>計算表!Z48</f>
        <v>0</v>
      </c>
      <c r="H51" s="161">
        <f>計算表!I48</f>
        <v>0</v>
      </c>
      <c r="I51" s="174">
        <f>計算表!J48</f>
        <v>0</v>
      </c>
      <c r="J51" s="175">
        <f>計算表!K48</f>
        <v>0</v>
      </c>
      <c r="K51" s="164">
        <f>計算表!W48</f>
        <v>0</v>
      </c>
      <c r="L51" s="164">
        <f>計算表!AA48</f>
        <v>0</v>
      </c>
      <c r="M51" s="161">
        <f>計算表!P48</f>
        <v>0</v>
      </c>
      <c r="N51" s="174">
        <f>計算表!Q48</f>
        <v>0</v>
      </c>
      <c r="O51" s="175">
        <f>計算表!R48</f>
        <v>0</v>
      </c>
      <c r="P51" s="164">
        <f>計算表!X48</f>
        <v>0</v>
      </c>
      <c r="Q51" s="164">
        <f>計算表!AB48</f>
        <v>0</v>
      </c>
      <c r="R51" s="157">
        <f t="shared" si="2"/>
        <v>0</v>
      </c>
      <c r="S51" s="182">
        <f t="shared" si="0"/>
        <v>0</v>
      </c>
      <c r="T51" s="183">
        <f t="shared" si="0"/>
        <v>0</v>
      </c>
      <c r="U51" s="184">
        <f t="shared" si="0"/>
        <v>0</v>
      </c>
      <c r="V51" s="184">
        <f t="shared" si="1"/>
        <v>0</v>
      </c>
    </row>
    <row r="52" spans="1:22" ht="12.95" customHeight="1">
      <c r="A52" s="309" t="s">
        <v>240</v>
      </c>
      <c r="B52" s="310" t="s">
        <v>95</v>
      </c>
      <c r="C52" s="161">
        <f>計算表!D49</f>
        <v>0</v>
      </c>
      <c r="D52" s="174">
        <f>計算表!E49</f>
        <v>0</v>
      </c>
      <c r="E52" s="175">
        <f>計算表!F49</f>
        <v>0</v>
      </c>
      <c r="F52" s="164">
        <f>計算表!V49</f>
        <v>0</v>
      </c>
      <c r="G52" s="164">
        <f>計算表!Z49</f>
        <v>0</v>
      </c>
      <c r="H52" s="161">
        <f>計算表!I49</f>
        <v>0</v>
      </c>
      <c r="I52" s="174">
        <f>計算表!J49</f>
        <v>0</v>
      </c>
      <c r="J52" s="175">
        <f>計算表!K49</f>
        <v>0</v>
      </c>
      <c r="K52" s="164">
        <f>計算表!W49</f>
        <v>0</v>
      </c>
      <c r="L52" s="164">
        <f>計算表!AA49</f>
        <v>0</v>
      </c>
      <c r="M52" s="161">
        <f>計算表!P49</f>
        <v>0</v>
      </c>
      <c r="N52" s="174">
        <f>計算表!Q49</f>
        <v>0</v>
      </c>
      <c r="O52" s="175">
        <f>計算表!R49</f>
        <v>0</v>
      </c>
      <c r="P52" s="164">
        <f>計算表!X49</f>
        <v>0</v>
      </c>
      <c r="Q52" s="164">
        <f>計算表!AB49</f>
        <v>0</v>
      </c>
      <c r="R52" s="157">
        <f t="shared" si="2"/>
        <v>0</v>
      </c>
      <c r="S52" s="182">
        <f t="shared" si="0"/>
        <v>0</v>
      </c>
      <c r="T52" s="183">
        <f t="shared" si="0"/>
        <v>0</v>
      </c>
      <c r="U52" s="184">
        <f t="shared" si="0"/>
        <v>0</v>
      </c>
      <c r="V52" s="184">
        <f t="shared" si="1"/>
        <v>0</v>
      </c>
    </row>
    <row r="53" spans="1:22" ht="12.95" customHeight="1">
      <c r="A53" s="309" t="s">
        <v>241</v>
      </c>
      <c r="B53" s="310" t="s">
        <v>96</v>
      </c>
      <c r="C53" s="161">
        <f>計算表!D50</f>
        <v>0</v>
      </c>
      <c r="D53" s="174">
        <f>計算表!E50</f>
        <v>0</v>
      </c>
      <c r="E53" s="175">
        <f>計算表!F50</f>
        <v>0</v>
      </c>
      <c r="F53" s="164">
        <f>計算表!V50</f>
        <v>0</v>
      </c>
      <c r="G53" s="164">
        <f>計算表!Z50</f>
        <v>0</v>
      </c>
      <c r="H53" s="161">
        <f>計算表!I50</f>
        <v>0</v>
      </c>
      <c r="I53" s="174">
        <f>計算表!J50</f>
        <v>0</v>
      </c>
      <c r="J53" s="175">
        <f>計算表!K50</f>
        <v>0</v>
      </c>
      <c r="K53" s="164">
        <f>計算表!W50</f>
        <v>0</v>
      </c>
      <c r="L53" s="164">
        <f>計算表!AA50</f>
        <v>0</v>
      </c>
      <c r="M53" s="161">
        <f>計算表!P50</f>
        <v>0</v>
      </c>
      <c r="N53" s="174">
        <f>計算表!Q50</f>
        <v>0</v>
      </c>
      <c r="O53" s="175">
        <f>計算表!R50</f>
        <v>0</v>
      </c>
      <c r="P53" s="164">
        <f>計算表!X50</f>
        <v>0</v>
      </c>
      <c r="Q53" s="164">
        <f>計算表!AB50</f>
        <v>0</v>
      </c>
      <c r="R53" s="157">
        <f t="shared" si="2"/>
        <v>0</v>
      </c>
      <c r="S53" s="182">
        <f t="shared" si="0"/>
        <v>0</v>
      </c>
      <c r="T53" s="183">
        <f t="shared" si="0"/>
        <v>0</v>
      </c>
      <c r="U53" s="184">
        <f t="shared" si="0"/>
        <v>0</v>
      </c>
      <c r="V53" s="184">
        <f t="shared" si="1"/>
        <v>0</v>
      </c>
    </row>
    <row r="54" spans="1:22" ht="12.95" customHeight="1">
      <c r="A54" s="309" t="s">
        <v>242</v>
      </c>
      <c r="B54" s="310" t="s">
        <v>150</v>
      </c>
      <c r="C54" s="161">
        <f>計算表!D51</f>
        <v>0</v>
      </c>
      <c r="D54" s="174">
        <f>計算表!E51</f>
        <v>0</v>
      </c>
      <c r="E54" s="175">
        <f>計算表!F51</f>
        <v>0</v>
      </c>
      <c r="F54" s="164">
        <f>計算表!V51</f>
        <v>0</v>
      </c>
      <c r="G54" s="164">
        <f>計算表!Z51</f>
        <v>0</v>
      </c>
      <c r="H54" s="161">
        <f>計算表!I51</f>
        <v>0</v>
      </c>
      <c r="I54" s="174">
        <f>計算表!J51</f>
        <v>0</v>
      </c>
      <c r="J54" s="175">
        <f>計算表!K51</f>
        <v>0</v>
      </c>
      <c r="K54" s="164">
        <f>計算表!W51</f>
        <v>0</v>
      </c>
      <c r="L54" s="164">
        <f>計算表!AA51</f>
        <v>0</v>
      </c>
      <c r="M54" s="161">
        <f>計算表!P51</f>
        <v>0</v>
      </c>
      <c r="N54" s="174">
        <f>計算表!Q51</f>
        <v>0</v>
      </c>
      <c r="O54" s="175">
        <f>計算表!R51</f>
        <v>0</v>
      </c>
      <c r="P54" s="164">
        <f>計算表!X51</f>
        <v>0</v>
      </c>
      <c r="Q54" s="164">
        <f>計算表!AB51</f>
        <v>0</v>
      </c>
      <c r="R54" s="157">
        <f t="shared" si="2"/>
        <v>0</v>
      </c>
      <c r="S54" s="182">
        <f t="shared" si="0"/>
        <v>0</v>
      </c>
      <c r="T54" s="183">
        <f t="shared" si="0"/>
        <v>0</v>
      </c>
      <c r="U54" s="184">
        <f t="shared" si="0"/>
        <v>0</v>
      </c>
      <c r="V54" s="184">
        <f t="shared" si="1"/>
        <v>0</v>
      </c>
    </row>
    <row r="55" spans="1:22" ht="12.95" customHeight="1">
      <c r="A55" s="309" t="s">
        <v>243</v>
      </c>
      <c r="B55" s="310" t="s">
        <v>151</v>
      </c>
      <c r="C55" s="161">
        <f>計算表!D52</f>
        <v>0</v>
      </c>
      <c r="D55" s="174">
        <f>計算表!E52</f>
        <v>0</v>
      </c>
      <c r="E55" s="175">
        <f>計算表!F52</f>
        <v>0</v>
      </c>
      <c r="F55" s="164">
        <f>計算表!V52</f>
        <v>0</v>
      </c>
      <c r="G55" s="164">
        <f>計算表!Z52</f>
        <v>0</v>
      </c>
      <c r="H55" s="161">
        <f>計算表!I52</f>
        <v>0</v>
      </c>
      <c r="I55" s="174">
        <f>計算表!J52</f>
        <v>0</v>
      </c>
      <c r="J55" s="175">
        <f>計算表!K52</f>
        <v>0</v>
      </c>
      <c r="K55" s="164">
        <f>計算表!W52</f>
        <v>0</v>
      </c>
      <c r="L55" s="164">
        <f>計算表!AA52</f>
        <v>0</v>
      </c>
      <c r="M55" s="161">
        <f>計算表!P52</f>
        <v>0</v>
      </c>
      <c r="N55" s="174">
        <f>計算表!Q52</f>
        <v>0</v>
      </c>
      <c r="O55" s="175">
        <f>計算表!R52</f>
        <v>0</v>
      </c>
      <c r="P55" s="164">
        <f>計算表!X52</f>
        <v>0</v>
      </c>
      <c r="Q55" s="164">
        <f>計算表!AB52</f>
        <v>0</v>
      </c>
      <c r="R55" s="157">
        <f t="shared" si="2"/>
        <v>0</v>
      </c>
      <c r="S55" s="182">
        <f t="shared" si="0"/>
        <v>0</v>
      </c>
      <c r="T55" s="183">
        <f t="shared" si="0"/>
        <v>0</v>
      </c>
      <c r="U55" s="184">
        <f t="shared" si="0"/>
        <v>0</v>
      </c>
      <c r="V55" s="184">
        <f t="shared" si="1"/>
        <v>0</v>
      </c>
    </row>
    <row r="56" spans="1:22" ht="12.95" customHeight="1">
      <c r="A56" s="309" t="s">
        <v>244</v>
      </c>
      <c r="B56" s="310" t="s">
        <v>152</v>
      </c>
      <c r="C56" s="161">
        <f>計算表!D53</f>
        <v>0</v>
      </c>
      <c r="D56" s="174">
        <f>計算表!E53</f>
        <v>0</v>
      </c>
      <c r="E56" s="175">
        <f>計算表!F53</f>
        <v>0</v>
      </c>
      <c r="F56" s="164">
        <f>計算表!V53</f>
        <v>0</v>
      </c>
      <c r="G56" s="164">
        <f>計算表!Z53</f>
        <v>0</v>
      </c>
      <c r="H56" s="161">
        <f>計算表!I53</f>
        <v>0</v>
      </c>
      <c r="I56" s="174">
        <f>計算表!J53</f>
        <v>0</v>
      </c>
      <c r="J56" s="175">
        <f>計算表!K53</f>
        <v>0</v>
      </c>
      <c r="K56" s="164">
        <f>計算表!W53</f>
        <v>0</v>
      </c>
      <c r="L56" s="164">
        <f>計算表!AA53</f>
        <v>0</v>
      </c>
      <c r="M56" s="161">
        <f>計算表!P53</f>
        <v>0</v>
      </c>
      <c r="N56" s="174">
        <f>計算表!Q53</f>
        <v>0</v>
      </c>
      <c r="O56" s="175">
        <f>計算表!R53</f>
        <v>0</v>
      </c>
      <c r="P56" s="164">
        <f>計算表!X53</f>
        <v>0</v>
      </c>
      <c r="Q56" s="164">
        <f>計算表!AB53</f>
        <v>0</v>
      </c>
      <c r="R56" s="157">
        <f t="shared" si="2"/>
        <v>0</v>
      </c>
      <c r="S56" s="182">
        <f t="shared" si="0"/>
        <v>0</v>
      </c>
      <c r="T56" s="183">
        <f t="shared" si="0"/>
        <v>0</v>
      </c>
      <c r="U56" s="184">
        <f t="shared" si="0"/>
        <v>0</v>
      </c>
      <c r="V56" s="184">
        <f t="shared" si="1"/>
        <v>0</v>
      </c>
    </row>
    <row r="57" spans="1:22" ht="12.95" customHeight="1">
      <c r="A57" s="309" t="s">
        <v>245</v>
      </c>
      <c r="B57" s="310" t="s">
        <v>153</v>
      </c>
      <c r="C57" s="161">
        <f>計算表!D54</f>
        <v>0</v>
      </c>
      <c r="D57" s="174">
        <f>計算表!E54</f>
        <v>0</v>
      </c>
      <c r="E57" s="175">
        <f>計算表!F54</f>
        <v>0</v>
      </c>
      <c r="F57" s="164">
        <f>計算表!V54</f>
        <v>0</v>
      </c>
      <c r="G57" s="164">
        <f>計算表!Z54</f>
        <v>0</v>
      </c>
      <c r="H57" s="161">
        <f>計算表!I54</f>
        <v>0</v>
      </c>
      <c r="I57" s="174">
        <f>計算表!J54</f>
        <v>0</v>
      </c>
      <c r="J57" s="175">
        <f>計算表!K54</f>
        <v>0</v>
      </c>
      <c r="K57" s="164">
        <f>計算表!W54</f>
        <v>0</v>
      </c>
      <c r="L57" s="164">
        <f>計算表!AA54</f>
        <v>0</v>
      </c>
      <c r="M57" s="161">
        <f>計算表!P54</f>
        <v>0</v>
      </c>
      <c r="N57" s="174">
        <f>計算表!Q54</f>
        <v>0</v>
      </c>
      <c r="O57" s="175">
        <f>計算表!R54</f>
        <v>0</v>
      </c>
      <c r="P57" s="164">
        <f>計算表!X54</f>
        <v>0</v>
      </c>
      <c r="Q57" s="164">
        <f>計算表!AB54</f>
        <v>0</v>
      </c>
      <c r="R57" s="157">
        <f t="shared" si="2"/>
        <v>0</v>
      </c>
      <c r="S57" s="182">
        <f t="shared" si="0"/>
        <v>0</v>
      </c>
      <c r="T57" s="183">
        <f t="shared" si="0"/>
        <v>0</v>
      </c>
      <c r="U57" s="184">
        <f t="shared" si="0"/>
        <v>0</v>
      </c>
      <c r="V57" s="184">
        <f t="shared" si="1"/>
        <v>0</v>
      </c>
    </row>
    <row r="58" spans="1:22" ht="12.95" customHeight="1">
      <c r="A58" s="309" t="s">
        <v>246</v>
      </c>
      <c r="B58" s="310" t="s">
        <v>154</v>
      </c>
      <c r="C58" s="161">
        <f>計算表!D55</f>
        <v>0</v>
      </c>
      <c r="D58" s="174">
        <f>計算表!E55</f>
        <v>0</v>
      </c>
      <c r="E58" s="175">
        <f>計算表!F55</f>
        <v>0</v>
      </c>
      <c r="F58" s="164">
        <f>計算表!V55</f>
        <v>0</v>
      </c>
      <c r="G58" s="164">
        <f>計算表!Z55</f>
        <v>0</v>
      </c>
      <c r="H58" s="161">
        <f>計算表!I55</f>
        <v>0</v>
      </c>
      <c r="I58" s="174">
        <f>計算表!J55</f>
        <v>0</v>
      </c>
      <c r="J58" s="175">
        <f>計算表!K55</f>
        <v>0</v>
      </c>
      <c r="K58" s="164">
        <f>計算表!W55</f>
        <v>0</v>
      </c>
      <c r="L58" s="164">
        <f>計算表!AA55</f>
        <v>0</v>
      </c>
      <c r="M58" s="161">
        <f>計算表!P55</f>
        <v>0</v>
      </c>
      <c r="N58" s="174">
        <f>計算表!Q55</f>
        <v>0</v>
      </c>
      <c r="O58" s="175">
        <f>計算表!R55</f>
        <v>0</v>
      </c>
      <c r="P58" s="164">
        <f>計算表!X55</f>
        <v>0</v>
      </c>
      <c r="Q58" s="164">
        <f>計算表!AB55</f>
        <v>0</v>
      </c>
      <c r="R58" s="157">
        <f t="shared" si="2"/>
        <v>0</v>
      </c>
      <c r="S58" s="182">
        <f t="shared" si="0"/>
        <v>0</v>
      </c>
      <c r="T58" s="183">
        <f t="shared" si="0"/>
        <v>0</v>
      </c>
      <c r="U58" s="184">
        <f t="shared" si="0"/>
        <v>0</v>
      </c>
      <c r="V58" s="184">
        <f t="shared" si="1"/>
        <v>0</v>
      </c>
    </row>
    <row r="59" spans="1:22" ht="12.95" customHeight="1">
      <c r="A59" s="309" t="s">
        <v>247</v>
      </c>
      <c r="B59" s="310" t="s">
        <v>155</v>
      </c>
      <c r="C59" s="161">
        <f>計算表!D56</f>
        <v>0</v>
      </c>
      <c r="D59" s="174">
        <f>計算表!E56</f>
        <v>0</v>
      </c>
      <c r="E59" s="175">
        <f>計算表!F56</f>
        <v>0</v>
      </c>
      <c r="F59" s="164">
        <f>計算表!V56</f>
        <v>0</v>
      </c>
      <c r="G59" s="164">
        <f>計算表!Z56</f>
        <v>0</v>
      </c>
      <c r="H59" s="161">
        <f>計算表!I56</f>
        <v>0</v>
      </c>
      <c r="I59" s="174">
        <f>計算表!J56</f>
        <v>0</v>
      </c>
      <c r="J59" s="175">
        <f>計算表!K56</f>
        <v>0</v>
      </c>
      <c r="K59" s="164">
        <f>計算表!W56</f>
        <v>0</v>
      </c>
      <c r="L59" s="164">
        <f>計算表!AA56</f>
        <v>0</v>
      </c>
      <c r="M59" s="161">
        <f>計算表!P56</f>
        <v>0</v>
      </c>
      <c r="N59" s="174">
        <f>計算表!Q56</f>
        <v>0</v>
      </c>
      <c r="O59" s="175">
        <f>計算表!R56</f>
        <v>0</v>
      </c>
      <c r="P59" s="164">
        <f>計算表!X56</f>
        <v>0</v>
      </c>
      <c r="Q59" s="164">
        <f>計算表!AB56</f>
        <v>0</v>
      </c>
      <c r="R59" s="157">
        <f t="shared" si="2"/>
        <v>0</v>
      </c>
      <c r="S59" s="182">
        <f t="shared" si="0"/>
        <v>0</v>
      </c>
      <c r="T59" s="183">
        <f t="shared" si="0"/>
        <v>0</v>
      </c>
      <c r="U59" s="184">
        <f t="shared" si="0"/>
        <v>0</v>
      </c>
      <c r="V59" s="184">
        <f t="shared" si="1"/>
        <v>0</v>
      </c>
    </row>
    <row r="60" spans="1:22" ht="12.95" customHeight="1">
      <c r="A60" s="309" t="s">
        <v>248</v>
      </c>
      <c r="B60" s="310" t="s">
        <v>429</v>
      </c>
      <c r="C60" s="161">
        <f>計算表!D57</f>
        <v>0</v>
      </c>
      <c r="D60" s="174">
        <f>計算表!E57</f>
        <v>0</v>
      </c>
      <c r="E60" s="175">
        <f>計算表!F57</f>
        <v>0</v>
      </c>
      <c r="F60" s="164">
        <f>計算表!V57</f>
        <v>0</v>
      </c>
      <c r="G60" s="164">
        <f>計算表!Z57</f>
        <v>0</v>
      </c>
      <c r="H60" s="161">
        <f>計算表!I57</f>
        <v>0</v>
      </c>
      <c r="I60" s="174">
        <f>計算表!J57</f>
        <v>0</v>
      </c>
      <c r="J60" s="175">
        <f>計算表!K57</f>
        <v>0</v>
      </c>
      <c r="K60" s="164">
        <f>計算表!W57</f>
        <v>0</v>
      </c>
      <c r="L60" s="164">
        <f>計算表!AA57</f>
        <v>0</v>
      </c>
      <c r="M60" s="161">
        <f>計算表!P57</f>
        <v>0</v>
      </c>
      <c r="N60" s="174">
        <f>計算表!Q57</f>
        <v>0</v>
      </c>
      <c r="O60" s="175">
        <f>計算表!R57</f>
        <v>0</v>
      </c>
      <c r="P60" s="164">
        <f>計算表!X57</f>
        <v>0</v>
      </c>
      <c r="Q60" s="164">
        <f>計算表!AB57</f>
        <v>0</v>
      </c>
      <c r="R60" s="157">
        <f t="shared" si="2"/>
        <v>0</v>
      </c>
      <c r="S60" s="182">
        <f t="shared" si="0"/>
        <v>0</v>
      </c>
      <c r="T60" s="183">
        <f t="shared" si="0"/>
        <v>0</v>
      </c>
      <c r="U60" s="184">
        <f t="shared" si="0"/>
        <v>0</v>
      </c>
      <c r="V60" s="184">
        <f t="shared" si="1"/>
        <v>0</v>
      </c>
    </row>
    <row r="61" spans="1:22" ht="12.95" customHeight="1">
      <c r="A61" s="309" t="s">
        <v>249</v>
      </c>
      <c r="B61" s="310" t="s">
        <v>156</v>
      </c>
      <c r="C61" s="161">
        <f>計算表!D58</f>
        <v>0</v>
      </c>
      <c r="D61" s="174">
        <f>計算表!E58</f>
        <v>0</v>
      </c>
      <c r="E61" s="175">
        <f>計算表!F58</f>
        <v>0</v>
      </c>
      <c r="F61" s="164">
        <f>計算表!V58</f>
        <v>0</v>
      </c>
      <c r="G61" s="164">
        <f>計算表!Z58</f>
        <v>0</v>
      </c>
      <c r="H61" s="161">
        <f>計算表!I58</f>
        <v>0</v>
      </c>
      <c r="I61" s="174">
        <f>計算表!J58</f>
        <v>0</v>
      </c>
      <c r="J61" s="175">
        <f>計算表!K58</f>
        <v>0</v>
      </c>
      <c r="K61" s="164">
        <f>計算表!W58</f>
        <v>0</v>
      </c>
      <c r="L61" s="164">
        <f>計算表!AA58</f>
        <v>0</v>
      </c>
      <c r="M61" s="161">
        <f>計算表!P58</f>
        <v>0</v>
      </c>
      <c r="N61" s="174">
        <f>計算表!Q58</f>
        <v>0</v>
      </c>
      <c r="O61" s="175">
        <f>計算表!R58</f>
        <v>0</v>
      </c>
      <c r="P61" s="164">
        <f>計算表!X58</f>
        <v>0</v>
      </c>
      <c r="Q61" s="164">
        <f>計算表!AB58</f>
        <v>0</v>
      </c>
      <c r="R61" s="157">
        <f t="shared" si="2"/>
        <v>0</v>
      </c>
      <c r="S61" s="182">
        <f t="shared" si="0"/>
        <v>0</v>
      </c>
      <c r="T61" s="183">
        <f t="shared" si="0"/>
        <v>0</v>
      </c>
      <c r="U61" s="184">
        <f t="shared" si="0"/>
        <v>0</v>
      </c>
      <c r="V61" s="184">
        <f t="shared" si="1"/>
        <v>0</v>
      </c>
    </row>
    <row r="62" spans="1:22" ht="12.95" customHeight="1">
      <c r="A62" s="309" t="s">
        <v>250</v>
      </c>
      <c r="B62" s="310" t="s">
        <v>157</v>
      </c>
      <c r="C62" s="161">
        <f>計算表!D59</f>
        <v>0</v>
      </c>
      <c r="D62" s="174">
        <f>計算表!E59</f>
        <v>0</v>
      </c>
      <c r="E62" s="175">
        <f>計算表!F59</f>
        <v>0</v>
      </c>
      <c r="F62" s="164">
        <f>計算表!V59</f>
        <v>0</v>
      </c>
      <c r="G62" s="164">
        <f>計算表!Z59</f>
        <v>0</v>
      </c>
      <c r="H62" s="161">
        <f>計算表!I59</f>
        <v>0</v>
      </c>
      <c r="I62" s="174">
        <f>計算表!J59</f>
        <v>0</v>
      </c>
      <c r="J62" s="175">
        <f>計算表!K59</f>
        <v>0</v>
      </c>
      <c r="K62" s="164">
        <f>計算表!W59</f>
        <v>0</v>
      </c>
      <c r="L62" s="164">
        <f>計算表!AA59</f>
        <v>0</v>
      </c>
      <c r="M62" s="161">
        <f>計算表!P59</f>
        <v>0</v>
      </c>
      <c r="N62" s="174">
        <f>計算表!Q59</f>
        <v>0</v>
      </c>
      <c r="O62" s="175">
        <f>計算表!R59</f>
        <v>0</v>
      </c>
      <c r="P62" s="164">
        <f>計算表!X59</f>
        <v>0</v>
      </c>
      <c r="Q62" s="164">
        <f>計算表!AB59</f>
        <v>0</v>
      </c>
      <c r="R62" s="157">
        <f t="shared" si="2"/>
        <v>0</v>
      </c>
      <c r="S62" s="182">
        <f t="shared" si="0"/>
        <v>0</v>
      </c>
      <c r="T62" s="183">
        <f t="shared" si="0"/>
        <v>0</v>
      </c>
      <c r="U62" s="184">
        <f t="shared" si="0"/>
        <v>0</v>
      </c>
      <c r="V62" s="184">
        <f t="shared" si="1"/>
        <v>0</v>
      </c>
    </row>
    <row r="63" spans="1:22" ht="12.95" customHeight="1">
      <c r="A63" s="309" t="s">
        <v>251</v>
      </c>
      <c r="B63" s="310" t="s">
        <v>158</v>
      </c>
      <c r="C63" s="161">
        <f>計算表!D60</f>
        <v>0</v>
      </c>
      <c r="D63" s="174">
        <f>計算表!E60</f>
        <v>0</v>
      </c>
      <c r="E63" s="175">
        <f>計算表!F60</f>
        <v>0</v>
      </c>
      <c r="F63" s="164">
        <f>計算表!V60</f>
        <v>0</v>
      </c>
      <c r="G63" s="164">
        <f>計算表!Z60</f>
        <v>0</v>
      </c>
      <c r="H63" s="161">
        <f>計算表!I60</f>
        <v>0</v>
      </c>
      <c r="I63" s="174">
        <f>計算表!J60</f>
        <v>0</v>
      </c>
      <c r="J63" s="175">
        <f>計算表!K60</f>
        <v>0</v>
      </c>
      <c r="K63" s="164">
        <f>計算表!W60</f>
        <v>0</v>
      </c>
      <c r="L63" s="164">
        <f>計算表!AA60</f>
        <v>0</v>
      </c>
      <c r="M63" s="161">
        <f>計算表!P60</f>
        <v>0</v>
      </c>
      <c r="N63" s="174">
        <f>計算表!Q60</f>
        <v>0</v>
      </c>
      <c r="O63" s="175">
        <f>計算表!R60</f>
        <v>0</v>
      </c>
      <c r="P63" s="164">
        <f>計算表!X60</f>
        <v>0</v>
      </c>
      <c r="Q63" s="164">
        <f>計算表!AB60</f>
        <v>0</v>
      </c>
      <c r="R63" s="157">
        <f t="shared" si="2"/>
        <v>0</v>
      </c>
      <c r="S63" s="182">
        <f t="shared" si="0"/>
        <v>0</v>
      </c>
      <c r="T63" s="183">
        <f t="shared" si="0"/>
        <v>0</v>
      </c>
      <c r="U63" s="184">
        <f t="shared" si="0"/>
        <v>0</v>
      </c>
      <c r="V63" s="184">
        <f t="shared" si="1"/>
        <v>0</v>
      </c>
    </row>
    <row r="64" spans="1:22" ht="12.95" customHeight="1">
      <c r="A64" s="309" t="s">
        <v>252</v>
      </c>
      <c r="B64" s="310" t="s">
        <v>159</v>
      </c>
      <c r="C64" s="161">
        <f>計算表!D61</f>
        <v>0</v>
      </c>
      <c r="D64" s="174">
        <f>計算表!E61</f>
        <v>0</v>
      </c>
      <c r="E64" s="175">
        <f>計算表!F61</f>
        <v>0</v>
      </c>
      <c r="F64" s="164">
        <f>計算表!V61</f>
        <v>0</v>
      </c>
      <c r="G64" s="164">
        <f>計算表!Z61</f>
        <v>0</v>
      </c>
      <c r="H64" s="161">
        <f>計算表!I61</f>
        <v>0</v>
      </c>
      <c r="I64" s="174">
        <f>計算表!J61</f>
        <v>0</v>
      </c>
      <c r="J64" s="175">
        <f>計算表!K61</f>
        <v>0</v>
      </c>
      <c r="K64" s="164">
        <f>計算表!W61</f>
        <v>0</v>
      </c>
      <c r="L64" s="164">
        <f>計算表!AA61</f>
        <v>0</v>
      </c>
      <c r="M64" s="161">
        <f>計算表!P61</f>
        <v>0</v>
      </c>
      <c r="N64" s="174">
        <f>計算表!Q61</f>
        <v>0</v>
      </c>
      <c r="O64" s="175">
        <f>計算表!R61</f>
        <v>0</v>
      </c>
      <c r="P64" s="164">
        <f>計算表!X61</f>
        <v>0</v>
      </c>
      <c r="Q64" s="164">
        <f>計算表!AB61</f>
        <v>0</v>
      </c>
      <c r="R64" s="157">
        <f t="shared" si="2"/>
        <v>0</v>
      </c>
      <c r="S64" s="182">
        <f t="shared" si="0"/>
        <v>0</v>
      </c>
      <c r="T64" s="183">
        <f t="shared" si="0"/>
        <v>0</v>
      </c>
      <c r="U64" s="184">
        <f t="shared" si="0"/>
        <v>0</v>
      </c>
      <c r="V64" s="184">
        <f t="shared" si="1"/>
        <v>0</v>
      </c>
    </row>
    <row r="65" spans="1:22" ht="12.95" customHeight="1">
      <c r="A65" s="309" t="s">
        <v>253</v>
      </c>
      <c r="B65" s="310" t="s">
        <v>160</v>
      </c>
      <c r="C65" s="161">
        <f>計算表!D62</f>
        <v>0</v>
      </c>
      <c r="D65" s="174">
        <f>計算表!E62</f>
        <v>0</v>
      </c>
      <c r="E65" s="175">
        <f>計算表!F62</f>
        <v>0</v>
      </c>
      <c r="F65" s="164">
        <f>計算表!V62</f>
        <v>0</v>
      </c>
      <c r="G65" s="164">
        <f>計算表!Z62</f>
        <v>0</v>
      </c>
      <c r="H65" s="161">
        <f>計算表!I62</f>
        <v>0</v>
      </c>
      <c r="I65" s="174">
        <f>計算表!J62</f>
        <v>0</v>
      </c>
      <c r="J65" s="175">
        <f>計算表!K62</f>
        <v>0</v>
      </c>
      <c r="K65" s="164">
        <f>計算表!W62</f>
        <v>0</v>
      </c>
      <c r="L65" s="164">
        <f>計算表!AA62</f>
        <v>0</v>
      </c>
      <c r="M65" s="161">
        <f>計算表!P62</f>
        <v>0</v>
      </c>
      <c r="N65" s="174">
        <f>計算表!Q62</f>
        <v>0</v>
      </c>
      <c r="O65" s="175">
        <f>計算表!R62</f>
        <v>0</v>
      </c>
      <c r="P65" s="164">
        <f>計算表!X62</f>
        <v>0</v>
      </c>
      <c r="Q65" s="164">
        <f>計算表!AB62</f>
        <v>0</v>
      </c>
      <c r="R65" s="157">
        <f t="shared" si="2"/>
        <v>0</v>
      </c>
      <c r="S65" s="182">
        <f t="shared" si="0"/>
        <v>0</v>
      </c>
      <c r="T65" s="183">
        <f t="shared" si="0"/>
        <v>0</v>
      </c>
      <c r="U65" s="184">
        <f t="shared" si="0"/>
        <v>0</v>
      </c>
      <c r="V65" s="184">
        <f t="shared" si="1"/>
        <v>0</v>
      </c>
    </row>
    <row r="66" spans="1:22" ht="12.95" customHeight="1">
      <c r="A66" s="309" t="s">
        <v>254</v>
      </c>
      <c r="B66" s="310" t="s">
        <v>161</v>
      </c>
      <c r="C66" s="161">
        <f>計算表!D63</f>
        <v>0</v>
      </c>
      <c r="D66" s="174">
        <f>計算表!E63</f>
        <v>0</v>
      </c>
      <c r="E66" s="175">
        <f>計算表!F63</f>
        <v>0</v>
      </c>
      <c r="F66" s="164">
        <f>計算表!V63</f>
        <v>0</v>
      </c>
      <c r="G66" s="164">
        <f>計算表!Z63</f>
        <v>0</v>
      </c>
      <c r="H66" s="161">
        <f>計算表!I63</f>
        <v>0</v>
      </c>
      <c r="I66" s="174">
        <f>計算表!J63</f>
        <v>0</v>
      </c>
      <c r="J66" s="175">
        <f>計算表!K63</f>
        <v>0</v>
      </c>
      <c r="K66" s="164">
        <f>計算表!W63</f>
        <v>0</v>
      </c>
      <c r="L66" s="164">
        <f>計算表!AA63</f>
        <v>0</v>
      </c>
      <c r="M66" s="161">
        <f>計算表!P63</f>
        <v>0</v>
      </c>
      <c r="N66" s="174">
        <f>計算表!Q63</f>
        <v>0</v>
      </c>
      <c r="O66" s="175">
        <f>計算表!R63</f>
        <v>0</v>
      </c>
      <c r="P66" s="164">
        <f>計算表!X63</f>
        <v>0</v>
      </c>
      <c r="Q66" s="164">
        <f>計算表!AB63</f>
        <v>0</v>
      </c>
      <c r="R66" s="157">
        <f t="shared" si="2"/>
        <v>0</v>
      </c>
      <c r="S66" s="182">
        <f t="shared" si="0"/>
        <v>0</v>
      </c>
      <c r="T66" s="183">
        <f t="shared" si="0"/>
        <v>0</v>
      </c>
      <c r="U66" s="184">
        <f t="shared" si="0"/>
        <v>0</v>
      </c>
      <c r="V66" s="184">
        <f t="shared" si="1"/>
        <v>0</v>
      </c>
    </row>
    <row r="67" spans="1:22" ht="12.95" customHeight="1">
      <c r="A67" s="309" t="s">
        <v>255</v>
      </c>
      <c r="B67" s="310" t="s">
        <v>6</v>
      </c>
      <c r="C67" s="161">
        <f>計算表!D64</f>
        <v>0</v>
      </c>
      <c r="D67" s="174">
        <f>計算表!E64</f>
        <v>0</v>
      </c>
      <c r="E67" s="175">
        <f>計算表!F64</f>
        <v>0</v>
      </c>
      <c r="F67" s="164">
        <f>計算表!V64</f>
        <v>0</v>
      </c>
      <c r="G67" s="164">
        <f>計算表!Z64</f>
        <v>0</v>
      </c>
      <c r="H67" s="161">
        <f>計算表!I64</f>
        <v>0</v>
      </c>
      <c r="I67" s="174">
        <f>計算表!J64</f>
        <v>0</v>
      </c>
      <c r="J67" s="175">
        <f>計算表!K64</f>
        <v>0</v>
      </c>
      <c r="K67" s="164">
        <f>計算表!W64</f>
        <v>0</v>
      </c>
      <c r="L67" s="164">
        <f>計算表!AA64</f>
        <v>0</v>
      </c>
      <c r="M67" s="161">
        <f>計算表!P64</f>
        <v>0</v>
      </c>
      <c r="N67" s="174">
        <f>計算表!Q64</f>
        <v>0</v>
      </c>
      <c r="O67" s="175">
        <f>計算表!R64</f>
        <v>0</v>
      </c>
      <c r="P67" s="164">
        <f>計算表!X64</f>
        <v>0</v>
      </c>
      <c r="Q67" s="164">
        <f>計算表!AB64</f>
        <v>0</v>
      </c>
      <c r="R67" s="157">
        <f t="shared" si="2"/>
        <v>0</v>
      </c>
      <c r="S67" s="182">
        <f t="shared" si="0"/>
        <v>0</v>
      </c>
      <c r="T67" s="183">
        <f t="shared" si="0"/>
        <v>0</v>
      </c>
      <c r="U67" s="184">
        <f t="shared" si="0"/>
        <v>0</v>
      </c>
      <c r="V67" s="184">
        <f t="shared" si="1"/>
        <v>0</v>
      </c>
    </row>
    <row r="68" spans="1:22" ht="12.95" customHeight="1">
      <c r="A68" s="309" t="s">
        <v>256</v>
      </c>
      <c r="B68" s="310" t="s">
        <v>162</v>
      </c>
      <c r="C68" s="161">
        <f>計算表!D65</f>
        <v>0</v>
      </c>
      <c r="D68" s="174">
        <f>計算表!E65</f>
        <v>0</v>
      </c>
      <c r="E68" s="175">
        <f>計算表!F65</f>
        <v>0</v>
      </c>
      <c r="F68" s="164">
        <f>計算表!V65</f>
        <v>0</v>
      </c>
      <c r="G68" s="164">
        <f>計算表!Z65</f>
        <v>0</v>
      </c>
      <c r="H68" s="161">
        <f>計算表!I65</f>
        <v>0</v>
      </c>
      <c r="I68" s="174">
        <f>計算表!J65</f>
        <v>0</v>
      </c>
      <c r="J68" s="175">
        <f>計算表!K65</f>
        <v>0</v>
      </c>
      <c r="K68" s="164">
        <f>計算表!W65</f>
        <v>0</v>
      </c>
      <c r="L68" s="164">
        <f>計算表!AA65</f>
        <v>0</v>
      </c>
      <c r="M68" s="161">
        <f>計算表!P65</f>
        <v>0</v>
      </c>
      <c r="N68" s="174">
        <f>計算表!Q65</f>
        <v>0</v>
      </c>
      <c r="O68" s="175">
        <f>計算表!R65</f>
        <v>0</v>
      </c>
      <c r="P68" s="164">
        <f>計算表!X65</f>
        <v>0</v>
      </c>
      <c r="Q68" s="164">
        <f>計算表!AB65</f>
        <v>0</v>
      </c>
      <c r="R68" s="157">
        <f t="shared" si="2"/>
        <v>0</v>
      </c>
      <c r="S68" s="182">
        <f t="shared" si="0"/>
        <v>0</v>
      </c>
      <c r="T68" s="183">
        <f t="shared" si="0"/>
        <v>0</v>
      </c>
      <c r="U68" s="184">
        <f t="shared" si="0"/>
        <v>0</v>
      </c>
      <c r="V68" s="184">
        <f t="shared" si="1"/>
        <v>0</v>
      </c>
    </row>
    <row r="69" spans="1:22" ht="12.95" customHeight="1">
      <c r="A69" s="309" t="s">
        <v>257</v>
      </c>
      <c r="B69" s="310" t="s">
        <v>163</v>
      </c>
      <c r="C69" s="161">
        <f>計算表!D66</f>
        <v>0</v>
      </c>
      <c r="D69" s="174">
        <f>計算表!E66</f>
        <v>0</v>
      </c>
      <c r="E69" s="175">
        <f>計算表!F66</f>
        <v>0</v>
      </c>
      <c r="F69" s="164">
        <f>計算表!V66</f>
        <v>0</v>
      </c>
      <c r="G69" s="164">
        <f>計算表!Z66</f>
        <v>0</v>
      </c>
      <c r="H69" s="161">
        <f>計算表!I66</f>
        <v>0</v>
      </c>
      <c r="I69" s="174">
        <f>計算表!J66</f>
        <v>0</v>
      </c>
      <c r="J69" s="175">
        <f>計算表!K66</f>
        <v>0</v>
      </c>
      <c r="K69" s="164">
        <f>計算表!W66</f>
        <v>0</v>
      </c>
      <c r="L69" s="164">
        <f>計算表!AA66</f>
        <v>0</v>
      </c>
      <c r="M69" s="161">
        <f>計算表!P66</f>
        <v>0</v>
      </c>
      <c r="N69" s="174">
        <f>計算表!Q66</f>
        <v>0</v>
      </c>
      <c r="O69" s="175">
        <f>計算表!R66</f>
        <v>0</v>
      </c>
      <c r="P69" s="164">
        <f>計算表!X66</f>
        <v>0</v>
      </c>
      <c r="Q69" s="164">
        <f>計算表!AB66</f>
        <v>0</v>
      </c>
      <c r="R69" s="157">
        <f t="shared" si="2"/>
        <v>0</v>
      </c>
      <c r="S69" s="182">
        <f t="shared" si="0"/>
        <v>0</v>
      </c>
      <c r="T69" s="183">
        <f t="shared" si="0"/>
        <v>0</v>
      </c>
      <c r="U69" s="184">
        <f t="shared" si="0"/>
        <v>0</v>
      </c>
      <c r="V69" s="184">
        <f t="shared" si="1"/>
        <v>0</v>
      </c>
    </row>
    <row r="70" spans="1:22" ht="12.95" customHeight="1">
      <c r="A70" s="309" t="s">
        <v>258</v>
      </c>
      <c r="B70" s="310" t="s">
        <v>164</v>
      </c>
      <c r="C70" s="161">
        <f>計算表!D67</f>
        <v>0</v>
      </c>
      <c r="D70" s="174">
        <f>計算表!E67</f>
        <v>0</v>
      </c>
      <c r="E70" s="175">
        <f>計算表!F67</f>
        <v>0</v>
      </c>
      <c r="F70" s="164">
        <f>計算表!V67</f>
        <v>0</v>
      </c>
      <c r="G70" s="164">
        <f>計算表!Z67</f>
        <v>0</v>
      </c>
      <c r="H70" s="161">
        <f>計算表!I67</f>
        <v>0</v>
      </c>
      <c r="I70" s="174">
        <f>計算表!J67</f>
        <v>0</v>
      </c>
      <c r="J70" s="175">
        <f>計算表!K67</f>
        <v>0</v>
      </c>
      <c r="K70" s="164">
        <f>計算表!W67</f>
        <v>0</v>
      </c>
      <c r="L70" s="164">
        <f>計算表!AA67</f>
        <v>0</v>
      </c>
      <c r="M70" s="161">
        <f>計算表!P67</f>
        <v>0</v>
      </c>
      <c r="N70" s="174">
        <f>計算表!Q67</f>
        <v>0</v>
      </c>
      <c r="O70" s="175">
        <f>計算表!R67</f>
        <v>0</v>
      </c>
      <c r="P70" s="164">
        <f>計算表!X67</f>
        <v>0</v>
      </c>
      <c r="Q70" s="164">
        <f>計算表!AB67</f>
        <v>0</v>
      </c>
      <c r="R70" s="157">
        <f t="shared" si="2"/>
        <v>0</v>
      </c>
      <c r="S70" s="182">
        <f t="shared" si="0"/>
        <v>0</v>
      </c>
      <c r="T70" s="183">
        <f t="shared" si="0"/>
        <v>0</v>
      </c>
      <c r="U70" s="184">
        <f t="shared" si="0"/>
        <v>0</v>
      </c>
      <c r="V70" s="184">
        <f t="shared" si="1"/>
        <v>0</v>
      </c>
    </row>
    <row r="71" spans="1:22" ht="12.95" customHeight="1">
      <c r="A71" s="309" t="s">
        <v>259</v>
      </c>
      <c r="B71" s="310" t="s">
        <v>165</v>
      </c>
      <c r="C71" s="161">
        <f>計算表!D68</f>
        <v>0</v>
      </c>
      <c r="D71" s="174">
        <f>計算表!E68</f>
        <v>0</v>
      </c>
      <c r="E71" s="175">
        <f>計算表!F68</f>
        <v>0</v>
      </c>
      <c r="F71" s="164">
        <f>計算表!V68</f>
        <v>0</v>
      </c>
      <c r="G71" s="164">
        <f>計算表!Z68</f>
        <v>0</v>
      </c>
      <c r="H71" s="161">
        <f>計算表!I68</f>
        <v>0</v>
      </c>
      <c r="I71" s="174">
        <f>計算表!J68</f>
        <v>0</v>
      </c>
      <c r="J71" s="175">
        <f>計算表!K68</f>
        <v>0</v>
      </c>
      <c r="K71" s="164">
        <f>計算表!W68</f>
        <v>0</v>
      </c>
      <c r="L71" s="164">
        <f>計算表!AA68</f>
        <v>0</v>
      </c>
      <c r="M71" s="161">
        <f>計算表!P68</f>
        <v>0</v>
      </c>
      <c r="N71" s="174">
        <f>計算表!Q68</f>
        <v>0</v>
      </c>
      <c r="O71" s="175">
        <f>計算表!R68</f>
        <v>0</v>
      </c>
      <c r="P71" s="164">
        <f>計算表!X68</f>
        <v>0</v>
      </c>
      <c r="Q71" s="164">
        <f>計算表!AB68</f>
        <v>0</v>
      </c>
      <c r="R71" s="157">
        <f t="shared" si="2"/>
        <v>0</v>
      </c>
      <c r="S71" s="182">
        <f t="shared" si="0"/>
        <v>0</v>
      </c>
      <c r="T71" s="183">
        <f t="shared" si="0"/>
        <v>0</v>
      </c>
      <c r="U71" s="184">
        <f t="shared" si="0"/>
        <v>0</v>
      </c>
      <c r="V71" s="184">
        <f t="shared" si="1"/>
        <v>0</v>
      </c>
    </row>
    <row r="72" spans="1:22" ht="12.95" customHeight="1">
      <c r="A72" s="309" t="s">
        <v>260</v>
      </c>
      <c r="B72" s="310" t="s">
        <v>166</v>
      </c>
      <c r="C72" s="161">
        <f>計算表!D69</f>
        <v>0</v>
      </c>
      <c r="D72" s="174">
        <f>計算表!E69</f>
        <v>0</v>
      </c>
      <c r="E72" s="175">
        <f>計算表!F69</f>
        <v>0</v>
      </c>
      <c r="F72" s="164">
        <f>計算表!V69</f>
        <v>0</v>
      </c>
      <c r="G72" s="164">
        <f>計算表!Z69</f>
        <v>0</v>
      </c>
      <c r="H72" s="161">
        <f>計算表!I69</f>
        <v>0</v>
      </c>
      <c r="I72" s="174">
        <f>計算表!J69</f>
        <v>0</v>
      </c>
      <c r="J72" s="175">
        <f>計算表!K69</f>
        <v>0</v>
      </c>
      <c r="K72" s="164">
        <f>計算表!W69</f>
        <v>0</v>
      </c>
      <c r="L72" s="164">
        <f>計算表!AA69</f>
        <v>0</v>
      </c>
      <c r="M72" s="161">
        <f>計算表!P69</f>
        <v>0</v>
      </c>
      <c r="N72" s="174">
        <f>計算表!Q69</f>
        <v>0</v>
      </c>
      <c r="O72" s="175">
        <f>計算表!R69</f>
        <v>0</v>
      </c>
      <c r="P72" s="164">
        <f>計算表!X69</f>
        <v>0</v>
      </c>
      <c r="Q72" s="164">
        <f>計算表!AB69</f>
        <v>0</v>
      </c>
      <c r="R72" s="157">
        <f t="shared" si="2"/>
        <v>0</v>
      </c>
      <c r="S72" s="182">
        <f t="shared" si="2"/>
        <v>0</v>
      </c>
      <c r="T72" s="183">
        <f t="shared" si="2"/>
        <v>0</v>
      </c>
      <c r="U72" s="184">
        <f t="shared" si="2"/>
        <v>0</v>
      </c>
      <c r="V72" s="184">
        <f t="shared" si="2"/>
        <v>0</v>
      </c>
    </row>
    <row r="73" spans="1:22" ht="12.95" customHeight="1">
      <c r="A73" s="309" t="s">
        <v>261</v>
      </c>
      <c r="B73" s="310" t="s">
        <v>430</v>
      </c>
      <c r="C73" s="161">
        <f>計算表!D70</f>
        <v>0</v>
      </c>
      <c r="D73" s="174">
        <f>計算表!E70</f>
        <v>0</v>
      </c>
      <c r="E73" s="175">
        <f>計算表!F70</f>
        <v>0</v>
      </c>
      <c r="F73" s="164">
        <f>計算表!V70</f>
        <v>0</v>
      </c>
      <c r="G73" s="164">
        <f>計算表!Z70</f>
        <v>0</v>
      </c>
      <c r="H73" s="161">
        <f>計算表!I70</f>
        <v>0</v>
      </c>
      <c r="I73" s="174">
        <f>計算表!J70</f>
        <v>0</v>
      </c>
      <c r="J73" s="175">
        <f>計算表!K70</f>
        <v>0</v>
      </c>
      <c r="K73" s="164">
        <f>計算表!W70</f>
        <v>0</v>
      </c>
      <c r="L73" s="164">
        <f>計算表!AA70</f>
        <v>0</v>
      </c>
      <c r="M73" s="161">
        <f>計算表!P70</f>
        <v>0</v>
      </c>
      <c r="N73" s="174">
        <f>計算表!Q70</f>
        <v>0</v>
      </c>
      <c r="O73" s="175">
        <f>計算表!R70</f>
        <v>0</v>
      </c>
      <c r="P73" s="164">
        <f>計算表!X70</f>
        <v>0</v>
      </c>
      <c r="Q73" s="164">
        <f>計算表!AB70</f>
        <v>0</v>
      </c>
      <c r="R73" s="157">
        <f t="shared" ref="R73:V110" si="3">C73+H73+M73</f>
        <v>0</v>
      </c>
      <c r="S73" s="182">
        <f t="shared" si="3"/>
        <v>0</v>
      </c>
      <c r="T73" s="183">
        <f t="shared" si="3"/>
        <v>0</v>
      </c>
      <c r="U73" s="184">
        <f t="shared" si="3"/>
        <v>0</v>
      </c>
      <c r="V73" s="184">
        <f t="shared" si="3"/>
        <v>0</v>
      </c>
    </row>
    <row r="74" spans="1:22" ht="12.95" customHeight="1">
      <c r="A74" s="309" t="s">
        <v>436</v>
      </c>
      <c r="B74" s="310" t="s">
        <v>431</v>
      </c>
      <c r="C74" s="161">
        <f>計算表!D71</f>
        <v>0</v>
      </c>
      <c r="D74" s="174">
        <f>計算表!E71</f>
        <v>0</v>
      </c>
      <c r="E74" s="175">
        <f>計算表!F71</f>
        <v>0</v>
      </c>
      <c r="F74" s="164">
        <f>計算表!V71</f>
        <v>0</v>
      </c>
      <c r="G74" s="164">
        <f>計算表!Z71</f>
        <v>0</v>
      </c>
      <c r="H74" s="161">
        <f>計算表!I71</f>
        <v>0</v>
      </c>
      <c r="I74" s="174">
        <f>計算表!J71</f>
        <v>0</v>
      </c>
      <c r="J74" s="175">
        <f>計算表!K71</f>
        <v>0</v>
      </c>
      <c r="K74" s="164">
        <f>計算表!W71</f>
        <v>0</v>
      </c>
      <c r="L74" s="164">
        <f>計算表!AA71</f>
        <v>0</v>
      </c>
      <c r="M74" s="161">
        <f>計算表!P71</f>
        <v>0</v>
      </c>
      <c r="N74" s="174">
        <f>計算表!Q71</f>
        <v>0</v>
      </c>
      <c r="O74" s="175">
        <f>計算表!R71</f>
        <v>0</v>
      </c>
      <c r="P74" s="164">
        <f>計算表!X71</f>
        <v>0</v>
      </c>
      <c r="Q74" s="164">
        <f>計算表!AB71</f>
        <v>0</v>
      </c>
      <c r="R74" s="157">
        <f t="shared" si="3"/>
        <v>0</v>
      </c>
      <c r="S74" s="182">
        <f t="shared" si="3"/>
        <v>0</v>
      </c>
      <c r="T74" s="183">
        <f t="shared" si="3"/>
        <v>0</v>
      </c>
      <c r="U74" s="184">
        <f t="shared" si="3"/>
        <v>0</v>
      </c>
      <c r="V74" s="184">
        <f t="shared" si="3"/>
        <v>0</v>
      </c>
    </row>
    <row r="75" spans="1:22" ht="12.95" customHeight="1">
      <c r="A75" s="309" t="s">
        <v>262</v>
      </c>
      <c r="B75" s="310" t="s">
        <v>97</v>
      </c>
      <c r="C75" s="161">
        <f>計算表!D72</f>
        <v>0</v>
      </c>
      <c r="D75" s="174">
        <f>計算表!E72</f>
        <v>0</v>
      </c>
      <c r="E75" s="175">
        <f>計算表!F72</f>
        <v>0</v>
      </c>
      <c r="F75" s="164">
        <f>計算表!V72</f>
        <v>0</v>
      </c>
      <c r="G75" s="164">
        <f>計算表!Z72</f>
        <v>0</v>
      </c>
      <c r="H75" s="161">
        <f>計算表!I72</f>
        <v>0</v>
      </c>
      <c r="I75" s="174">
        <f>計算表!J72</f>
        <v>0</v>
      </c>
      <c r="J75" s="175">
        <f>計算表!K72</f>
        <v>0</v>
      </c>
      <c r="K75" s="164">
        <f>計算表!W72</f>
        <v>0</v>
      </c>
      <c r="L75" s="164">
        <f>計算表!AA72</f>
        <v>0</v>
      </c>
      <c r="M75" s="161">
        <f>計算表!P72</f>
        <v>0</v>
      </c>
      <c r="N75" s="174">
        <f>計算表!Q72</f>
        <v>0</v>
      </c>
      <c r="O75" s="175">
        <f>計算表!R72</f>
        <v>0</v>
      </c>
      <c r="P75" s="164">
        <f>計算表!X72</f>
        <v>0</v>
      </c>
      <c r="Q75" s="164">
        <f>計算表!AB72</f>
        <v>0</v>
      </c>
      <c r="R75" s="157">
        <f t="shared" si="3"/>
        <v>0</v>
      </c>
      <c r="S75" s="182">
        <f t="shared" si="3"/>
        <v>0</v>
      </c>
      <c r="T75" s="183">
        <f t="shared" si="3"/>
        <v>0</v>
      </c>
      <c r="U75" s="184">
        <f t="shared" si="3"/>
        <v>0</v>
      </c>
      <c r="V75" s="184">
        <f t="shared" si="3"/>
        <v>0</v>
      </c>
    </row>
    <row r="76" spans="1:22" ht="12.95" customHeight="1">
      <c r="A76" s="309" t="s">
        <v>263</v>
      </c>
      <c r="B76" s="310" t="s">
        <v>98</v>
      </c>
      <c r="C76" s="161">
        <f>計算表!D73</f>
        <v>0</v>
      </c>
      <c r="D76" s="174">
        <f>計算表!E73</f>
        <v>0</v>
      </c>
      <c r="E76" s="175">
        <f>計算表!F73</f>
        <v>0</v>
      </c>
      <c r="F76" s="164">
        <f>計算表!V73</f>
        <v>0</v>
      </c>
      <c r="G76" s="164">
        <f>計算表!Z73</f>
        <v>0</v>
      </c>
      <c r="H76" s="161">
        <f>計算表!I73</f>
        <v>0</v>
      </c>
      <c r="I76" s="174">
        <f>計算表!J73</f>
        <v>0</v>
      </c>
      <c r="J76" s="175">
        <f>計算表!K73</f>
        <v>0</v>
      </c>
      <c r="K76" s="164">
        <f>計算表!W73</f>
        <v>0</v>
      </c>
      <c r="L76" s="164">
        <f>計算表!AA73</f>
        <v>0</v>
      </c>
      <c r="M76" s="161">
        <f>計算表!P73</f>
        <v>0</v>
      </c>
      <c r="N76" s="174">
        <f>計算表!Q73</f>
        <v>0</v>
      </c>
      <c r="O76" s="175">
        <f>計算表!R73</f>
        <v>0</v>
      </c>
      <c r="P76" s="164">
        <f>計算表!X73</f>
        <v>0</v>
      </c>
      <c r="Q76" s="164">
        <f>計算表!AB73</f>
        <v>0</v>
      </c>
      <c r="R76" s="157">
        <f t="shared" si="3"/>
        <v>0</v>
      </c>
      <c r="S76" s="182">
        <f t="shared" si="3"/>
        <v>0</v>
      </c>
      <c r="T76" s="183">
        <f t="shared" si="3"/>
        <v>0</v>
      </c>
      <c r="U76" s="184">
        <f t="shared" si="3"/>
        <v>0</v>
      </c>
      <c r="V76" s="184">
        <f t="shared" si="3"/>
        <v>0</v>
      </c>
    </row>
    <row r="77" spans="1:22" ht="12.95" customHeight="1">
      <c r="A77" s="309" t="s">
        <v>264</v>
      </c>
      <c r="B77" s="310" t="s">
        <v>7</v>
      </c>
      <c r="C77" s="161">
        <f>計算表!D74</f>
        <v>0</v>
      </c>
      <c r="D77" s="174">
        <f>計算表!E74</f>
        <v>0</v>
      </c>
      <c r="E77" s="175">
        <f>計算表!F74</f>
        <v>0</v>
      </c>
      <c r="F77" s="164">
        <f>計算表!V74</f>
        <v>0</v>
      </c>
      <c r="G77" s="164">
        <f>計算表!Z74</f>
        <v>0</v>
      </c>
      <c r="H77" s="161">
        <f>計算表!I74</f>
        <v>0</v>
      </c>
      <c r="I77" s="174">
        <f>計算表!J74</f>
        <v>0</v>
      </c>
      <c r="J77" s="175">
        <f>計算表!K74</f>
        <v>0</v>
      </c>
      <c r="K77" s="164">
        <f>計算表!W74</f>
        <v>0</v>
      </c>
      <c r="L77" s="164">
        <f>計算表!AA74</f>
        <v>0</v>
      </c>
      <c r="M77" s="161">
        <f>計算表!P74</f>
        <v>0</v>
      </c>
      <c r="N77" s="174">
        <f>計算表!Q74</f>
        <v>0</v>
      </c>
      <c r="O77" s="175">
        <f>計算表!R74</f>
        <v>0</v>
      </c>
      <c r="P77" s="164">
        <f>計算表!X74</f>
        <v>0</v>
      </c>
      <c r="Q77" s="164">
        <f>計算表!AB74</f>
        <v>0</v>
      </c>
      <c r="R77" s="157">
        <f t="shared" si="3"/>
        <v>0</v>
      </c>
      <c r="S77" s="182">
        <f t="shared" si="3"/>
        <v>0</v>
      </c>
      <c r="T77" s="183">
        <f t="shared" si="3"/>
        <v>0</v>
      </c>
      <c r="U77" s="184">
        <f t="shared" si="3"/>
        <v>0</v>
      </c>
      <c r="V77" s="184">
        <f t="shared" si="3"/>
        <v>0</v>
      </c>
    </row>
    <row r="78" spans="1:22" ht="12.95" customHeight="1">
      <c r="A78" s="309" t="s">
        <v>265</v>
      </c>
      <c r="B78" s="310" t="s">
        <v>8</v>
      </c>
      <c r="C78" s="161">
        <f>計算表!D75</f>
        <v>0</v>
      </c>
      <c r="D78" s="174">
        <f>計算表!E75</f>
        <v>0</v>
      </c>
      <c r="E78" s="175">
        <f>計算表!F75</f>
        <v>0</v>
      </c>
      <c r="F78" s="164">
        <f>計算表!V75</f>
        <v>0</v>
      </c>
      <c r="G78" s="164">
        <f>計算表!Z75</f>
        <v>0</v>
      </c>
      <c r="H78" s="161">
        <f>計算表!I75</f>
        <v>0</v>
      </c>
      <c r="I78" s="174">
        <f>計算表!J75</f>
        <v>0</v>
      </c>
      <c r="J78" s="175">
        <f>計算表!K75</f>
        <v>0</v>
      </c>
      <c r="K78" s="164">
        <f>計算表!W75</f>
        <v>0</v>
      </c>
      <c r="L78" s="164">
        <f>計算表!AA75</f>
        <v>0</v>
      </c>
      <c r="M78" s="161">
        <f>計算表!P75</f>
        <v>0</v>
      </c>
      <c r="N78" s="174">
        <f>計算表!Q75</f>
        <v>0</v>
      </c>
      <c r="O78" s="175">
        <f>計算表!R75</f>
        <v>0</v>
      </c>
      <c r="P78" s="164">
        <f>計算表!X75</f>
        <v>0</v>
      </c>
      <c r="Q78" s="164">
        <f>計算表!AB75</f>
        <v>0</v>
      </c>
      <c r="R78" s="157">
        <f t="shared" si="3"/>
        <v>0</v>
      </c>
      <c r="S78" s="182">
        <f t="shared" si="3"/>
        <v>0</v>
      </c>
      <c r="T78" s="183">
        <f t="shared" si="3"/>
        <v>0</v>
      </c>
      <c r="U78" s="184">
        <f t="shared" si="3"/>
        <v>0</v>
      </c>
      <c r="V78" s="184">
        <f t="shared" si="3"/>
        <v>0</v>
      </c>
    </row>
    <row r="79" spans="1:22" ht="12.95" customHeight="1">
      <c r="A79" s="309" t="s">
        <v>266</v>
      </c>
      <c r="B79" s="310" t="s">
        <v>167</v>
      </c>
      <c r="C79" s="161">
        <f>計算表!D76</f>
        <v>0</v>
      </c>
      <c r="D79" s="174">
        <f>計算表!E76</f>
        <v>0</v>
      </c>
      <c r="E79" s="175">
        <f>計算表!F76</f>
        <v>0</v>
      </c>
      <c r="F79" s="164">
        <f>計算表!V76</f>
        <v>0</v>
      </c>
      <c r="G79" s="164">
        <f>計算表!Z76</f>
        <v>0</v>
      </c>
      <c r="H79" s="161">
        <f>計算表!I76</f>
        <v>0</v>
      </c>
      <c r="I79" s="174">
        <f>計算表!J76</f>
        <v>0</v>
      </c>
      <c r="J79" s="175">
        <f>計算表!K76</f>
        <v>0</v>
      </c>
      <c r="K79" s="164">
        <f>計算表!W76</f>
        <v>0</v>
      </c>
      <c r="L79" s="164">
        <f>計算表!AA76</f>
        <v>0</v>
      </c>
      <c r="M79" s="161">
        <f>計算表!P76</f>
        <v>0</v>
      </c>
      <c r="N79" s="174">
        <f>計算表!Q76</f>
        <v>0</v>
      </c>
      <c r="O79" s="175">
        <f>計算表!R76</f>
        <v>0</v>
      </c>
      <c r="P79" s="164">
        <f>計算表!X76</f>
        <v>0</v>
      </c>
      <c r="Q79" s="164">
        <f>計算表!AB76</f>
        <v>0</v>
      </c>
      <c r="R79" s="157">
        <f t="shared" si="3"/>
        <v>0</v>
      </c>
      <c r="S79" s="182">
        <f t="shared" si="3"/>
        <v>0</v>
      </c>
      <c r="T79" s="183">
        <f t="shared" si="3"/>
        <v>0</v>
      </c>
      <c r="U79" s="184">
        <f t="shared" si="3"/>
        <v>0</v>
      </c>
      <c r="V79" s="184">
        <f t="shared" si="3"/>
        <v>0</v>
      </c>
    </row>
    <row r="80" spans="1:22" ht="12.95" customHeight="1">
      <c r="A80" s="309" t="s">
        <v>267</v>
      </c>
      <c r="B80" s="310" t="s">
        <v>168</v>
      </c>
      <c r="C80" s="161">
        <f>計算表!D77</f>
        <v>0</v>
      </c>
      <c r="D80" s="174">
        <f>計算表!E77</f>
        <v>0</v>
      </c>
      <c r="E80" s="175">
        <f>計算表!F77</f>
        <v>0</v>
      </c>
      <c r="F80" s="164">
        <f>計算表!V77</f>
        <v>0</v>
      </c>
      <c r="G80" s="164">
        <f>計算表!Z77</f>
        <v>0</v>
      </c>
      <c r="H80" s="161">
        <f>計算表!I77</f>
        <v>0</v>
      </c>
      <c r="I80" s="174">
        <f>計算表!J77</f>
        <v>0</v>
      </c>
      <c r="J80" s="175">
        <f>計算表!K77</f>
        <v>0</v>
      </c>
      <c r="K80" s="164">
        <f>計算表!W77</f>
        <v>0</v>
      </c>
      <c r="L80" s="164">
        <f>計算表!AA77</f>
        <v>0</v>
      </c>
      <c r="M80" s="161">
        <f>計算表!P77</f>
        <v>0</v>
      </c>
      <c r="N80" s="174">
        <f>計算表!Q77</f>
        <v>0</v>
      </c>
      <c r="O80" s="175">
        <f>計算表!R77</f>
        <v>0</v>
      </c>
      <c r="P80" s="164">
        <f>計算表!X77</f>
        <v>0</v>
      </c>
      <c r="Q80" s="164">
        <f>計算表!AB77</f>
        <v>0</v>
      </c>
      <c r="R80" s="157">
        <f t="shared" si="3"/>
        <v>0</v>
      </c>
      <c r="S80" s="182">
        <f t="shared" si="3"/>
        <v>0</v>
      </c>
      <c r="T80" s="183">
        <f t="shared" si="3"/>
        <v>0</v>
      </c>
      <c r="U80" s="184">
        <f t="shared" si="3"/>
        <v>0</v>
      </c>
      <c r="V80" s="184">
        <f t="shared" si="3"/>
        <v>0</v>
      </c>
    </row>
    <row r="81" spans="1:22" ht="12.95" customHeight="1">
      <c r="A81" s="309" t="s">
        <v>268</v>
      </c>
      <c r="B81" s="310" t="s">
        <v>169</v>
      </c>
      <c r="C81" s="161">
        <f>計算表!D78</f>
        <v>0</v>
      </c>
      <c r="D81" s="174">
        <f>計算表!E78</f>
        <v>0</v>
      </c>
      <c r="E81" s="175">
        <f>計算表!F78</f>
        <v>0</v>
      </c>
      <c r="F81" s="164">
        <f>計算表!V78</f>
        <v>0</v>
      </c>
      <c r="G81" s="164">
        <f>計算表!Z78</f>
        <v>0</v>
      </c>
      <c r="H81" s="161">
        <f>計算表!I78</f>
        <v>0</v>
      </c>
      <c r="I81" s="174">
        <f>計算表!J78</f>
        <v>0</v>
      </c>
      <c r="J81" s="175">
        <f>計算表!K78</f>
        <v>0</v>
      </c>
      <c r="K81" s="164">
        <f>計算表!W78</f>
        <v>0</v>
      </c>
      <c r="L81" s="164">
        <f>計算表!AA78</f>
        <v>0</v>
      </c>
      <c r="M81" s="161">
        <f>計算表!P78</f>
        <v>0</v>
      </c>
      <c r="N81" s="174">
        <f>計算表!Q78</f>
        <v>0</v>
      </c>
      <c r="O81" s="175">
        <f>計算表!R78</f>
        <v>0</v>
      </c>
      <c r="P81" s="164">
        <f>計算表!X78</f>
        <v>0</v>
      </c>
      <c r="Q81" s="164">
        <f>計算表!AB78</f>
        <v>0</v>
      </c>
      <c r="R81" s="157">
        <f t="shared" si="3"/>
        <v>0</v>
      </c>
      <c r="S81" s="182">
        <f t="shared" si="3"/>
        <v>0</v>
      </c>
      <c r="T81" s="183">
        <f t="shared" si="3"/>
        <v>0</v>
      </c>
      <c r="U81" s="184">
        <f t="shared" si="3"/>
        <v>0</v>
      </c>
      <c r="V81" s="184">
        <f t="shared" si="3"/>
        <v>0</v>
      </c>
    </row>
    <row r="82" spans="1:22" ht="12.95" customHeight="1">
      <c r="A82" s="309" t="s">
        <v>269</v>
      </c>
      <c r="B82" s="310" t="s">
        <v>170</v>
      </c>
      <c r="C82" s="161">
        <f>計算表!D79</f>
        <v>0</v>
      </c>
      <c r="D82" s="174">
        <f>計算表!E79</f>
        <v>0</v>
      </c>
      <c r="E82" s="175">
        <f>計算表!F79</f>
        <v>0</v>
      </c>
      <c r="F82" s="164">
        <f>計算表!V79</f>
        <v>0</v>
      </c>
      <c r="G82" s="164">
        <f>計算表!Z79</f>
        <v>0</v>
      </c>
      <c r="H82" s="161">
        <f>計算表!I79</f>
        <v>0</v>
      </c>
      <c r="I82" s="174">
        <f>計算表!J79</f>
        <v>0</v>
      </c>
      <c r="J82" s="175">
        <f>計算表!K79</f>
        <v>0</v>
      </c>
      <c r="K82" s="164">
        <f>計算表!W79</f>
        <v>0</v>
      </c>
      <c r="L82" s="164">
        <f>計算表!AA79</f>
        <v>0</v>
      </c>
      <c r="M82" s="161">
        <f>計算表!P79</f>
        <v>0</v>
      </c>
      <c r="N82" s="174">
        <f>計算表!Q79</f>
        <v>0</v>
      </c>
      <c r="O82" s="175">
        <f>計算表!R79</f>
        <v>0</v>
      </c>
      <c r="P82" s="164">
        <f>計算表!X79</f>
        <v>0</v>
      </c>
      <c r="Q82" s="164">
        <f>計算表!AB79</f>
        <v>0</v>
      </c>
      <c r="R82" s="157">
        <f t="shared" si="3"/>
        <v>0</v>
      </c>
      <c r="S82" s="182">
        <f t="shared" si="3"/>
        <v>0</v>
      </c>
      <c r="T82" s="183">
        <f t="shared" si="3"/>
        <v>0</v>
      </c>
      <c r="U82" s="184">
        <f t="shared" si="3"/>
        <v>0</v>
      </c>
      <c r="V82" s="184">
        <f t="shared" si="3"/>
        <v>0</v>
      </c>
    </row>
    <row r="83" spans="1:22" ht="12.95" customHeight="1">
      <c r="A83" s="309" t="s">
        <v>270</v>
      </c>
      <c r="B83" s="310" t="s">
        <v>171</v>
      </c>
      <c r="C83" s="161">
        <f>計算表!D80</f>
        <v>0</v>
      </c>
      <c r="D83" s="174">
        <f>計算表!E80</f>
        <v>0</v>
      </c>
      <c r="E83" s="175">
        <f>計算表!F80</f>
        <v>0</v>
      </c>
      <c r="F83" s="164">
        <f>計算表!V80</f>
        <v>0</v>
      </c>
      <c r="G83" s="164">
        <f>計算表!Z80</f>
        <v>0</v>
      </c>
      <c r="H83" s="161">
        <f>計算表!I80</f>
        <v>0</v>
      </c>
      <c r="I83" s="174">
        <f>計算表!J80</f>
        <v>0</v>
      </c>
      <c r="J83" s="175">
        <f>計算表!K80</f>
        <v>0</v>
      </c>
      <c r="K83" s="164">
        <f>計算表!W80</f>
        <v>0</v>
      </c>
      <c r="L83" s="164">
        <f>計算表!AA80</f>
        <v>0</v>
      </c>
      <c r="M83" s="161">
        <f>計算表!P80</f>
        <v>0</v>
      </c>
      <c r="N83" s="174">
        <f>計算表!Q80</f>
        <v>0</v>
      </c>
      <c r="O83" s="175">
        <f>計算表!R80</f>
        <v>0</v>
      </c>
      <c r="P83" s="164">
        <f>計算表!X80</f>
        <v>0</v>
      </c>
      <c r="Q83" s="164">
        <f>計算表!AB80</f>
        <v>0</v>
      </c>
      <c r="R83" s="157">
        <f t="shared" si="3"/>
        <v>0</v>
      </c>
      <c r="S83" s="182">
        <f t="shared" si="3"/>
        <v>0</v>
      </c>
      <c r="T83" s="183">
        <f t="shared" si="3"/>
        <v>0</v>
      </c>
      <c r="U83" s="184">
        <f t="shared" si="3"/>
        <v>0</v>
      </c>
      <c r="V83" s="184">
        <f t="shared" si="3"/>
        <v>0</v>
      </c>
    </row>
    <row r="84" spans="1:22" ht="12.95" customHeight="1">
      <c r="A84" s="309" t="s">
        <v>271</v>
      </c>
      <c r="B84" s="310" t="s">
        <v>172</v>
      </c>
      <c r="C84" s="161">
        <f>計算表!D81</f>
        <v>0</v>
      </c>
      <c r="D84" s="174">
        <f>計算表!E81</f>
        <v>0</v>
      </c>
      <c r="E84" s="175">
        <f>計算表!F81</f>
        <v>0</v>
      </c>
      <c r="F84" s="164">
        <f>計算表!V81</f>
        <v>0</v>
      </c>
      <c r="G84" s="164">
        <f>計算表!Z81</f>
        <v>0</v>
      </c>
      <c r="H84" s="161">
        <f>計算表!I81</f>
        <v>0</v>
      </c>
      <c r="I84" s="174">
        <f>計算表!J81</f>
        <v>0</v>
      </c>
      <c r="J84" s="175">
        <f>計算表!K81</f>
        <v>0</v>
      </c>
      <c r="K84" s="164">
        <f>計算表!W81</f>
        <v>0</v>
      </c>
      <c r="L84" s="164">
        <f>計算表!AA81</f>
        <v>0</v>
      </c>
      <c r="M84" s="161">
        <f>計算表!P81</f>
        <v>0</v>
      </c>
      <c r="N84" s="174">
        <f>計算表!Q81</f>
        <v>0</v>
      </c>
      <c r="O84" s="175">
        <f>計算表!R81</f>
        <v>0</v>
      </c>
      <c r="P84" s="164">
        <f>計算表!X81</f>
        <v>0</v>
      </c>
      <c r="Q84" s="164">
        <f>計算表!AB81</f>
        <v>0</v>
      </c>
      <c r="R84" s="157">
        <f t="shared" si="3"/>
        <v>0</v>
      </c>
      <c r="S84" s="182">
        <f t="shared" si="3"/>
        <v>0</v>
      </c>
      <c r="T84" s="183">
        <f t="shared" si="3"/>
        <v>0</v>
      </c>
      <c r="U84" s="184">
        <f t="shared" si="3"/>
        <v>0</v>
      </c>
      <c r="V84" s="184">
        <f t="shared" si="3"/>
        <v>0</v>
      </c>
    </row>
    <row r="85" spans="1:22" ht="12.95" customHeight="1">
      <c r="A85" s="309" t="s">
        <v>272</v>
      </c>
      <c r="B85" s="310" t="s">
        <v>173</v>
      </c>
      <c r="C85" s="161">
        <f>計算表!D82</f>
        <v>0</v>
      </c>
      <c r="D85" s="174">
        <f>計算表!E82</f>
        <v>0</v>
      </c>
      <c r="E85" s="175">
        <f>計算表!F82</f>
        <v>0</v>
      </c>
      <c r="F85" s="164">
        <f>計算表!V82</f>
        <v>0</v>
      </c>
      <c r="G85" s="164">
        <f>計算表!Z82</f>
        <v>0</v>
      </c>
      <c r="H85" s="161">
        <f>計算表!I82</f>
        <v>0</v>
      </c>
      <c r="I85" s="174">
        <f>計算表!J82</f>
        <v>0</v>
      </c>
      <c r="J85" s="175">
        <f>計算表!K82</f>
        <v>0</v>
      </c>
      <c r="K85" s="164">
        <f>計算表!W82</f>
        <v>0</v>
      </c>
      <c r="L85" s="164">
        <f>計算表!AA82</f>
        <v>0</v>
      </c>
      <c r="M85" s="161">
        <f>計算表!P82</f>
        <v>0</v>
      </c>
      <c r="N85" s="174">
        <f>計算表!Q82</f>
        <v>0</v>
      </c>
      <c r="O85" s="175">
        <f>計算表!R82</f>
        <v>0</v>
      </c>
      <c r="P85" s="164">
        <f>計算表!X82</f>
        <v>0</v>
      </c>
      <c r="Q85" s="164">
        <f>計算表!AB82</f>
        <v>0</v>
      </c>
      <c r="R85" s="157">
        <f t="shared" si="3"/>
        <v>0</v>
      </c>
      <c r="S85" s="182">
        <f t="shared" si="3"/>
        <v>0</v>
      </c>
      <c r="T85" s="183">
        <f t="shared" si="3"/>
        <v>0</v>
      </c>
      <c r="U85" s="184">
        <f t="shared" si="3"/>
        <v>0</v>
      </c>
      <c r="V85" s="184">
        <f t="shared" si="3"/>
        <v>0</v>
      </c>
    </row>
    <row r="86" spans="1:22" ht="12.95" customHeight="1">
      <c r="A86" s="309" t="s">
        <v>273</v>
      </c>
      <c r="B86" s="310" t="s">
        <v>174</v>
      </c>
      <c r="C86" s="161">
        <f>計算表!D83</f>
        <v>0</v>
      </c>
      <c r="D86" s="174">
        <f>計算表!E83</f>
        <v>0</v>
      </c>
      <c r="E86" s="175">
        <f>計算表!F83</f>
        <v>0</v>
      </c>
      <c r="F86" s="164">
        <f>計算表!V83</f>
        <v>0</v>
      </c>
      <c r="G86" s="164">
        <f>計算表!Z83</f>
        <v>0</v>
      </c>
      <c r="H86" s="161">
        <f>計算表!I83</f>
        <v>0</v>
      </c>
      <c r="I86" s="174">
        <f>計算表!J83</f>
        <v>0</v>
      </c>
      <c r="J86" s="175">
        <f>計算表!K83</f>
        <v>0</v>
      </c>
      <c r="K86" s="164">
        <f>計算表!W83</f>
        <v>0</v>
      </c>
      <c r="L86" s="164">
        <f>計算表!AA83</f>
        <v>0</v>
      </c>
      <c r="M86" s="161">
        <f>計算表!P83</f>
        <v>0</v>
      </c>
      <c r="N86" s="174">
        <f>計算表!Q83</f>
        <v>0</v>
      </c>
      <c r="O86" s="175">
        <f>計算表!R83</f>
        <v>0</v>
      </c>
      <c r="P86" s="164">
        <f>計算表!X83</f>
        <v>0</v>
      </c>
      <c r="Q86" s="164">
        <f>計算表!AB83</f>
        <v>0</v>
      </c>
      <c r="R86" s="157">
        <f t="shared" si="3"/>
        <v>0</v>
      </c>
      <c r="S86" s="182">
        <f t="shared" si="3"/>
        <v>0</v>
      </c>
      <c r="T86" s="183">
        <f t="shared" si="3"/>
        <v>0</v>
      </c>
      <c r="U86" s="184">
        <f t="shared" si="3"/>
        <v>0</v>
      </c>
      <c r="V86" s="184">
        <f t="shared" si="3"/>
        <v>0</v>
      </c>
    </row>
    <row r="87" spans="1:22" ht="12.95" customHeight="1">
      <c r="A87" s="309" t="s">
        <v>274</v>
      </c>
      <c r="B87" s="310" t="s">
        <v>175</v>
      </c>
      <c r="C87" s="161">
        <f>計算表!D84</f>
        <v>0</v>
      </c>
      <c r="D87" s="174">
        <f>計算表!E84</f>
        <v>0</v>
      </c>
      <c r="E87" s="175">
        <f>計算表!F84</f>
        <v>0</v>
      </c>
      <c r="F87" s="164">
        <f>計算表!V84</f>
        <v>0</v>
      </c>
      <c r="G87" s="164">
        <f>計算表!Z84</f>
        <v>0</v>
      </c>
      <c r="H87" s="161">
        <f>計算表!I84</f>
        <v>0</v>
      </c>
      <c r="I87" s="174">
        <f>計算表!J84</f>
        <v>0</v>
      </c>
      <c r="J87" s="175">
        <f>計算表!K84</f>
        <v>0</v>
      </c>
      <c r="K87" s="164">
        <f>計算表!W84</f>
        <v>0</v>
      </c>
      <c r="L87" s="164">
        <f>計算表!AA84</f>
        <v>0</v>
      </c>
      <c r="M87" s="161">
        <f>計算表!P84</f>
        <v>0</v>
      </c>
      <c r="N87" s="174">
        <f>計算表!Q84</f>
        <v>0</v>
      </c>
      <c r="O87" s="175">
        <f>計算表!R84</f>
        <v>0</v>
      </c>
      <c r="P87" s="164">
        <f>計算表!X84</f>
        <v>0</v>
      </c>
      <c r="Q87" s="164">
        <f>計算表!AB84</f>
        <v>0</v>
      </c>
      <c r="R87" s="157">
        <f t="shared" si="3"/>
        <v>0</v>
      </c>
      <c r="S87" s="182">
        <f t="shared" si="3"/>
        <v>0</v>
      </c>
      <c r="T87" s="183">
        <f t="shared" si="3"/>
        <v>0</v>
      </c>
      <c r="U87" s="184">
        <f t="shared" si="3"/>
        <v>0</v>
      </c>
      <c r="V87" s="184">
        <f t="shared" si="3"/>
        <v>0</v>
      </c>
    </row>
    <row r="88" spans="1:22" ht="12.95" customHeight="1">
      <c r="A88" s="309" t="s">
        <v>275</v>
      </c>
      <c r="B88" s="310" t="s">
        <v>176</v>
      </c>
      <c r="C88" s="161">
        <f>計算表!D85</f>
        <v>0</v>
      </c>
      <c r="D88" s="174">
        <f>計算表!E85</f>
        <v>0</v>
      </c>
      <c r="E88" s="175">
        <f>計算表!F85</f>
        <v>0</v>
      </c>
      <c r="F88" s="164">
        <f>計算表!V85</f>
        <v>0</v>
      </c>
      <c r="G88" s="164">
        <f>計算表!Z85</f>
        <v>0</v>
      </c>
      <c r="H88" s="161">
        <f>計算表!I85</f>
        <v>0</v>
      </c>
      <c r="I88" s="174">
        <f>計算表!J85</f>
        <v>0</v>
      </c>
      <c r="J88" s="175">
        <f>計算表!K85</f>
        <v>0</v>
      </c>
      <c r="K88" s="164">
        <f>計算表!W85</f>
        <v>0</v>
      </c>
      <c r="L88" s="164">
        <f>計算表!AA85</f>
        <v>0</v>
      </c>
      <c r="M88" s="161">
        <f>計算表!P85</f>
        <v>0</v>
      </c>
      <c r="N88" s="174">
        <f>計算表!Q85</f>
        <v>0</v>
      </c>
      <c r="O88" s="175">
        <f>計算表!R85</f>
        <v>0</v>
      </c>
      <c r="P88" s="164">
        <f>計算表!X85</f>
        <v>0</v>
      </c>
      <c r="Q88" s="164">
        <f>計算表!AB85</f>
        <v>0</v>
      </c>
      <c r="R88" s="157">
        <f t="shared" si="3"/>
        <v>0</v>
      </c>
      <c r="S88" s="182">
        <f t="shared" si="3"/>
        <v>0</v>
      </c>
      <c r="T88" s="183">
        <f t="shared" si="3"/>
        <v>0</v>
      </c>
      <c r="U88" s="184">
        <f t="shared" si="3"/>
        <v>0</v>
      </c>
      <c r="V88" s="184">
        <f t="shared" si="3"/>
        <v>0</v>
      </c>
    </row>
    <row r="89" spans="1:22" ht="12.95" customHeight="1">
      <c r="A89" s="309" t="s">
        <v>276</v>
      </c>
      <c r="B89" s="310" t="s">
        <v>177</v>
      </c>
      <c r="C89" s="161">
        <f>計算表!D86</f>
        <v>0</v>
      </c>
      <c r="D89" s="174">
        <f>計算表!E86</f>
        <v>0</v>
      </c>
      <c r="E89" s="175">
        <f>計算表!F86</f>
        <v>0</v>
      </c>
      <c r="F89" s="164">
        <f>計算表!V86</f>
        <v>0</v>
      </c>
      <c r="G89" s="164">
        <f>計算表!Z86</f>
        <v>0</v>
      </c>
      <c r="H89" s="161">
        <f>計算表!I86</f>
        <v>0</v>
      </c>
      <c r="I89" s="174">
        <f>計算表!J86</f>
        <v>0</v>
      </c>
      <c r="J89" s="175">
        <f>計算表!K86</f>
        <v>0</v>
      </c>
      <c r="K89" s="164">
        <f>計算表!W86</f>
        <v>0</v>
      </c>
      <c r="L89" s="164">
        <f>計算表!AA86</f>
        <v>0</v>
      </c>
      <c r="M89" s="161">
        <f>計算表!P86</f>
        <v>0</v>
      </c>
      <c r="N89" s="174">
        <f>計算表!Q86</f>
        <v>0</v>
      </c>
      <c r="O89" s="175">
        <f>計算表!R86</f>
        <v>0</v>
      </c>
      <c r="P89" s="164">
        <f>計算表!X86</f>
        <v>0</v>
      </c>
      <c r="Q89" s="164">
        <f>計算表!AB86</f>
        <v>0</v>
      </c>
      <c r="R89" s="157">
        <f t="shared" si="3"/>
        <v>0</v>
      </c>
      <c r="S89" s="182">
        <f t="shared" si="3"/>
        <v>0</v>
      </c>
      <c r="T89" s="183">
        <f t="shared" si="3"/>
        <v>0</v>
      </c>
      <c r="U89" s="184">
        <f t="shared" si="3"/>
        <v>0</v>
      </c>
      <c r="V89" s="184">
        <f t="shared" si="3"/>
        <v>0</v>
      </c>
    </row>
    <row r="90" spans="1:22" ht="12.95" customHeight="1">
      <c r="A90" s="309" t="s">
        <v>277</v>
      </c>
      <c r="B90" s="310" t="s">
        <v>178</v>
      </c>
      <c r="C90" s="161">
        <f>計算表!D87</f>
        <v>0</v>
      </c>
      <c r="D90" s="174">
        <f>計算表!E87</f>
        <v>0</v>
      </c>
      <c r="E90" s="175">
        <f>計算表!F87</f>
        <v>0</v>
      </c>
      <c r="F90" s="164">
        <f>計算表!V87</f>
        <v>0</v>
      </c>
      <c r="G90" s="164">
        <f>計算表!Z87</f>
        <v>0</v>
      </c>
      <c r="H90" s="161">
        <f>計算表!I87</f>
        <v>0</v>
      </c>
      <c r="I90" s="174">
        <f>計算表!J87</f>
        <v>0</v>
      </c>
      <c r="J90" s="175">
        <f>計算表!K87</f>
        <v>0</v>
      </c>
      <c r="K90" s="164">
        <f>計算表!W87</f>
        <v>0</v>
      </c>
      <c r="L90" s="164">
        <f>計算表!AA87</f>
        <v>0</v>
      </c>
      <c r="M90" s="161">
        <f>計算表!P87</f>
        <v>0</v>
      </c>
      <c r="N90" s="174">
        <f>計算表!Q87</f>
        <v>0</v>
      </c>
      <c r="O90" s="175">
        <f>計算表!R87</f>
        <v>0</v>
      </c>
      <c r="P90" s="164">
        <f>計算表!X87</f>
        <v>0</v>
      </c>
      <c r="Q90" s="164">
        <f>計算表!AB87</f>
        <v>0</v>
      </c>
      <c r="R90" s="157">
        <f t="shared" si="3"/>
        <v>0</v>
      </c>
      <c r="S90" s="182">
        <f t="shared" si="3"/>
        <v>0</v>
      </c>
      <c r="T90" s="183">
        <f t="shared" si="3"/>
        <v>0</v>
      </c>
      <c r="U90" s="184">
        <f t="shared" si="3"/>
        <v>0</v>
      </c>
      <c r="V90" s="184">
        <f t="shared" si="3"/>
        <v>0</v>
      </c>
    </row>
    <row r="91" spans="1:22" ht="12.95" customHeight="1">
      <c r="A91" s="309" t="s">
        <v>278</v>
      </c>
      <c r="B91" s="310" t="s">
        <v>179</v>
      </c>
      <c r="C91" s="161">
        <f>計算表!D88</f>
        <v>0</v>
      </c>
      <c r="D91" s="174">
        <f>計算表!E88</f>
        <v>0</v>
      </c>
      <c r="E91" s="175">
        <f>計算表!F88</f>
        <v>0</v>
      </c>
      <c r="F91" s="164">
        <f>計算表!V88</f>
        <v>0</v>
      </c>
      <c r="G91" s="164">
        <f>計算表!Z88</f>
        <v>0</v>
      </c>
      <c r="H91" s="161">
        <f>計算表!I88</f>
        <v>0</v>
      </c>
      <c r="I91" s="174">
        <f>計算表!J88</f>
        <v>0</v>
      </c>
      <c r="J91" s="175">
        <f>計算表!K88</f>
        <v>0</v>
      </c>
      <c r="K91" s="164">
        <f>計算表!W88</f>
        <v>0</v>
      </c>
      <c r="L91" s="164">
        <f>計算表!AA88</f>
        <v>0</v>
      </c>
      <c r="M91" s="161">
        <f>計算表!P88</f>
        <v>0</v>
      </c>
      <c r="N91" s="174">
        <f>計算表!Q88</f>
        <v>0</v>
      </c>
      <c r="O91" s="175">
        <f>計算表!R88</f>
        <v>0</v>
      </c>
      <c r="P91" s="164">
        <f>計算表!X88</f>
        <v>0</v>
      </c>
      <c r="Q91" s="164">
        <f>計算表!AB88</f>
        <v>0</v>
      </c>
      <c r="R91" s="157">
        <f t="shared" si="3"/>
        <v>0</v>
      </c>
      <c r="S91" s="182">
        <f t="shared" si="3"/>
        <v>0</v>
      </c>
      <c r="T91" s="183">
        <f t="shared" si="3"/>
        <v>0</v>
      </c>
      <c r="U91" s="184">
        <f t="shared" si="3"/>
        <v>0</v>
      </c>
      <c r="V91" s="184">
        <f t="shared" si="3"/>
        <v>0</v>
      </c>
    </row>
    <row r="92" spans="1:22" ht="12.95" customHeight="1">
      <c r="A92" s="309" t="s">
        <v>279</v>
      </c>
      <c r="B92" s="310" t="s">
        <v>180</v>
      </c>
      <c r="C92" s="161">
        <f>計算表!D89</f>
        <v>0</v>
      </c>
      <c r="D92" s="174">
        <f>計算表!E89</f>
        <v>0</v>
      </c>
      <c r="E92" s="175">
        <f>計算表!F89</f>
        <v>0</v>
      </c>
      <c r="F92" s="164">
        <f>計算表!V89</f>
        <v>0</v>
      </c>
      <c r="G92" s="164">
        <f>計算表!Z89</f>
        <v>0</v>
      </c>
      <c r="H92" s="161">
        <f>計算表!I89</f>
        <v>0</v>
      </c>
      <c r="I92" s="174">
        <f>計算表!J89</f>
        <v>0</v>
      </c>
      <c r="J92" s="175">
        <f>計算表!K89</f>
        <v>0</v>
      </c>
      <c r="K92" s="164">
        <f>計算表!W89</f>
        <v>0</v>
      </c>
      <c r="L92" s="164">
        <f>計算表!AA89</f>
        <v>0</v>
      </c>
      <c r="M92" s="161">
        <f>計算表!P89</f>
        <v>0</v>
      </c>
      <c r="N92" s="174">
        <f>計算表!Q89</f>
        <v>0</v>
      </c>
      <c r="O92" s="175">
        <f>計算表!R89</f>
        <v>0</v>
      </c>
      <c r="P92" s="164">
        <f>計算表!X89</f>
        <v>0</v>
      </c>
      <c r="Q92" s="164">
        <f>計算表!AB89</f>
        <v>0</v>
      </c>
      <c r="R92" s="157">
        <f t="shared" si="3"/>
        <v>0</v>
      </c>
      <c r="S92" s="182">
        <f t="shared" si="3"/>
        <v>0</v>
      </c>
      <c r="T92" s="183">
        <f t="shared" si="3"/>
        <v>0</v>
      </c>
      <c r="U92" s="184">
        <f t="shared" si="3"/>
        <v>0</v>
      </c>
      <c r="V92" s="184">
        <f t="shared" si="3"/>
        <v>0</v>
      </c>
    </row>
    <row r="93" spans="1:22" ht="12.95" customHeight="1">
      <c r="A93" s="309" t="s">
        <v>280</v>
      </c>
      <c r="B93" s="310" t="s">
        <v>181</v>
      </c>
      <c r="C93" s="161">
        <f>計算表!D90</f>
        <v>0</v>
      </c>
      <c r="D93" s="174">
        <f>計算表!E90</f>
        <v>0</v>
      </c>
      <c r="E93" s="175">
        <f>計算表!F90</f>
        <v>0</v>
      </c>
      <c r="F93" s="164">
        <f>計算表!V90</f>
        <v>0</v>
      </c>
      <c r="G93" s="164">
        <f>計算表!Z90</f>
        <v>0</v>
      </c>
      <c r="H93" s="161">
        <f>計算表!I90</f>
        <v>0</v>
      </c>
      <c r="I93" s="174">
        <f>計算表!J90</f>
        <v>0</v>
      </c>
      <c r="J93" s="175">
        <f>計算表!K90</f>
        <v>0</v>
      </c>
      <c r="K93" s="164">
        <f>計算表!W90</f>
        <v>0</v>
      </c>
      <c r="L93" s="164">
        <f>計算表!AA90</f>
        <v>0</v>
      </c>
      <c r="M93" s="161">
        <f>計算表!P90</f>
        <v>0</v>
      </c>
      <c r="N93" s="174">
        <f>計算表!Q90</f>
        <v>0</v>
      </c>
      <c r="O93" s="175">
        <f>計算表!R90</f>
        <v>0</v>
      </c>
      <c r="P93" s="164">
        <f>計算表!X90</f>
        <v>0</v>
      </c>
      <c r="Q93" s="164">
        <f>計算表!AB90</f>
        <v>0</v>
      </c>
      <c r="R93" s="157">
        <f t="shared" si="3"/>
        <v>0</v>
      </c>
      <c r="S93" s="182">
        <f t="shared" si="3"/>
        <v>0</v>
      </c>
      <c r="T93" s="183">
        <f t="shared" si="3"/>
        <v>0</v>
      </c>
      <c r="U93" s="184">
        <f t="shared" si="3"/>
        <v>0</v>
      </c>
      <c r="V93" s="184">
        <f t="shared" si="3"/>
        <v>0</v>
      </c>
    </row>
    <row r="94" spans="1:22" ht="12.95" customHeight="1">
      <c r="A94" s="309" t="s">
        <v>281</v>
      </c>
      <c r="B94" s="310" t="s">
        <v>182</v>
      </c>
      <c r="C94" s="161">
        <f>計算表!D91</f>
        <v>0</v>
      </c>
      <c r="D94" s="174">
        <f>計算表!E91</f>
        <v>0</v>
      </c>
      <c r="E94" s="175">
        <f>計算表!F91</f>
        <v>0</v>
      </c>
      <c r="F94" s="164">
        <f>計算表!V91</f>
        <v>0</v>
      </c>
      <c r="G94" s="164">
        <f>計算表!Z91</f>
        <v>0</v>
      </c>
      <c r="H94" s="161">
        <f>計算表!I91</f>
        <v>0</v>
      </c>
      <c r="I94" s="174">
        <f>計算表!J91</f>
        <v>0</v>
      </c>
      <c r="J94" s="175">
        <f>計算表!K91</f>
        <v>0</v>
      </c>
      <c r="K94" s="164">
        <f>計算表!W91</f>
        <v>0</v>
      </c>
      <c r="L94" s="164">
        <f>計算表!AA91</f>
        <v>0</v>
      </c>
      <c r="M94" s="161">
        <f>計算表!P91</f>
        <v>0</v>
      </c>
      <c r="N94" s="174">
        <f>計算表!Q91</f>
        <v>0</v>
      </c>
      <c r="O94" s="175">
        <f>計算表!R91</f>
        <v>0</v>
      </c>
      <c r="P94" s="164">
        <f>計算表!X91</f>
        <v>0</v>
      </c>
      <c r="Q94" s="164">
        <f>計算表!AB91</f>
        <v>0</v>
      </c>
      <c r="R94" s="157">
        <f t="shared" si="3"/>
        <v>0</v>
      </c>
      <c r="S94" s="182">
        <f t="shared" si="3"/>
        <v>0</v>
      </c>
      <c r="T94" s="183">
        <f t="shared" si="3"/>
        <v>0</v>
      </c>
      <c r="U94" s="184">
        <f t="shared" si="3"/>
        <v>0</v>
      </c>
      <c r="V94" s="184">
        <f t="shared" si="3"/>
        <v>0</v>
      </c>
    </row>
    <row r="95" spans="1:22" ht="12.95" customHeight="1">
      <c r="A95" s="309" t="s">
        <v>282</v>
      </c>
      <c r="B95" s="310" t="s">
        <v>183</v>
      </c>
      <c r="C95" s="161">
        <f>計算表!D92</f>
        <v>0</v>
      </c>
      <c r="D95" s="174">
        <f>計算表!E92</f>
        <v>0</v>
      </c>
      <c r="E95" s="175">
        <f>計算表!F92</f>
        <v>0</v>
      </c>
      <c r="F95" s="164">
        <f>計算表!V92</f>
        <v>0</v>
      </c>
      <c r="G95" s="164">
        <f>計算表!Z92</f>
        <v>0</v>
      </c>
      <c r="H95" s="161">
        <f>計算表!I92</f>
        <v>0</v>
      </c>
      <c r="I95" s="174">
        <f>計算表!J92</f>
        <v>0</v>
      </c>
      <c r="J95" s="175">
        <f>計算表!K92</f>
        <v>0</v>
      </c>
      <c r="K95" s="164">
        <f>計算表!W92</f>
        <v>0</v>
      </c>
      <c r="L95" s="164">
        <f>計算表!AA92</f>
        <v>0</v>
      </c>
      <c r="M95" s="161">
        <f>計算表!P92</f>
        <v>0</v>
      </c>
      <c r="N95" s="174">
        <f>計算表!Q92</f>
        <v>0</v>
      </c>
      <c r="O95" s="175">
        <f>計算表!R92</f>
        <v>0</v>
      </c>
      <c r="P95" s="164">
        <f>計算表!X92</f>
        <v>0</v>
      </c>
      <c r="Q95" s="164">
        <f>計算表!AB92</f>
        <v>0</v>
      </c>
      <c r="R95" s="157">
        <f t="shared" si="3"/>
        <v>0</v>
      </c>
      <c r="S95" s="182">
        <f t="shared" si="3"/>
        <v>0</v>
      </c>
      <c r="T95" s="183">
        <f t="shared" si="3"/>
        <v>0</v>
      </c>
      <c r="U95" s="184">
        <f t="shared" si="3"/>
        <v>0</v>
      </c>
      <c r="V95" s="184">
        <f t="shared" si="3"/>
        <v>0</v>
      </c>
    </row>
    <row r="96" spans="1:22" ht="12.95" customHeight="1">
      <c r="A96" s="309" t="s">
        <v>283</v>
      </c>
      <c r="B96" s="310" t="s">
        <v>9</v>
      </c>
      <c r="C96" s="161">
        <f>計算表!D93</f>
        <v>0</v>
      </c>
      <c r="D96" s="174">
        <f>計算表!E93</f>
        <v>0</v>
      </c>
      <c r="E96" s="175">
        <f>計算表!F93</f>
        <v>0</v>
      </c>
      <c r="F96" s="164">
        <f>計算表!V93</f>
        <v>0</v>
      </c>
      <c r="G96" s="164">
        <f>計算表!Z93</f>
        <v>0</v>
      </c>
      <c r="H96" s="161">
        <f>計算表!I93</f>
        <v>0</v>
      </c>
      <c r="I96" s="174">
        <f>計算表!J93</f>
        <v>0</v>
      </c>
      <c r="J96" s="175">
        <f>計算表!K93</f>
        <v>0</v>
      </c>
      <c r="K96" s="164">
        <f>計算表!W93</f>
        <v>0</v>
      </c>
      <c r="L96" s="164">
        <f>計算表!AA93</f>
        <v>0</v>
      </c>
      <c r="M96" s="161">
        <f>計算表!P93</f>
        <v>0</v>
      </c>
      <c r="N96" s="174">
        <f>計算表!Q93</f>
        <v>0</v>
      </c>
      <c r="O96" s="175">
        <f>計算表!R93</f>
        <v>0</v>
      </c>
      <c r="P96" s="164">
        <f>計算表!X93</f>
        <v>0</v>
      </c>
      <c r="Q96" s="164">
        <f>計算表!AB93</f>
        <v>0</v>
      </c>
      <c r="R96" s="157">
        <f t="shared" si="3"/>
        <v>0</v>
      </c>
      <c r="S96" s="182">
        <f t="shared" si="3"/>
        <v>0</v>
      </c>
      <c r="T96" s="183">
        <f t="shared" si="3"/>
        <v>0</v>
      </c>
      <c r="U96" s="184">
        <f t="shared" si="3"/>
        <v>0</v>
      </c>
      <c r="V96" s="184">
        <f t="shared" si="3"/>
        <v>0</v>
      </c>
    </row>
    <row r="97" spans="1:22" ht="12.95" customHeight="1">
      <c r="A97" s="309" t="s">
        <v>284</v>
      </c>
      <c r="B97" s="310" t="s">
        <v>184</v>
      </c>
      <c r="C97" s="161">
        <f>計算表!D94</f>
        <v>0</v>
      </c>
      <c r="D97" s="174">
        <f>計算表!E94</f>
        <v>0</v>
      </c>
      <c r="E97" s="175">
        <f>計算表!F94</f>
        <v>0</v>
      </c>
      <c r="F97" s="164">
        <f>計算表!V94</f>
        <v>0</v>
      </c>
      <c r="G97" s="164">
        <f>計算表!Z94</f>
        <v>0</v>
      </c>
      <c r="H97" s="161">
        <f>計算表!I94</f>
        <v>0</v>
      </c>
      <c r="I97" s="174">
        <f>計算表!J94</f>
        <v>0</v>
      </c>
      <c r="J97" s="175">
        <f>計算表!K94</f>
        <v>0</v>
      </c>
      <c r="K97" s="164">
        <f>計算表!W94</f>
        <v>0</v>
      </c>
      <c r="L97" s="164">
        <f>計算表!AA94</f>
        <v>0</v>
      </c>
      <c r="M97" s="161">
        <f>計算表!P94</f>
        <v>0</v>
      </c>
      <c r="N97" s="174">
        <f>計算表!Q94</f>
        <v>0</v>
      </c>
      <c r="O97" s="175">
        <f>計算表!R94</f>
        <v>0</v>
      </c>
      <c r="P97" s="164">
        <f>計算表!X94</f>
        <v>0</v>
      </c>
      <c r="Q97" s="164">
        <f>計算表!AB94</f>
        <v>0</v>
      </c>
      <c r="R97" s="157">
        <f t="shared" si="3"/>
        <v>0</v>
      </c>
      <c r="S97" s="182">
        <f t="shared" si="3"/>
        <v>0</v>
      </c>
      <c r="T97" s="183">
        <f t="shared" si="3"/>
        <v>0</v>
      </c>
      <c r="U97" s="184">
        <f t="shared" si="3"/>
        <v>0</v>
      </c>
      <c r="V97" s="184">
        <f t="shared" si="3"/>
        <v>0</v>
      </c>
    </row>
    <row r="98" spans="1:22" ht="12.95" customHeight="1">
      <c r="A98" s="309" t="s">
        <v>285</v>
      </c>
      <c r="B98" s="310" t="s">
        <v>185</v>
      </c>
      <c r="C98" s="161">
        <f>計算表!D95</f>
        <v>0</v>
      </c>
      <c r="D98" s="174">
        <f>計算表!E95</f>
        <v>0</v>
      </c>
      <c r="E98" s="175">
        <f>計算表!F95</f>
        <v>0</v>
      </c>
      <c r="F98" s="164">
        <f>計算表!V95</f>
        <v>0</v>
      </c>
      <c r="G98" s="164">
        <f>計算表!Z95</f>
        <v>0</v>
      </c>
      <c r="H98" s="161">
        <f>計算表!I95</f>
        <v>0</v>
      </c>
      <c r="I98" s="174">
        <f>計算表!J95</f>
        <v>0</v>
      </c>
      <c r="J98" s="175">
        <f>計算表!K95</f>
        <v>0</v>
      </c>
      <c r="K98" s="164">
        <f>計算表!W95</f>
        <v>0</v>
      </c>
      <c r="L98" s="164">
        <f>計算表!AA95</f>
        <v>0</v>
      </c>
      <c r="M98" s="161">
        <f>計算表!P95</f>
        <v>0</v>
      </c>
      <c r="N98" s="174">
        <f>計算表!Q95</f>
        <v>0</v>
      </c>
      <c r="O98" s="175">
        <f>計算表!R95</f>
        <v>0</v>
      </c>
      <c r="P98" s="164">
        <f>計算表!X95</f>
        <v>0</v>
      </c>
      <c r="Q98" s="164">
        <f>計算表!AB95</f>
        <v>0</v>
      </c>
      <c r="R98" s="157">
        <f t="shared" si="3"/>
        <v>0</v>
      </c>
      <c r="S98" s="182">
        <f t="shared" si="3"/>
        <v>0</v>
      </c>
      <c r="T98" s="183">
        <f t="shared" si="3"/>
        <v>0</v>
      </c>
      <c r="U98" s="184">
        <f t="shared" si="3"/>
        <v>0</v>
      </c>
      <c r="V98" s="184">
        <f t="shared" si="3"/>
        <v>0</v>
      </c>
    </row>
    <row r="99" spans="1:22" ht="12.95" customHeight="1">
      <c r="A99" s="309" t="s">
        <v>286</v>
      </c>
      <c r="B99" s="310" t="s">
        <v>186</v>
      </c>
      <c r="C99" s="161">
        <f>計算表!D96</f>
        <v>0</v>
      </c>
      <c r="D99" s="174">
        <f>計算表!E96</f>
        <v>0</v>
      </c>
      <c r="E99" s="175">
        <f>計算表!F96</f>
        <v>0</v>
      </c>
      <c r="F99" s="164">
        <f>計算表!V96</f>
        <v>0</v>
      </c>
      <c r="G99" s="164">
        <f>計算表!Z96</f>
        <v>0</v>
      </c>
      <c r="H99" s="161">
        <f>計算表!I96</f>
        <v>0</v>
      </c>
      <c r="I99" s="174">
        <f>計算表!J96</f>
        <v>0</v>
      </c>
      <c r="J99" s="175">
        <f>計算表!K96</f>
        <v>0</v>
      </c>
      <c r="K99" s="164">
        <f>計算表!W96</f>
        <v>0</v>
      </c>
      <c r="L99" s="164">
        <f>計算表!AA96</f>
        <v>0</v>
      </c>
      <c r="M99" s="161">
        <f>計算表!P96</f>
        <v>0</v>
      </c>
      <c r="N99" s="174">
        <f>計算表!Q96</f>
        <v>0</v>
      </c>
      <c r="O99" s="175">
        <f>計算表!R96</f>
        <v>0</v>
      </c>
      <c r="P99" s="164">
        <f>計算表!X96</f>
        <v>0</v>
      </c>
      <c r="Q99" s="164">
        <f>計算表!AB96</f>
        <v>0</v>
      </c>
      <c r="R99" s="157">
        <f t="shared" si="3"/>
        <v>0</v>
      </c>
      <c r="S99" s="182">
        <f t="shared" si="3"/>
        <v>0</v>
      </c>
      <c r="T99" s="183">
        <f t="shared" si="3"/>
        <v>0</v>
      </c>
      <c r="U99" s="184">
        <f t="shared" si="3"/>
        <v>0</v>
      </c>
      <c r="V99" s="184">
        <f t="shared" si="3"/>
        <v>0</v>
      </c>
    </row>
    <row r="100" spans="1:22" ht="12.95" customHeight="1">
      <c r="A100" s="309" t="s">
        <v>287</v>
      </c>
      <c r="B100" s="310" t="s">
        <v>187</v>
      </c>
      <c r="C100" s="161">
        <f>計算表!D97</f>
        <v>0</v>
      </c>
      <c r="D100" s="174">
        <f>計算表!E97</f>
        <v>0</v>
      </c>
      <c r="E100" s="175">
        <f>計算表!F97</f>
        <v>0</v>
      </c>
      <c r="F100" s="164">
        <f>計算表!V97</f>
        <v>0</v>
      </c>
      <c r="G100" s="164">
        <f>計算表!Z97</f>
        <v>0</v>
      </c>
      <c r="H100" s="161">
        <f>計算表!I97</f>
        <v>0</v>
      </c>
      <c r="I100" s="174">
        <f>計算表!J97</f>
        <v>0</v>
      </c>
      <c r="J100" s="175">
        <f>計算表!K97</f>
        <v>0</v>
      </c>
      <c r="K100" s="164">
        <f>計算表!W97</f>
        <v>0</v>
      </c>
      <c r="L100" s="164">
        <f>計算表!AA97</f>
        <v>0</v>
      </c>
      <c r="M100" s="161">
        <f>計算表!P97</f>
        <v>0</v>
      </c>
      <c r="N100" s="174">
        <f>計算表!Q97</f>
        <v>0</v>
      </c>
      <c r="O100" s="175">
        <f>計算表!R97</f>
        <v>0</v>
      </c>
      <c r="P100" s="164">
        <f>計算表!X97</f>
        <v>0</v>
      </c>
      <c r="Q100" s="164">
        <f>計算表!AB97</f>
        <v>0</v>
      </c>
      <c r="R100" s="157">
        <f t="shared" si="3"/>
        <v>0</v>
      </c>
      <c r="S100" s="182">
        <f t="shared" si="3"/>
        <v>0</v>
      </c>
      <c r="T100" s="183">
        <f t="shared" si="3"/>
        <v>0</v>
      </c>
      <c r="U100" s="184">
        <f t="shared" si="3"/>
        <v>0</v>
      </c>
      <c r="V100" s="184">
        <f t="shared" si="3"/>
        <v>0</v>
      </c>
    </row>
    <row r="101" spans="1:22" ht="12.95" customHeight="1">
      <c r="A101" s="309" t="s">
        <v>288</v>
      </c>
      <c r="B101" s="310" t="s">
        <v>188</v>
      </c>
      <c r="C101" s="161">
        <f>計算表!D98</f>
        <v>0</v>
      </c>
      <c r="D101" s="174">
        <f>計算表!E98</f>
        <v>0</v>
      </c>
      <c r="E101" s="175">
        <f>計算表!F98</f>
        <v>0</v>
      </c>
      <c r="F101" s="164">
        <f>計算表!V98</f>
        <v>0</v>
      </c>
      <c r="G101" s="164">
        <f>計算表!Z98</f>
        <v>0</v>
      </c>
      <c r="H101" s="161">
        <f>計算表!I98</f>
        <v>0</v>
      </c>
      <c r="I101" s="174">
        <f>計算表!J98</f>
        <v>0</v>
      </c>
      <c r="J101" s="175">
        <f>計算表!K98</f>
        <v>0</v>
      </c>
      <c r="K101" s="164">
        <f>計算表!W98</f>
        <v>0</v>
      </c>
      <c r="L101" s="164">
        <f>計算表!AA98</f>
        <v>0</v>
      </c>
      <c r="M101" s="161">
        <f>計算表!P98</f>
        <v>0</v>
      </c>
      <c r="N101" s="174">
        <f>計算表!Q98</f>
        <v>0</v>
      </c>
      <c r="O101" s="175">
        <f>計算表!R98</f>
        <v>0</v>
      </c>
      <c r="P101" s="164">
        <f>計算表!X98</f>
        <v>0</v>
      </c>
      <c r="Q101" s="164">
        <f>計算表!AB98</f>
        <v>0</v>
      </c>
      <c r="R101" s="157">
        <f t="shared" si="3"/>
        <v>0</v>
      </c>
      <c r="S101" s="182">
        <f t="shared" si="3"/>
        <v>0</v>
      </c>
      <c r="T101" s="183">
        <f t="shared" si="3"/>
        <v>0</v>
      </c>
      <c r="U101" s="184">
        <f t="shared" si="3"/>
        <v>0</v>
      </c>
      <c r="V101" s="184">
        <f t="shared" si="3"/>
        <v>0</v>
      </c>
    </row>
    <row r="102" spans="1:22" ht="12.95" customHeight="1">
      <c r="A102" s="309" t="s">
        <v>289</v>
      </c>
      <c r="B102" s="310" t="s">
        <v>189</v>
      </c>
      <c r="C102" s="161">
        <f>計算表!D99</f>
        <v>0</v>
      </c>
      <c r="D102" s="174">
        <f>計算表!E99</f>
        <v>0</v>
      </c>
      <c r="E102" s="175">
        <f>計算表!F99</f>
        <v>0</v>
      </c>
      <c r="F102" s="164">
        <f>計算表!V99</f>
        <v>0</v>
      </c>
      <c r="G102" s="164">
        <f>計算表!Z99</f>
        <v>0</v>
      </c>
      <c r="H102" s="161">
        <f>計算表!I99</f>
        <v>0</v>
      </c>
      <c r="I102" s="174">
        <f>計算表!J99</f>
        <v>0</v>
      </c>
      <c r="J102" s="175">
        <f>計算表!K99</f>
        <v>0</v>
      </c>
      <c r="K102" s="164">
        <f>計算表!W99</f>
        <v>0</v>
      </c>
      <c r="L102" s="164">
        <f>計算表!AA99</f>
        <v>0</v>
      </c>
      <c r="M102" s="161">
        <f>計算表!P99</f>
        <v>0</v>
      </c>
      <c r="N102" s="174">
        <f>計算表!Q99</f>
        <v>0</v>
      </c>
      <c r="O102" s="175">
        <f>計算表!R99</f>
        <v>0</v>
      </c>
      <c r="P102" s="164">
        <f>計算表!X99</f>
        <v>0</v>
      </c>
      <c r="Q102" s="164">
        <f>計算表!AB99</f>
        <v>0</v>
      </c>
      <c r="R102" s="157">
        <f t="shared" si="3"/>
        <v>0</v>
      </c>
      <c r="S102" s="182">
        <f t="shared" si="3"/>
        <v>0</v>
      </c>
      <c r="T102" s="183">
        <f t="shared" si="3"/>
        <v>0</v>
      </c>
      <c r="U102" s="184">
        <f t="shared" si="3"/>
        <v>0</v>
      </c>
      <c r="V102" s="184">
        <f t="shared" si="3"/>
        <v>0</v>
      </c>
    </row>
    <row r="103" spans="1:22" ht="12.95" customHeight="1">
      <c r="A103" s="309" t="s">
        <v>290</v>
      </c>
      <c r="B103" s="310" t="s">
        <v>432</v>
      </c>
      <c r="C103" s="161">
        <f>計算表!D100</f>
        <v>0</v>
      </c>
      <c r="D103" s="174">
        <f>計算表!E100</f>
        <v>0</v>
      </c>
      <c r="E103" s="175">
        <f>計算表!F100</f>
        <v>0</v>
      </c>
      <c r="F103" s="164">
        <f>計算表!V100</f>
        <v>0</v>
      </c>
      <c r="G103" s="164">
        <f>計算表!Z100</f>
        <v>0</v>
      </c>
      <c r="H103" s="161">
        <f>計算表!I100</f>
        <v>0</v>
      </c>
      <c r="I103" s="174">
        <f>計算表!J100</f>
        <v>0</v>
      </c>
      <c r="J103" s="175">
        <f>計算表!K100</f>
        <v>0</v>
      </c>
      <c r="K103" s="164">
        <f>計算表!W100</f>
        <v>0</v>
      </c>
      <c r="L103" s="164">
        <f>計算表!AA100</f>
        <v>0</v>
      </c>
      <c r="M103" s="161">
        <f>計算表!P100</f>
        <v>0</v>
      </c>
      <c r="N103" s="174">
        <f>計算表!Q100</f>
        <v>0</v>
      </c>
      <c r="O103" s="175">
        <f>計算表!R100</f>
        <v>0</v>
      </c>
      <c r="P103" s="164">
        <f>計算表!X100</f>
        <v>0</v>
      </c>
      <c r="Q103" s="164">
        <f>計算表!AB100</f>
        <v>0</v>
      </c>
      <c r="R103" s="157">
        <f t="shared" si="3"/>
        <v>0</v>
      </c>
      <c r="S103" s="182">
        <f t="shared" si="3"/>
        <v>0</v>
      </c>
      <c r="T103" s="183">
        <f t="shared" si="3"/>
        <v>0</v>
      </c>
      <c r="U103" s="184">
        <f t="shared" si="3"/>
        <v>0</v>
      </c>
      <c r="V103" s="184">
        <f t="shared" si="3"/>
        <v>0</v>
      </c>
    </row>
    <row r="104" spans="1:22" ht="12.95" customHeight="1">
      <c r="A104" s="309" t="s">
        <v>291</v>
      </c>
      <c r="B104" s="310" t="s">
        <v>190</v>
      </c>
      <c r="C104" s="161">
        <f>計算表!D101</f>
        <v>0</v>
      </c>
      <c r="D104" s="174">
        <f>計算表!E101</f>
        <v>0</v>
      </c>
      <c r="E104" s="175">
        <f>計算表!F101</f>
        <v>0</v>
      </c>
      <c r="F104" s="164">
        <f>計算表!V101</f>
        <v>0</v>
      </c>
      <c r="G104" s="164">
        <f>計算表!Z101</f>
        <v>0</v>
      </c>
      <c r="H104" s="161">
        <f>計算表!I101</f>
        <v>0</v>
      </c>
      <c r="I104" s="174">
        <f>計算表!J101</f>
        <v>0</v>
      </c>
      <c r="J104" s="175">
        <f>計算表!K101</f>
        <v>0</v>
      </c>
      <c r="K104" s="164">
        <f>計算表!W101</f>
        <v>0</v>
      </c>
      <c r="L104" s="164">
        <f>計算表!AA101</f>
        <v>0</v>
      </c>
      <c r="M104" s="161">
        <f>計算表!P101</f>
        <v>0</v>
      </c>
      <c r="N104" s="174">
        <f>計算表!Q101</f>
        <v>0</v>
      </c>
      <c r="O104" s="175">
        <f>計算表!R101</f>
        <v>0</v>
      </c>
      <c r="P104" s="164">
        <f>計算表!X101</f>
        <v>0</v>
      </c>
      <c r="Q104" s="164">
        <f>計算表!AB101</f>
        <v>0</v>
      </c>
      <c r="R104" s="157">
        <f t="shared" si="3"/>
        <v>0</v>
      </c>
      <c r="S104" s="182">
        <f t="shared" si="3"/>
        <v>0</v>
      </c>
      <c r="T104" s="183">
        <f t="shared" si="3"/>
        <v>0</v>
      </c>
      <c r="U104" s="184">
        <f t="shared" si="3"/>
        <v>0</v>
      </c>
      <c r="V104" s="184">
        <f t="shared" si="3"/>
        <v>0</v>
      </c>
    </row>
    <row r="105" spans="1:22" ht="12.95" customHeight="1">
      <c r="A105" s="309" t="s">
        <v>292</v>
      </c>
      <c r="B105" s="310" t="s">
        <v>191</v>
      </c>
      <c r="C105" s="161">
        <f>計算表!D102</f>
        <v>0</v>
      </c>
      <c r="D105" s="174">
        <f>計算表!E102</f>
        <v>0</v>
      </c>
      <c r="E105" s="175">
        <f>計算表!F102</f>
        <v>0</v>
      </c>
      <c r="F105" s="164">
        <f>計算表!V102</f>
        <v>0</v>
      </c>
      <c r="G105" s="164">
        <f>計算表!Z102</f>
        <v>0</v>
      </c>
      <c r="H105" s="161">
        <f>計算表!I102</f>
        <v>0</v>
      </c>
      <c r="I105" s="174">
        <f>計算表!J102</f>
        <v>0</v>
      </c>
      <c r="J105" s="175">
        <f>計算表!K102</f>
        <v>0</v>
      </c>
      <c r="K105" s="164">
        <f>計算表!W102</f>
        <v>0</v>
      </c>
      <c r="L105" s="164">
        <f>計算表!AA102</f>
        <v>0</v>
      </c>
      <c r="M105" s="161">
        <f>計算表!P102</f>
        <v>0</v>
      </c>
      <c r="N105" s="174">
        <f>計算表!Q102</f>
        <v>0</v>
      </c>
      <c r="O105" s="175">
        <f>計算表!R102</f>
        <v>0</v>
      </c>
      <c r="P105" s="164">
        <f>計算表!X102</f>
        <v>0</v>
      </c>
      <c r="Q105" s="164">
        <f>計算表!AB102</f>
        <v>0</v>
      </c>
      <c r="R105" s="157">
        <f t="shared" si="3"/>
        <v>0</v>
      </c>
      <c r="S105" s="182">
        <f t="shared" si="3"/>
        <v>0</v>
      </c>
      <c r="T105" s="183">
        <f t="shared" si="3"/>
        <v>0</v>
      </c>
      <c r="U105" s="184">
        <f t="shared" si="3"/>
        <v>0</v>
      </c>
      <c r="V105" s="184">
        <f t="shared" si="3"/>
        <v>0</v>
      </c>
    </row>
    <row r="106" spans="1:22" ht="12.95" customHeight="1">
      <c r="A106" s="309" t="s">
        <v>293</v>
      </c>
      <c r="B106" s="310" t="s">
        <v>192</v>
      </c>
      <c r="C106" s="161">
        <f>計算表!D103</f>
        <v>0</v>
      </c>
      <c r="D106" s="174">
        <f>計算表!E103</f>
        <v>0</v>
      </c>
      <c r="E106" s="175">
        <f>計算表!F103</f>
        <v>0</v>
      </c>
      <c r="F106" s="164">
        <f>計算表!V103</f>
        <v>0</v>
      </c>
      <c r="G106" s="164">
        <f>計算表!Z103</f>
        <v>0</v>
      </c>
      <c r="H106" s="161">
        <f>計算表!I103</f>
        <v>0</v>
      </c>
      <c r="I106" s="174">
        <f>計算表!J103</f>
        <v>0</v>
      </c>
      <c r="J106" s="175">
        <f>計算表!K103</f>
        <v>0</v>
      </c>
      <c r="K106" s="164">
        <f>計算表!W103</f>
        <v>0</v>
      </c>
      <c r="L106" s="164">
        <f>計算表!AA103</f>
        <v>0</v>
      </c>
      <c r="M106" s="161">
        <f>計算表!P103</f>
        <v>0</v>
      </c>
      <c r="N106" s="174">
        <f>計算表!Q103</f>
        <v>0</v>
      </c>
      <c r="O106" s="175">
        <f>計算表!R103</f>
        <v>0</v>
      </c>
      <c r="P106" s="164">
        <f>計算表!X103</f>
        <v>0</v>
      </c>
      <c r="Q106" s="164">
        <f>計算表!AB103</f>
        <v>0</v>
      </c>
      <c r="R106" s="157">
        <f t="shared" si="3"/>
        <v>0</v>
      </c>
      <c r="S106" s="182">
        <f t="shared" si="3"/>
        <v>0</v>
      </c>
      <c r="T106" s="183">
        <f t="shared" si="3"/>
        <v>0</v>
      </c>
      <c r="U106" s="184">
        <f t="shared" si="3"/>
        <v>0</v>
      </c>
      <c r="V106" s="184">
        <f t="shared" si="3"/>
        <v>0</v>
      </c>
    </row>
    <row r="107" spans="1:22" ht="12.95" customHeight="1">
      <c r="A107" s="309" t="s">
        <v>294</v>
      </c>
      <c r="B107" s="310" t="s">
        <v>193</v>
      </c>
      <c r="C107" s="161">
        <f>計算表!D104</f>
        <v>0</v>
      </c>
      <c r="D107" s="174">
        <f>計算表!E104</f>
        <v>0</v>
      </c>
      <c r="E107" s="175">
        <f>計算表!F104</f>
        <v>0</v>
      </c>
      <c r="F107" s="164">
        <f>計算表!V104</f>
        <v>0</v>
      </c>
      <c r="G107" s="164">
        <f>計算表!Z104</f>
        <v>0</v>
      </c>
      <c r="H107" s="161">
        <f>計算表!I104</f>
        <v>0</v>
      </c>
      <c r="I107" s="174">
        <f>計算表!J104</f>
        <v>0</v>
      </c>
      <c r="J107" s="175">
        <f>計算表!K104</f>
        <v>0</v>
      </c>
      <c r="K107" s="164">
        <f>計算表!W104</f>
        <v>0</v>
      </c>
      <c r="L107" s="164">
        <f>計算表!AA104</f>
        <v>0</v>
      </c>
      <c r="M107" s="161">
        <f>計算表!P104</f>
        <v>0</v>
      </c>
      <c r="N107" s="174">
        <f>計算表!Q104</f>
        <v>0</v>
      </c>
      <c r="O107" s="175">
        <f>計算表!R104</f>
        <v>0</v>
      </c>
      <c r="P107" s="164">
        <f>計算表!X104</f>
        <v>0</v>
      </c>
      <c r="Q107" s="164">
        <f>計算表!AB104</f>
        <v>0</v>
      </c>
      <c r="R107" s="157">
        <f t="shared" si="3"/>
        <v>0</v>
      </c>
      <c r="S107" s="182">
        <f t="shared" si="3"/>
        <v>0</v>
      </c>
      <c r="T107" s="183">
        <f t="shared" si="3"/>
        <v>0</v>
      </c>
      <c r="U107" s="184">
        <f t="shared" si="3"/>
        <v>0</v>
      </c>
      <c r="V107" s="184">
        <f t="shared" si="3"/>
        <v>0</v>
      </c>
    </row>
    <row r="108" spans="1:22" ht="12.95" customHeight="1">
      <c r="A108" s="309" t="s">
        <v>295</v>
      </c>
      <c r="B108" s="310" t="s">
        <v>194</v>
      </c>
      <c r="C108" s="161">
        <f>計算表!D105</f>
        <v>0</v>
      </c>
      <c r="D108" s="174">
        <f>計算表!E105</f>
        <v>0</v>
      </c>
      <c r="E108" s="175">
        <f>計算表!F105</f>
        <v>0</v>
      </c>
      <c r="F108" s="164">
        <f>計算表!V105</f>
        <v>0</v>
      </c>
      <c r="G108" s="164">
        <f>計算表!Z105</f>
        <v>0</v>
      </c>
      <c r="H108" s="161">
        <f>計算表!I105</f>
        <v>0</v>
      </c>
      <c r="I108" s="174">
        <f>計算表!J105</f>
        <v>0</v>
      </c>
      <c r="J108" s="175">
        <f>計算表!K105</f>
        <v>0</v>
      </c>
      <c r="K108" s="164">
        <f>計算表!W105</f>
        <v>0</v>
      </c>
      <c r="L108" s="164">
        <f>計算表!AA105</f>
        <v>0</v>
      </c>
      <c r="M108" s="161">
        <f>計算表!P105</f>
        <v>0</v>
      </c>
      <c r="N108" s="174">
        <f>計算表!Q105</f>
        <v>0</v>
      </c>
      <c r="O108" s="175">
        <f>計算表!R105</f>
        <v>0</v>
      </c>
      <c r="P108" s="164">
        <f>計算表!X105</f>
        <v>0</v>
      </c>
      <c r="Q108" s="164">
        <f>計算表!AB105</f>
        <v>0</v>
      </c>
      <c r="R108" s="157">
        <f t="shared" si="3"/>
        <v>0</v>
      </c>
      <c r="S108" s="182">
        <f t="shared" si="3"/>
        <v>0</v>
      </c>
      <c r="T108" s="183">
        <f t="shared" si="3"/>
        <v>0</v>
      </c>
      <c r="U108" s="184">
        <f t="shared" si="3"/>
        <v>0</v>
      </c>
      <c r="V108" s="184">
        <f t="shared" si="3"/>
        <v>0</v>
      </c>
    </row>
    <row r="109" spans="1:22" ht="12.95" customHeight="1">
      <c r="A109" s="309" t="s">
        <v>296</v>
      </c>
      <c r="B109" s="310" t="s">
        <v>195</v>
      </c>
      <c r="C109" s="161">
        <f>計算表!D106</f>
        <v>0</v>
      </c>
      <c r="D109" s="174">
        <f>計算表!E106</f>
        <v>0</v>
      </c>
      <c r="E109" s="175">
        <f>計算表!F106</f>
        <v>0</v>
      </c>
      <c r="F109" s="164">
        <f>計算表!V106</f>
        <v>0</v>
      </c>
      <c r="G109" s="164">
        <f>計算表!Z106</f>
        <v>0</v>
      </c>
      <c r="H109" s="161">
        <f>計算表!I106</f>
        <v>0</v>
      </c>
      <c r="I109" s="174">
        <f>計算表!J106</f>
        <v>0</v>
      </c>
      <c r="J109" s="175">
        <f>計算表!K106</f>
        <v>0</v>
      </c>
      <c r="K109" s="164">
        <f>計算表!W106</f>
        <v>0</v>
      </c>
      <c r="L109" s="164">
        <f>計算表!AA106</f>
        <v>0</v>
      </c>
      <c r="M109" s="161">
        <f>計算表!P106</f>
        <v>0</v>
      </c>
      <c r="N109" s="174">
        <f>計算表!Q106</f>
        <v>0</v>
      </c>
      <c r="O109" s="175">
        <f>計算表!R106</f>
        <v>0</v>
      </c>
      <c r="P109" s="164">
        <f>計算表!X106</f>
        <v>0</v>
      </c>
      <c r="Q109" s="164">
        <f>計算表!AB106</f>
        <v>0</v>
      </c>
      <c r="R109" s="157">
        <f t="shared" si="3"/>
        <v>0</v>
      </c>
      <c r="S109" s="182">
        <f t="shared" si="3"/>
        <v>0</v>
      </c>
      <c r="T109" s="183">
        <f t="shared" si="3"/>
        <v>0</v>
      </c>
      <c r="U109" s="184">
        <f t="shared" si="3"/>
        <v>0</v>
      </c>
      <c r="V109" s="184">
        <f t="shared" si="3"/>
        <v>0</v>
      </c>
    </row>
    <row r="110" spans="1:22" ht="12.95" customHeight="1">
      <c r="A110" s="309" t="s">
        <v>297</v>
      </c>
      <c r="B110" s="310" t="s">
        <v>196</v>
      </c>
      <c r="C110" s="161">
        <f>計算表!D107</f>
        <v>0</v>
      </c>
      <c r="D110" s="174">
        <f>計算表!E107</f>
        <v>0</v>
      </c>
      <c r="E110" s="175">
        <f>計算表!F107</f>
        <v>0</v>
      </c>
      <c r="F110" s="164">
        <f>計算表!V107</f>
        <v>0</v>
      </c>
      <c r="G110" s="164">
        <f>計算表!Z107</f>
        <v>0</v>
      </c>
      <c r="H110" s="161">
        <f>計算表!I107</f>
        <v>0</v>
      </c>
      <c r="I110" s="174">
        <f>計算表!J107</f>
        <v>0</v>
      </c>
      <c r="J110" s="175">
        <f>計算表!K107</f>
        <v>0</v>
      </c>
      <c r="K110" s="164">
        <f>計算表!W107</f>
        <v>0</v>
      </c>
      <c r="L110" s="164">
        <f>計算表!AA107</f>
        <v>0</v>
      </c>
      <c r="M110" s="161">
        <f>計算表!P107</f>
        <v>0</v>
      </c>
      <c r="N110" s="174">
        <f>計算表!Q107</f>
        <v>0</v>
      </c>
      <c r="O110" s="175">
        <f>計算表!R107</f>
        <v>0</v>
      </c>
      <c r="P110" s="164">
        <f>計算表!X107</f>
        <v>0</v>
      </c>
      <c r="Q110" s="164">
        <f>計算表!AB107</f>
        <v>0</v>
      </c>
      <c r="R110" s="157">
        <f t="shared" si="3"/>
        <v>0</v>
      </c>
      <c r="S110" s="182">
        <f t="shared" si="3"/>
        <v>0</v>
      </c>
      <c r="T110" s="183">
        <f t="shared" si="3"/>
        <v>0</v>
      </c>
      <c r="U110" s="184">
        <f t="shared" si="3"/>
        <v>0</v>
      </c>
      <c r="V110" s="184">
        <f t="shared" si="3"/>
        <v>0</v>
      </c>
    </row>
    <row r="111" spans="1:22" ht="12.95" customHeight="1">
      <c r="A111" s="309" t="s">
        <v>298</v>
      </c>
      <c r="B111" s="310" t="s">
        <v>197</v>
      </c>
      <c r="C111" s="161">
        <f>計算表!D108</f>
        <v>0</v>
      </c>
      <c r="D111" s="174">
        <f>計算表!E108</f>
        <v>0</v>
      </c>
      <c r="E111" s="175">
        <f>計算表!F108</f>
        <v>0</v>
      </c>
      <c r="F111" s="164">
        <f>計算表!V108</f>
        <v>0</v>
      </c>
      <c r="G111" s="164">
        <f>計算表!Z108</f>
        <v>0</v>
      </c>
      <c r="H111" s="161">
        <f>計算表!I108</f>
        <v>0</v>
      </c>
      <c r="I111" s="174">
        <f>計算表!J108</f>
        <v>0</v>
      </c>
      <c r="J111" s="175">
        <f>計算表!K108</f>
        <v>0</v>
      </c>
      <c r="K111" s="164">
        <f>計算表!W108</f>
        <v>0</v>
      </c>
      <c r="L111" s="164">
        <f>計算表!AA108</f>
        <v>0</v>
      </c>
      <c r="M111" s="161">
        <f>計算表!P108</f>
        <v>0</v>
      </c>
      <c r="N111" s="174">
        <f>計算表!Q108</f>
        <v>0</v>
      </c>
      <c r="O111" s="175">
        <f>計算表!R108</f>
        <v>0</v>
      </c>
      <c r="P111" s="164">
        <f>計算表!X108</f>
        <v>0</v>
      </c>
      <c r="Q111" s="164">
        <f>計算表!AB108</f>
        <v>0</v>
      </c>
      <c r="R111" s="157">
        <f t="shared" ref="R111:R112" si="4">C111+H111+M111</f>
        <v>0</v>
      </c>
      <c r="S111" s="182">
        <f t="shared" ref="S111:S112" si="5">D111+I111+N111</f>
        <v>0</v>
      </c>
      <c r="T111" s="183">
        <f t="shared" ref="T111:T112" si="6">E111+J111+O111</f>
        <v>0</v>
      </c>
      <c r="U111" s="184">
        <f t="shared" ref="U111:U112" si="7">F111+K111+P111</f>
        <v>0</v>
      </c>
      <c r="V111" s="184">
        <f t="shared" ref="V111:V112" si="8">G111+L111+Q111</f>
        <v>0</v>
      </c>
    </row>
    <row r="112" spans="1:22" ht="12.95" customHeight="1">
      <c r="A112" s="309" t="s">
        <v>299</v>
      </c>
      <c r="B112" s="310" t="s">
        <v>198</v>
      </c>
      <c r="C112" s="161">
        <f>計算表!D109</f>
        <v>0</v>
      </c>
      <c r="D112" s="174">
        <f>計算表!E109</f>
        <v>0</v>
      </c>
      <c r="E112" s="175">
        <f>計算表!F109</f>
        <v>0</v>
      </c>
      <c r="F112" s="164">
        <f>計算表!V109</f>
        <v>0</v>
      </c>
      <c r="G112" s="164">
        <f>計算表!Z109</f>
        <v>0</v>
      </c>
      <c r="H112" s="161">
        <f>計算表!I109</f>
        <v>0</v>
      </c>
      <c r="I112" s="174">
        <f>計算表!J109</f>
        <v>0</v>
      </c>
      <c r="J112" s="175">
        <f>計算表!K109</f>
        <v>0</v>
      </c>
      <c r="K112" s="164">
        <f>計算表!W109</f>
        <v>0</v>
      </c>
      <c r="L112" s="164">
        <f>計算表!AA109</f>
        <v>0</v>
      </c>
      <c r="M112" s="161">
        <f>計算表!P109</f>
        <v>0</v>
      </c>
      <c r="N112" s="174">
        <f>計算表!Q109</f>
        <v>0</v>
      </c>
      <c r="O112" s="175">
        <f>計算表!R109</f>
        <v>0</v>
      </c>
      <c r="P112" s="164">
        <f>計算表!X109</f>
        <v>0</v>
      </c>
      <c r="Q112" s="164">
        <f>計算表!AB109</f>
        <v>0</v>
      </c>
      <c r="R112" s="157">
        <f t="shared" si="4"/>
        <v>0</v>
      </c>
      <c r="S112" s="182">
        <f t="shared" si="5"/>
        <v>0</v>
      </c>
      <c r="T112" s="183">
        <f t="shared" si="6"/>
        <v>0</v>
      </c>
      <c r="U112" s="184">
        <f t="shared" si="7"/>
        <v>0</v>
      </c>
      <c r="V112" s="184">
        <f t="shared" si="8"/>
        <v>0</v>
      </c>
    </row>
    <row r="113" spans="1:22" ht="12.95" customHeight="1">
      <c r="A113" s="309" t="s">
        <v>300</v>
      </c>
      <c r="B113" s="310" t="s">
        <v>10</v>
      </c>
      <c r="C113" s="161">
        <f>計算表!D110</f>
        <v>0</v>
      </c>
      <c r="D113" s="174">
        <f>計算表!E110</f>
        <v>0</v>
      </c>
      <c r="E113" s="175">
        <f>計算表!F110</f>
        <v>0</v>
      </c>
      <c r="F113" s="164">
        <f>計算表!V110</f>
        <v>0</v>
      </c>
      <c r="G113" s="164">
        <f>計算表!Z110</f>
        <v>0</v>
      </c>
      <c r="H113" s="161">
        <f>計算表!I110</f>
        <v>0</v>
      </c>
      <c r="I113" s="174">
        <f>計算表!J110</f>
        <v>0</v>
      </c>
      <c r="J113" s="175">
        <f>計算表!K110</f>
        <v>0</v>
      </c>
      <c r="K113" s="164">
        <f>計算表!W110</f>
        <v>0</v>
      </c>
      <c r="L113" s="164">
        <f>計算表!AA110</f>
        <v>0</v>
      </c>
      <c r="M113" s="161">
        <f>計算表!P110</f>
        <v>0</v>
      </c>
      <c r="N113" s="174">
        <f>計算表!Q110</f>
        <v>0</v>
      </c>
      <c r="O113" s="175">
        <f>計算表!R110</f>
        <v>0</v>
      </c>
      <c r="P113" s="164">
        <f>計算表!X110</f>
        <v>0</v>
      </c>
      <c r="Q113" s="164">
        <f>計算表!AB110</f>
        <v>0</v>
      </c>
      <c r="R113" s="157">
        <f t="shared" ref="R113" si="9">C113+H113+M113</f>
        <v>0</v>
      </c>
      <c r="S113" s="182">
        <f t="shared" ref="S113" si="10">D113+I113+N113</f>
        <v>0</v>
      </c>
      <c r="T113" s="183">
        <f t="shared" ref="T113" si="11">E113+J113+O113</f>
        <v>0</v>
      </c>
      <c r="U113" s="184">
        <f t="shared" ref="U113" si="12">F113+K113+P113</f>
        <v>0</v>
      </c>
      <c r="V113" s="184">
        <f t="shared" ref="V113" si="13">G113+L113+Q113</f>
        <v>0</v>
      </c>
    </row>
    <row r="114" spans="1:22" ht="12.95" customHeight="1">
      <c r="A114" s="311" t="s">
        <v>301</v>
      </c>
      <c r="B114" s="183" t="s">
        <v>11</v>
      </c>
      <c r="C114" s="161">
        <f>計算表!D111</f>
        <v>0</v>
      </c>
      <c r="D114" s="174">
        <f>計算表!E111</f>
        <v>0</v>
      </c>
      <c r="E114" s="175">
        <f>計算表!F111</f>
        <v>0</v>
      </c>
      <c r="F114" s="164">
        <f>計算表!V111</f>
        <v>0</v>
      </c>
      <c r="G114" s="164">
        <f>計算表!Z111</f>
        <v>0</v>
      </c>
      <c r="H114" s="161">
        <f>計算表!I111</f>
        <v>0</v>
      </c>
      <c r="I114" s="174">
        <f>計算表!J111</f>
        <v>0</v>
      </c>
      <c r="J114" s="175">
        <f>計算表!K111</f>
        <v>0</v>
      </c>
      <c r="K114" s="164">
        <f>計算表!W111</f>
        <v>0</v>
      </c>
      <c r="L114" s="164">
        <f>計算表!AA111</f>
        <v>0</v>
      </c>
      <c r="M114" s="161">
        <f>計算表!P111</f>
        <v>0</v>
      </c>
      <c r="N114" s="174">
        <f>計算表!Q111</f>
        <v>0</v>
      </c>
      <c r="O114" s="175">
        <f>計算表!R111</f>
        <v>0</v>
      </c>
      <c r="P114" s="164">
        <f>計算表!X111</f>
        <v>0</v>
      </c>
      <c r="Q114" s="164">
        <f>計算表!AB111</f>
        <v>0</v>
      </c>
      <c r="R114" s="157">
        <f t="shared" ref="R114" si="14">C114+H114+M114</f>
        <v>0</v>
      </c>
      <c r="S114" s="182">
        <f t="shared" ref="S114" si="15">D114+I114+N114</f>
        <v>0</v>
      </c>
      <c r="T114" s="183">
        <f t="shared" ref="T114" si="16">E114+J114+O114</f>
        <v>0</v>
      </c>
      <c r="U114" s="184">
        <f t="shared" ref="U114" si="17">F114+K114+P114</f>
        <v>0</v>
      </c>
      <c r="V114" s="184">
        <f t="shared" ref="V114" si="18">G114+L114+Q114</f>
        <v>0</v>
      </c>
    </row>
    <row r="115" spans="1:22" ht="12.95" customHeight="1">
      <c r="A115" s="381" t="s">
        <v>309</v>
      </c>
      <c r="B115" s="380"/>
      <c r="C115" s="157">
        <f>SUM(C8:C114)</f>
        <v>0</v>
      </c>
      <c r="D115" s="312">
        <f t="shared" ref="D115:E115" si="19">SUM(D8:D114)</f>
        <v>0</v>
      </c>
      <c r="E115" s="158">
        <f t="shared" si="19"/>
        <v>0</v>
      </c>
      <c r="F115" s="184">
        <f t="shared" ref="F115:V115" si="20">SUM(F8:F114)</f>
        <v>0</v>
      </c>
      <c r="G115" s="184">
        <f t="shared" si="20"/>
        <v>0</v>
      </c>
      <c r="H115" s="157">
        <f t="shared" si="20"/>
        <v>0</v>
      </c>
      <c r="I115" s="182">
        <f t="shared" si="20"/>
        <v>0</v>
      </c>
      <c r="J115" s="183">
        <f t="shared" si="20"/>
        <v>0</v>
      </c>
      <c r="K115" s="184">
        <f t="shared" si="20"/>
        <v>0</v>
      </c>
      <c r="L115" s="184">
        <f t="shared" si="20"/>
        <v>0</v>
      </c>
      <c r="M115" s="157">
        <f t="shared" si="20"/>
        <v>0</v>
      </c>
      <c r="N115" s="182">
        <f t="shared" si="20"/>
        <v>0</v>
      </c>
      <c r="O115" s="183">
        <f t="shared" si="20"/>
        <v>0</v>
      </c>
      <c r="P115" s="184">
        <f t="shared" si="20"/>
        <v>0</v>
      </c>
      <c r="Q115" s="184">
        <f t="shared" si="20"/>
        <v>0</v>
      </c>
      <c r="R115" s="157">
        <f t="shared" si="20"/>
        <v>0</v>
      </c>
      <c r="S115" s="182">
        <f t="shared" si="20"/>
        <v>0</v>
      </c>
      <c r="T115" s="183">
        <f t="shared" si="20"/>
        <v>0</v>
      </c>
      <c r="U115" s="184">
        <f t="shared" si="20"/>
        <v>0</v>
      </c>
      <c r="V115" s="184">
        <f t="shared" si="20"/>
        <v>0</v>
      </c>
    </row>
    <row r="116" spans="1:22" ht="12.95" customHeight="1">
      <c r="A116" s="185" t="s">
        <v>310</v>
      </c>
    </row>
  </sheetData>
  <sheetProtection algorithmName="SHA-512" hashValue="q/iCZcQxLsaeNA0bVzwfiJGYrWs9d5J7fcBxzBvOVWA3A7qLYgZN5vOGZfIMEXccBPea23Sm0jTlUIO6PsFSQg==" saltValue="+gi7M9F3uqkdPJaoRGFL2Q==" spinCount="100000" sheet="1" objects="1" scenarios="1"/>
  <mergeCells count="18">
    <mergeCell ref="Q5:Q6"/>
    <mergeCell ref="C3:G3"/>
    <mergeCell ref="H3:L3"/>
    <mergeCell ref="M3:Q3"/>
    <mergeCell ref="R3:V3"/>
    <mergeCell ref="A115:B115"/>
    <mergeCell ref="A3:B7"/>
    <mergeCell ref="U5:U6"/>
    <mergeCell ref="V5:V6"/>
    <mergeCell ref="E6:E7"/>
    <mergeCell ref="J6:J7"/>
    <mergeCell ref="O6:O7"/>
    <mergeCell ref="T6:T7"/>
    <mergeCell ref="F5:F6"/>
    <mergeCell ref="G5:G6"/>
    <mergeCell ref="K5:K6"/>
    <mergeCell ref="L5:L6"/>
    <mergeCell ref="P5:P6"/>
  </mergeCells>
  <phoneticPr fontId="4"/>
  <printOptions horizontalCentered="1"/>
  <pageMargins left="0.51181102362204722" right="0.51181102362204722" top="0.55118110236220474" bottom="0.55118110236220474" header="0" footer="0"/>
  <pageSetup paperSize="9" scale="69" orientation="landscape" r:id="rId1"/>
  <rowBreaks count="2" manualBreakCount="2">
    <brk id="59" max="16383" man="1"/>
    <brk id="131" max="22" man="1"/>
  </rowBreaks>
  <colBreaks count="1" manualBreakCount="1">
    <brk id="30" max="1048575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P58"/>
  <sheetViews>
    <sheetView view="pageBreakPreview" zoomScale="90" zoomScaleNormal="100" zoomScaleSheetLayoutView="90" workbookViewId="0">
      <selection activeCell="G11" sqref="G11"/>
    </sheetView>
  </sheetViews>
  <sheetFormatPr defaultRowHeight="13.5"/>
  <cols>
    <col min="1" max="1" width="4.625" style="1" customWidth="1"/>
    <col min="2" max="2" width="4.25" style="1" customWidth="1"/>
    <col min="3" max="3" width="4.875" style="1" customWidth="1"/>
    <col min="4" max="4" width="13" style="1" customWidth="1"/>
    <col min="5" max="5" width="5.125" style="1" customWidth="1"/>
    <col min="6" max="6" width="2.625" style="1" customWidth="1"/>
    <col min="7" max="7" width="17.75" style="1" bestFit="1" customWidth="1"/>
    <col min="8" max="8" width="3.625" style="1" customWidth="1"/>
    <col min="9" max="9" width="16.625" style="1" customWidth="1"/>
    <col min="10" max="10" width="6.625" style="1" customWidth="1"/>
    <col min="11" max="11" width="16.625" style="1" customWidth="1"/>
    <col min="12" max="12" width="6.625" style="1" customWidth="1"/>
    <col min="13" max="13" width="16.625" style="1" customWidth="1"/>
    <col min="14" max="14" width="6.625" style="1" customWidth="1"/>
    <col min="15" max="15" width="17.625" style="1" customWidth="1"/>
    <col min="16" max="16" width="6.625" style="1" customWidth="1"/>
    <col min="17" max="17" width="7" style="1" customWidth="1"/>
    <col min="18" max="16384" width="9" style="1"/>
  </cols>
  <sheetData>
    <row r="1" spans="2:14" ht="21.95" customHeight="1" thickBot="1"/>
    <row r="2" spans="2:14" ht="21.95" customHeight="1">
      <c r="I2" s="402" t="s">
        <v>63</v>
      </c>
      <c r="J2" s="432"/>
      <c r="K2" s="432"/>
      <c r="L2" s="403"/>
    </row>
    <row r="3" spans="2:14" ht="21.95" customHeight="1" thickBot="1">
      <c r="G3" s="10" t="s">
        <v>15</v>
      </c>
      <c r="I3" s="433">
        <f>計算表!C112</f>
        <v>0</v>
      </c>
      <c r="J3" s="434"/>
      <c r="K3" s="435" t="str">
        <f>入力表!G114</f>
        <v>百万円</v>
      </c>
      <c r="L3" s="436"/>
    </row>
    <row r="4" spans="2:14" ht="39.950000000000003" customHeight="1" thickBot="1">
      <c r="G4" s="15" t="s">
        <v>27</v>
      </c>
      <c r="K4" s="6" t="s">
        <v>18</v>
      </c>
    </row>
    <row r="5" spans="2:14" ht="21.95" customHeight="1">
      <c r="C5" s="406" t="s">
        <v>26</v>
      </c>
      <c r="D5" s="407"/>
      <c r="E5" s="408"/>
      <c r="I5" s="409" t="s">
        <v>3</v>
      </c>
      <c r="J5" s="437"/>
      <c r="K5" s="437"/>
      <c r="L5" s="410"/>
    </row>
    <row r="6" spans="2:14" ht="21.95" customHeight="1" thickBot="1">
      <c r="B6" s="12"/>
      <c r="C6" s="21"/>
      <c r="D6" s="305">
        <f>計算表!V112</f>
        <v>0</v>
      </c>
      <c r="E6" s="306" t="s">
        <v>29</v>
      </c>
      <c r="I6" s="428">
        <f>計算表!D112</f>
        <v>0</v>
      </c>
      <c r="J6" s="429"/>
      <c r="K6" s="430" t="str">
        <f>入力表!G114</f>
        <v>百万円</v>
      </c>
      <c r="L6" s="431"/>
    </row>
    <row r="7" spans="2:14" ht="21.95" customHeight="1">
      <c r="B7" s="11"/>
      <c r="C7" s="21"/>
      <c r="D7" s="424" t="s">
        <v>51</v>
      </c>
      <c r="E7" s="425"/>
      <c r="G7" s="15" t="s">
        <v>28</v>
      </c>
      <c r="I7" s="13"/>
      <c r="J7" s="13"/>
      <c r="K7" s="14"/>
      <c r="L7" s="14"/>
    </row>
    <row r="8" spans="2:14" ht="21.95" customHeight="1" thickBot="1">
      <c r="B8" s="11"/>
      <c r="C8" s="22"/>
      <c r="D8" s="307">
        <f>計算表!Z112</f>
        <v>0</v>
      </c>
      <c r="E8" s="308" t="s">
        <v>29</v>
      </c>
      <c r="G8" s="15"/>
      <c r="I8" s="13"/>
      <c r="J8" s="7" t="s">
        <v>19</v>
      </c>
      <c r="K8" s="14"/>
      <c r="L8" s="14"/>
    </row>
    <row r="9" spans="2:14" ht="39.950000000000003" customHeight="1" thickBot="1">
      <c r="J9" s="7"/>
    </row>
    <row r="10" spans="2:14" ht="21.95" customHeight="1">
      <c r="I10" s="426" t="s">
        <v>5</v>
      </c>
      <c r="J10" s="427"/>
      <c r="K10" s="415" t="s">
        <v>4</v>
      </c>
      <c r="L10" s="416"/>
      <c r="M10" s="407"/>
      <c r="N10" s="408"/>
    </row>
    <row r="11" spans="2:14" ht="21.95" customHeight="1">
      <c r="I11" s="421">
        <f>計算表!G112</f>
        <v>0</v>
      </c>
      <c r="J11" s="422" t="str">
        <f>入力表!G114</f>
        <v>百万円</v>
      </c>
      <c r="K11" s="394">
        <f>計算表!E112</f>
        <v>0</v>
      </c>
      <c r="L11" s="396" t="str">
        <f>入力表!G114</f>
        <v>百万円</v>
      </c>
      <c r="M11" s="398" t="s">
        <v>52</v>
      </c>
      <c r="N11" s="399"/>
    </row>
    <row r="12" spans="2:14" ht="21.95" customHeight="1" thickBot="1">
      <c r="I12" s="395"/>
      <c r="J12" s="423"/>
      <c r="K12" s="395"/>
      <c r="L12" s="397"/>
      <c r="M12" s="303">
        <f>計算表!F112</f>
        <v>0</v>
      </c>
      <c r="N12" s="304" t="str">
        <f>入力表!G114</f>
        <v>百万円</v>
      </c>
    </row>
    <row r="13" spans="2:14" ht="39.950000000000003" customHeight="1" thickBot="1">
      <c r="G13" s="9" t="s">
        <v>16</v>
      </c>
      <c r="J13" s="6" t="s">
        <v>18</v>
      </c>
      <c r="M13" s="4"/>
      <c r="N13" s="2"/>
    </row>
    <row r="14" spans="2:14" ht="21.95" customHeight="1">
      <c r="I14" s="402" t="s">
        <v>20</v>
      </c>
      <c r="J14" s="403"/>
    </row>
    <row r="15" spans="2:14" ht="21.95" customHeight="1" thickBot="1">
      <c r="I15" s="23">
        <f>計算表!H112</f>
        <v>0</v>
      </c>
      <c r="J15" s="24" t="str">
        <f>入力表!G114</f>
        <v>百万円</v>
      </c>
    </row>
    <row r="16" spans="2:14" ht="39.950000000000003" customHeight="1" thickBot="1">
      <c r="G16" s="15" t="s">
        <v>27</v>
      </c>
      <c r="J16" s="8" t="s">
        <v>21</v>
      </c>
    </row>
    <row r="17" spans="2:16" ht="21.95" customHeight="1">
      <c r="C17" s="406" t="s">
        <v>408</v>
      </c>
      <c r="D17" s="407"/>
      <c r="E17" s="408"/>
      <c r="I17" s="417" t="s">
        <v>407</v>
      </c>
      <c r="J17" s="418"/>
      <c r="M17" s="415" t="s">
        <v>409</v>
      </c>
      <c r="N17" s="416"/>
      <c r="O17" s="419"/>
      <c r="P17" s="420"/>
    </row>
    <row r="18" spans="2:16" ht="21.95" customHeight="1">
      <c r="B18" s="12"/>
      <c r="C18" s="21"/>
      <c r="D18" s="305">
        <f>計算表!W112</f>
        <v>0</v>
      </c>
      <c r="E18" s="306" t="s">
        <v>29</v>
      </c>
      <c r="I18" s="411">
        <f>計算表!I112</f>
        <v>0</v>
      </c>
      <c r="J18" s="413" t="str">
        <f>入力表!G114</f>
        <v>百万円</v>
      </c>
      <c r="M18" s="394">
        <f>計算表!J112</f>
        <v>0</v>
      </c>
      <c r="N18" s="396" t="str">
        <f>入力表!G114</f>
        <v>百万円</v>
      </c>
      <c r="O18" s="398" t="s">
        <v>53</v>
      </c>
      <c r="P18" s="399"/>
    </row>
    <row r="19" spans="2:16" ht="21.95" customHeight="1" thickBot="1">
      <c r="B19" s="11"/>
      <c r="C19" s="21"/>
      <c r="D19" s="400" t="s">
        <v>51</v>
      </c>
      <c r="E19" s="401"/>
      <c r="G19" s="15" t="s">
        <v>28</v>
      </c>
      <c r="I19" s="412"/>
      <c r="J19" s="414"/>
      <c r="M19" s="395"/>
      <c r="N19" s="397"/>
      <c r="O19" s="303">
        <f>計算表!K112</f>
        <v>0</v>
      </c>
      <c r="P19" s="304" t="str">
        <f>入力表!G114</f>
        <v>百万円</v>
      </c>
    </row>
    <row r="20" spans="2:16" s="17" customFormat="1" ht="21.95" customHeight="1" thickBot="1">
      <c r="B20" s="11"/>
      <c r="C20" s="22"/>
      <c r="D20" s="27">
        <f>計算表!AA112</f>
        <v>0</v>
      </c>
      <c r="E20" s="28" t="s">
        <v>29</v>
      </c>
      <c r="G20" s="18"/>
      <c r="N20" s="19"/>
      <c r="O20" s="20"/>
      <c r="P20" s="12"/>
    </row>
    <row r="21" spans="2:16" ht="39.75" customHeight="1" thickBot="1">
      <c r="G21" s="9" t="s">
        <v>22</v>
      </c>
    </row>
    <row r="22" spans="2:16" ht="21.95" customHeight="1">
      <c r="I22" s="402" t="s">
        <v>23</v>
      </c>
      <c r="J22" s="403"/>
    </row>
    <row r="23" spans="2:16" ht="21.95" customHeight="1" thickBot="1">
      <c r="I23" s="5">
        <f>M12+O19</f>
        <v>0</v>
      </c>
      <c r="J23" s="3" t="str">
        <f>入力表!G114</f>
        <v>百万円</v>
      </c>
    </row>
    <row r="24" spans="2:16" ht="39.950000000000003" customHeight="1" thickBot="1">
      <c r="J24" s="1" t="s">
        <v>24</v>
      </c>
    </row>
    <row r="25" spans="2:16" ht="21.95" customHeight="1">
      <c r="I25" s="404" t="s">
        <v>13</v>
      </c>
      <c r="J25" s="405"/>
    </row>
    <row r="26" spans="2:16" ht="21.95" customHeight="1" thickBot="1">
      <c r="I26" s="5">
        <f>計算表!M112</f>
        <v>0</v>
      </c>
      <c r="J26" s="3" t="str">
        <f>入力表!G114</f>
        <v>百万円</v>
      </c>
    </row>
    <row r="27" spans="2:16" ht="39.950000000000003" customHeight="1" thickBot="1">
      <c r="J27" s="1" t="s">
        <v>18</v>
      </c>
    </row>
    <row r="28" spans="2:16" ht="21.95" customHeight="1">
      <c r="I28" s="402" t="s">
        <v>20</v>
      </c>
      <c r="J28" s="403"/>
    </row>
    <row r="29" spans="2:16" ht="21.95" customHeight="1" thickBot="1">
      <c r="I29" s="23">
        <f>計算表!O112</f>
        <v>0</v>
      </c>
      <c r="J29" s="24" t="str">
        <f>入力表!G114</f>
        <v>百万円</v>
      </c>
    </row>
    <row r="30" spans="2:16" ht="39.950000000000003" customHeight="1" thickBot="1">
      <c r="G30" s="15" t="s">
        <v>27</v>
      </c>
      <c r="J30" s="8" t="s">
        <v>21</v>
      </c>
    </row>
    <row r="31" spans="2:16" ht="21.95" customHeight="1">
      <c r="C31" s="406" t="s">
        <v>411</v>
      </c>
      <c r="D31" s="407"/>
      <c r="E31" s="408"/>
      <c r="I31" s="409" t="s">
        <v>410</v>
      </c>
      <c r="J31" s="410"/>
      <c r="M31" s="415" t="s">
        <v>412</v>
      </c>
      <c r="N31" s="416"/>
      <c r="O31" s="407"/>
      <c r="P31" s="408"/>
    </row>
    <row r="32" spans="2:16" ht="21.95" customHeight="1">
      <c r="B32" s="12"/>
      <c r="C32" s="21"/>
      <c r="D32" s="305">
        <f>計算表!X112</f>
        <v>0</v>
      </c>
      <c r="E32" s="306" t="s">
        <v>29</v>
      </c>
      <c r="I32" s="411">
        <f>計算表!P112</f>
        <v>0</v>
      </c>
      <c r="J32" s="413" t="str">
        <f>入力表!G114</f>
        <v>百万円</v>
      </c>
      <c r="M32" s="394">
        <f>計算表!Q112</f>
        <v>0</v>
      </c>
      <c r="N32" s="396" t="str">
        <f>入力表!G114</f>
        <v>百万円</v>
      </c>
      <c r="O32" s="398" t="s">
        <v>53</v>
      </c>
      <c r="P32" s="399"/>
    </row>
    <row r="33" spans="2:16" ht="21.95" customHeight="1" thickBot="1">
      <c r="B33" s="11"/>
      <c r="C33" s="21"/>
      <c r="D33" s="400" t="s">
        <v>51</v>
      </c>
      <c r="E33" s="401"/>
      <c r="G33" s="15" t="s">
        <v>28</v>
      </c>
      <c r="I33" s="412"/>
      <c r="J33" s="414"/>
      <c r="M33" s="395"/>
      <c r="N33" s="397"/>
      <c r="O33" s="303">
        <f>計算表!R112</f>
        <v>0</v>
      </c>
      <c r="P33" s="304" t="str">
        <f>入力表!G114</f>
        <v>百万円</v>
      </c>
    </row>
    <row r="34" spans="2:16" ht="18" customHeight="1" thickBot="1">
      <c r="C34" s="16"/>
      <c r="D34" s="27">
        <f>計算表!AB112</f>
        <v>0</v>
      </c>
      <c r="E34" s="28" t="s">
        <v>29</v>
      </c>
    </row>
    <row r="35" spans="2:16" ht="18" customHeight="1"/>
    <row r="36" spans="2:16" ht="18" customHeight="1"/>
    <row r="37" spans="2:16" ht="18" customHeight="1"/>
    <row r="38" spans="2:16" ht="18" customHeight="1"/>
    <row r="39" spans="2:16" ht="18" customHeight="1"/>
    <row r="40" spans="2:16" ht="18" customHeight="1"/>
    <row r="41" spans="2:16" ht="18" customHeight="1"/>
    <row r="42" spans="2:16" ht="18" customHeight="1"/>
    <row r="43" spans="2:16" ht="18" customHeight="1"/>
    <row r="44" spans="2:16" ht="18" customHeight="1"/>
    <row r="45" spans="2:16" ht="18" customHeight="1"/>
    <row r="46" spans="2:16" ht="18" customHeight="1"/>
    <row r="47" spans="2:16" ht="18" customHeight="1"/>
    <row r="48" spans="2:16" ht="18" customHeight="1"/>
    <row r="49" ht="18" customHeight="1"/>
    <row r="50" ht="18" customHeight="1"/>
    <row r="51" ht="18" customHeight="1"/>
    <row r="52" ht="18" customHeight="1"/>
    <row r="53" ht="18" customHeight="1"/>
    <row r="54" ht="18" customHeight="1"/>
    <row r="55" ht="18" customHeight="1"/>
    <row r="56" ht="18" customHeight="1"/>
    <row r="57" ht="18" customHeight="1"/>
    <row r="58" ht="18" customHeight="1"/>
  </sheetData>
  <sheetProtection algorithmName="SHA-512" hashValue="Mi7/y2O4P7DeKfnlW1dLI3AoPewqM70e3hdJRTTwcLuV7PQbJeNbumgiHpvjFLVWlHced/NsX6AHC08A4jeNQw==" saltValue="cpMvOElUhjHtMN1g7KkEUQ==" spinCount="100000" sheet="1" objects="1" scenarios="1"/>
  <mergeCells count="37">
    <mergeCell ref="I2:L2"/>
    <mergeCell ref="I3:J3"/>
    <mergeCell ref="K3:L3"/>
    <mergeCell ref="C5:E5"/>
    <mergeCell ref="I5:L5"/>
    <mergeCell ref="D7:E7"/>
    <mergeCell ref="I10:J10"/>
    <mergeCell ref="K10:N10"/>
    <mergeCell ref="I6:J6"/>
    <mergeCell ref="K6:L6"/>
    <mergeCell ref="I11:I12"/>
    <mergeCell ref="J11:J12"/>
    <mergeCell ref="K11:K12"/>
    <mergeCell ref="L11:L12"/>
    <mergeCell ref="M11:N11"/>
    <mergeCell ref="I14:J14"/>
    <mergeCell ref="C17:E17"/>
    <mergeCell ref="I17:J17"/>
    <mergeCell ref="M17:P17"/>
    <mergeCell ref="I18:I19"/>
    <mergeCell ref="J18:J19"/>
    <mergeCell ref="M18:M19"/>
    <mergeCell ref="N18:N19"/>
    <mergeCell ref="O18:P18"/>
    <mergeCell ref="D19:E19"/>
    <mergeCell ref="M32:M33"/>
    <mergeCell ref="N32:N33"/>
    <mergeCell ref="O32:P32"/>
    <mergeCell ref="D33:E33"/>
    <mergeCell ref="I22:J22"/>
    <mergeCell ref="I25:J25"/>
    <mergeCell ref="I28:J28"/>
    <mergeCell ref="C31:E31"/>
    <mergeCell ref="I31:J31"/>
    <mergeCell ref="I32:I33"/>
    <mergeCell ref="J32:J33"/>
    <mergeCell ref="M31:P31"/>
  </mergeCells>
  <phoneticPr fontId="4"/>
  <pageMargins left="0.70866141732283472" right="0.70866141732283472" top="0.74803149606299213" bottom="0.74803149606299213" header="0.31496062992125984" footer="0.31496062992125984"/>
  <pageSetup paperSize="9" scale="52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 tint="0.499984740745262"/>
  </sheetPr>
  <dimension ref="A1:AC118"/>
  <sheetViews>
    <sheetView workbookViewId="0">
      <pane xSplit="2" ySplit="4" topLeftCell="N5" activePane="bottomRight" state="frozen"/>
      <selection activeCell="S46" sqref="S46"/>
      <selection pane="topRight" activeCell="S46" sqref="S46"/>
      <selection pane="bottomLeft" activeCell="S46" sqref="S46"/>
      <selection pane="bottomRight" activeCell="R17" sqref="R17"/>
    </sheetView>
  </sheetViews>
  <sheetFormatPr defaultRowHeight="11.25"/>
  <cols>
    <col min="1" max="1" width="3" style="196" customWidth="1"/>
    <col min="2" max="2" width="35.125" style="154" bestFit="1" customWidth="1"/>
    <col min="3" max="3" width="9.75" style="154" customWidth="1"/>
    <col min="4" max="8" width="7.75" style="154" customWidth="1"/>
    <col min="9" max="9" width="7.625" style="154" customWidth="1"/>
    <col min="10" max="29" width="7.75" style="154" customWidth="1"/>
    <col min="30" max="16384" width="9" style="154"/>
  </cols>
  <sheetData>
    <row r="1" spans="1:29" ht="12" thickBot="1"/>
    <row r="2" spans="1:29" ht="11.25" customHeight="1" thickBot="1">
      <c r="A2" s="443" t="s">
        <v>406</v>
      </c>
      <c r="B2" s="383"/>
      <c r="C2" s="441" t="s">
        <v>317</v>
      </c>
      <c r="D2" s="438" t="s">
        <v>318</v>
      </c>
      <c r="E2" s="379"/>
      <c r="F2" s="380"/>
      <c r="G2" s="197" t="s">
        <v>319</v>
      </c>
      <c r="H2" s="198"/>
      <c r="I2" s="438" t="s">
        <v>364</v>
      </c>
      <c r="J2" s="379"/>
      <c r="K2" s="380"/>
      <c r="L2" s="198"/>
      <c r="M2" s="198"/>
      <c r="N2" s="199"/>
      <c r="O2" s="199"/>
      <c r="P2" s="438" t="s">
        <v>365</v>
      </c>
      <c r="Q2" s="439"/>
      <c r="R2" s="440"/>
      <c r="S2" s="200" t="s">
        <v>320</v>
      </c>
      <c r="T2" s="201"/>
      <c r="U2" s="202"/>
      <c r="V2" s="203" t="s">
        <v>319</v>
      </c>
      <c r="W2" s="197" t="s">
        <v>321</v>
      </c>
      <c r="X2" s="197" t="s">
        <v>322</v>
      </c>
      <c r="Y2" s="198"/>
      <c r="Z2" s="197" t="s">
        <v>319</v>
      </c>
      <c r="AA2" s="197" t="s">
        <v>321</v>
      </c>
      <c r="AB2" s="197" t="s">
        <v>322</v>
      </c>
      <c r="AC2" s="198"/>
    </row>
    <row r="3" spans="1:29" ht="22.5">
      <c r="A3" s="384"/>
      <c r="B3" s="385"/>
      <c r="C3" s="442"/>
      <c r="D3" s="204" t="s">
        <v>323</v>
      </c>
      <c r="E3" s="204" t="s">
        <v>324</v>
      </c>
      <c r="F3" s="204" t="s">
        <v>325</v>
      </c>
      <c r="G3" s="205" t="s">
        <v>326</v>
      </c>
      <c r="H3" s="205" t="s">
        <v>327</v>
      </c>
      <c r="I3" s="205" t="s">
        <v>328</v>
      </c>
      <c r="J3" s="205" t="s">
        <v>329</v>
      </c>
      <c r="K3" s="205" t="s">
        <v>330</v>
      </c>
      <c r="L3" s="205" t="s">
        <v>457</v>
      </c>
      <c r="M3" s="205" t="s">
        <v>331</v>
      </c>
      <c r="N3" s="206" t="s">
        <v>332</v>
      </c>
      <c r="O3" s="206" t="s">
        <v>333</v>
      </c>
      <c r="P3" s="206" t="s">
        <v>334</v>
      </c>
      <c r="Q3" s="206" t="s">
        <v>335</v>
      </c>
      <c r="R3" s="206" t="s">
        <v>336</v>
      </c>
      <c r="S3" s="206" t="s">
        <v>337</v>
      </c>
      <c r="T3" s="206" t="s">
        <v>335</v>
      </c>
      <c r="U3" s="206" t="s">
        <v>336</v>
      </c>
      <c r="V3" s="205" t="s">
        <v>338</v>
      </c>
      <c r="W3" s="205" t="s">
        <v>338</v>
      </c>
      <c r="X3" s="205" t="s">
        <v>338</v>
      </c>
      <c r="Y3" s="205" t="s">
        <v>339</v>
      </c>
      <c r="Z3" s="205" t="s">
        <v>340</v>
      </c>
      <c r="AA3" s="205" t="s">
        <v>340</v>
      </c>
      <c r="AB3" s="205" t="s">
        <v>340</v>
      </c>
      <c r="AC3" s="205" t="s">
        <v>341</v>
      </c>
    </row>
    <row r="4" spans="1:29" ht="22.5">
      <c r="A4" s="386"/>
      <c r="B4" s="387"/>
      <c r="C4" s="207" t="s">
        <v>342</v>
      </c>
      <c r="D4" s="207" t="s">
        <v>343</v>
      </c>
      <c r="E4" s="206" t="s">
        <v>344</v>
      </c>
      <c r="F4" s="206" t="s">
        <v>345</v>
      </c>
      <c r="G4" s="205" t="s">
        <v>346</v>
      </c>
      <c r="H4" s="205" t="s">
        <v>347</v>
      </c>
      <c r="I4" s="205" t="s">
        <v>348</v>
      </c>
      <c r="J4" s="205" t="s">
        <v>349</v>
      </c>
      <c r="K4" s="205" t="s">
        <v>350</v>
      </c>
      <c r="L4" s="205" t="s">
        <v>351</v>
      </c>
      <c r="M4" s="205" t="s">
        <v>352</v>
      </c>
      <c r="N4" s="206" t="s">
        <v>353</v>
      </c>
      <c r="O4" s="206" t="s">
        <v>354</v>
      </c>
      <c r="P4" s="205" t="s">
        <v>355</v>
      </c>
      <c r="Q4" s="205" t="s">
        <v>356</v>
      </c>
      <c r="R4" s="205" t="s">
        <v>357</v>
      </c>
      <c r="S4" s="206" t="s">
        <v>358</v>
      </c>
      <c r="T4" s="206" t="s">
        <v>359</v>
      </c>
      <c r="U4" s="206" t="s">
        <v>360</v>
      </c>
      <c r="V4" s="205" t="s">
        <v>476</v>
      </c>
      <c r="W4" s="205" t="s">
        <v>477</v>
      </c>
      <c r="X4" s="205" t="s">
        <v>478</v>
      </c>
      <c r="Y4" s="205"/>
      <c r="Z4" s="205" t="s">
        <v>361</v>
      </c>
      <c r="AA4" s="205" t="s">
        <v>362</v>
      </c>
      <c r="AB4" s="205" t="s">
        <v>363</v>
      </c>
      <c r="AC4" s="205"/>
    </row>
    <row r="5" spans="1:29" ht="11.25" customHeight="1">
      <c r="A5" s="172" t="s">
        <v>199</v>
      </c>
      <c r="B5" s="173" t="s">
        <v>117</v>
      </c>
      <c r="C5" s="208">
        <f>入力表!F7</f>
        <v>0</v>
      </c>
      <c r="D5" s="210">
        <f>C5*各種係数表!C4</f>
        <v>0</v>
      </c>
      <c r="E5" s="209">
        <f>$D5*各種係数表!E4</f>
        <v>0</v>
      </c>
      <c r="F5" s="208">
        <f>$D5*各種係数表!F4</f>
        <v>0</v>
      </c>
      <c r="G5" s="209">
        <f t="array" ref="G5:G111">MMULT(投入係数!C4:DE110,計算表!D5:D111)</f>
        <v>0</v>
      </c>
      <c r="H5" s="209">
        <f>G5*各種係数表!D4</f>
        <v>0</v>
      </c>
      <c r="I5" s="208">
        <f t="array" ref="I5:I111">MMULT('逆行列係数(開放型）'!C4:DE110,計算表!H5:H111)</f>
        <v>0</v>
      </c>
      <c r="J5" s="209">
        <f>I5*各種係数表!E4</f>
        <v>0</v>
      </c>
      <c r="K5" s="208">
        <f>I5*各種係数表!F4</f>
        <v>0</v>
      </c>
      <c r="L5" s="209"/>
      <c r="M5" s="208"/>
      <c r="N5" s="209">
        <f>$M$112*各種係数表!G4</f>
        <v>0</v>
      </c>
      <c r="O5" s="209">
        <f>N5*各種係数表!D4</f>
        <v>0</v>
      </c>
      <c r="P5" s="208">
        <f t="array" ref="P5:P111">MMULT('逆行列係数(開放型）'!C4:DE110,計算表!O5:O111)</f>
        <v>0</v>
      </c>
      <c r="Q5" s="209">
        <f>P5*各種係数表!E4</f>
        <v>0</v>
      </c>
      <c r="R5" s="208">
        <f>P5*各種係数表!F4</f>
        <v>0</v>
      </c>
      <c r="S5" s="209">
        <f t="shared" ref="S5:S36" si="0">+D5+I5+P5</f>
        <v>0</v>
      </c>
      <c r="T5" s="208">
        <f t="shared" ref="T5:T36" si="1">+E5+J5+Q5</f>
        <v>0</v>
      </c>
      <c r="U5" s="209">
        <f t="shared" ref="U5:U36" si="2">+F5+K5+R5</f>
        <v>0</v>
      </c>
      <c r="V5" s="208">
        <f>D5*各種係数表!H4*各種係数表!$L$5</f>
        <v>0</v>
      </c>
      <c r="W5" s="209">
        <f>I5*各種係数表!H4*各種係数表!$L$5</f>
        <v>0</v>
      </c>
      <c r="X5" s="208">
        <f>P5*各種係数表!H4*各種係数表!$L$5</f>
        <v>0</v>
      </c>
      <c r="Y5" s="209">
        <f>SUM(V5:X5)</f>
        <v>0</v>
      </c>
      <c r="Z5" s="208">
        <f>D5*各種係数表!I4*各種係数表!$L$5</f>
        <v>0</v>
      </c>
      <c r="AA5" s="209">
        <f>I5*各種係数表!I4*各種係数表!$L$5</f>
        <v>0</v>
      </c>
      <c r="AB5" s="208">
        <f>P5*各種係数表!I4*各種係数表!$L$5</f>
        <v>0</v>
      </c>
      <c r="AC5" s="209">
        <f>SUM(Z5:AB5)</f>
        <v>0</v>
      </c>
    </row>
    <row r="6" spans="1:29" ht="11.25" customHeight="1">
      <c r="A6" s="176" t="s">
        <v>200</v>
      </c>
      <c r="B6" s="177" t="s">
        <v>118</v>
      </c>
      <c r="C6" s="210">
        <f>入力表!F8</f>
        <v>0</v>
      </c>
      <c r="D6" s="210">
        <f>C6*各種係数表!C5</f>
        <v>0</v>
      </c>
      <c r="E6" s="210">
        <f>$D6*各種係数表!E5</f>
        <v>0</v>
      </c>
      <c r="F6" s="186">
        <f>$D6*各種係数表!F5</f>
        <v>0</v>
      </c>
      <c r="G6" s="210">
        <v>0</v>
      </c>
      <c r="H6" s="210">
        <f>G6*各種係数表!D5</f>
        <v>0</v>
      </c>
      <c r="I6" s="186">
        <v>0</v>
      </c>
      <c r="J6" s="210">
        <f>I6*各種係数表!E5</f>
        <v>0</v>
      </c>
      <c r="K6" s="186">
        <f>I6*各種係数表!F5</f>
        <v>0</v>
      </c>
      <c r="L6" s="210"/>
      <c r="M6" s="186"/>
      <c r="N6" s="210">
        <f>$M$112*各種係数表!G5</f>
        <v>0</v>
      </c>
      <c r="O6" s="210">
        <f>N6*各種係数表!D5</f>
        <v>0</v>
      </c>
      <c r="P6" s="186">
        <v>0</v>
      </c>
      <c r="Q6" s="210">
        <f>P6*各種係数表!E5</f>
        <v>0</v>
      </c>
      <c r="R6" s="186">
        <f>P6*各種係数表!F5</f>
        <v>0</v>
      </c>
      <c r="S6" s="210">
        <f t="shared" si="0"/>
        <v>0</v>
      </c>
      <c r="T6" s="186">
        <f t="shared" si="1"/>
        <v>0</v>
      </c>
      <c r="U6" s="210">
        <f t="shared" si="2"/>
        <v>0</v>
      </c>
      <c r="V6" s="186">
        <f>D6*各種係数表!H5*各種係数表!$L$5</f>
        <v>0</v>
      </c>
      <c r="W6" s="210">
        <f>I6*各種係数表!H5*各種係数表!$L$5</f>
        <v>0</v>
      </c>
      <c r="X6" s="186">
        <f>P6*各種係数表!H5*各種係数表!$L$5</f>
        <v>0</v>
      </c>
      <c r="Y6" s="210">
        <f t="shared" ref="Y6:Y69" si="3">SUM(V6:X6)</f>
        <v>0</v>
      </c>
      <c r="Z6" s="186">
        <f>D6*各種係数表!I5*各種係数表!$L$5</f>
        <v>0</v>
      </c>
      <c r="AA6" s="210">
        <f>I6*各種係数表!I5*各種係数表!$L$5</f>
        <v>0</v>
      </c>
      <c r="AB6" s="186">
        <f>P6*各種係数表!I5*各種係数表!$L$5</f>
        <v>0</v>
      </c>
      <c r="AC6" s="210">
        <f t="shared" ref="AC6:AC69" si="4">SUM(Z6:AB6)</f>
        <v>0</v>
      </c>
    </row>
    <row r="7" spans="1:29">
      <c r="A7" s="176" t="s">
        <v>201</v>
      </c>
      <c r="B7" s="177" t="s">
        <v>119</v>
      </c>
      <c r="C7" s="210">
        <f>入力表!F9</f>
        <v>0</v>
      </c>
      <c r="D7" s="210">
        <f>C7*各種係数表!C6</f>
        <v>0</v>
      </c>
      <c r="E7" s="210">
        <f>$D7*各種係数表!E6</f>
        <v>0</v>
      </c>
      <c r="F7" s="186">
        <f>$D7*各種係数表!F6</f>
        <v>0</v>
      </c>
      <c r="G7" s="210">
        <v>0</v>
      </c>
      <c r="H7" s="210">
        <f>G7*各種係数表!D6</f>
        <v>0</v>
      </c>
      <c r="I7" s="186">
        <v>0</v>
      </c>
      <c r="J7" s="210">
        <f>I7*各種係数表!E6</f>
        <v>0</v>
      </c>
      <c r="K7" s="186">
        <f>I7*各種係数表!F6</f>
        <v>0</v>
      </c>
      <c r="L7" s="210"/>
      <c r="M7" s="186"/>
      <c r="N7" s="210">
        <f>$M$112*各種係数表!G6</f>
        <v>0</v>
      </c>
      <c r="O7" s="210">
        <f>N7*各種係数表!D6</f>
        <v>0</v>
      </c>
      <c r="P7" s="186">
        <v>0</v>
      </c>
      <c r="Q7" s="210">
        <f>P7*各種係数表!E6</f>
        <v>0</v>
      </c>
      <c r="R7" s="186">
        <f>P7*各種係数表!F6</f>
        <v>0</v>
      </c>
      <c r="S7" s="210">
        <f t="shared" si="0"/>
        <v>0</v>
      </c>
      <c r="T7" s="186">
        <f t="shared" si="1"/>
        <v>0</v>
      </c>
      <c r="U7" s="210">
        <f t="shared" si="2"/>
        <v>0</v>
      </c>
      <c r="V7" s="186">
        <f>D7*各種係数表!H6*各種係数表!$L$5</f>
        <v>0</v>
      </c>
      <c r="W7" s="210">
        <f>I7*各種係数表!H6*各種係数表!$L$5</f>
        <v>0</v>
      </c>
      <c r="X7" s="186">
        <f>P7*各種係数表!H6*各種係数表!$L$5</f>
        <v>0</v>
      </c>
      <c r="Y7" s="210">
        <f t="shared" si="3"/>
        <v>0</v>
      </c>
      <c r="Z7" s="186">
        <f>D7*各種係数表!I6*各種係数表!$L$5</f>
        <v>0</v>
      </c>
      <c r="AA7" s="210">
        <f>I7*各種係数表!I6*各種係数表!$L$5</f>
        <v>0</v>
      </c>
      <c r="AB7" s="186">
        <f>P7*各種係数表!I6*各種係数表!$L$5</f>
        <v>0</v>
      </c>
      <c r="AC7" s="210">
        <f t="shared" si="4"/>
        <v>0</v>
      </c>
    </row>
    <row r="8" spans="1:29">
      <c r="A8" s="176" t="s">
        <v>202</v>
      </c>
      <c r="B8" s="177" t="s">
        <v>120</v>
      </c>
      <c r="C8" s="210">
        <f>入力表!F10</f>
        <v>0</v>
      </c>
      <c r="D8" s="210">
        <f>C8*各種係数表!C7</f>
        <v>0</v>
      </c>
      <c r="E8" s="210">
        <f>$D8*各種係数表!E7</f>
        <v>0</v>
      </c>
      <c r="F8" s="186">
        <f>$D8*各種係数表!F7</f>
        <v>0</v>
      </c>
      <c r="G8" s="210">
        <v>0</v>
      </c>
      <c r="H8" s="210">
        <f>G8*各種係数表!D7</f>
        <v>0</v>
      </c>
      <c r="I8" s="186">
        <v>0</v>
      </c>
      <c r="J8" s="210">
        <f>I8*各種係数表!E7</f>
        <v>0</v>
      </c>
      <c r="K8" s="186">
        <f>I8*各種係数表!F7</f>
        <v>0</v>
      </c>
      <c r="L8" s="210"/>
      <c r="M8" s="186"/>
      <c r="N8" s="210">
        <f>$M$112*各種係数表!G7</f>
        <v>0</v>
      </c>
      <c r="O8" s="210">
        <f>N8*各種係数表!D7</f>
        <v>0</v>
      </c>
      <c r="P8" s="186">
        <v>0</v>
      </c>
      <c r="Q8" s="210">
        <f>P8*各種係数表!E7</f>
        <v>0</v>
      </c>
      <c r="R8" s="186">
        <f>P8*各種係数表!F7</f>
        <v>0</v>
      </c>
      <c r="S8" s="210">
        <f t="shared" si="0"/>
        <v>0</v>
      </c>
      <c r="T8" s="186">
        <f t="shared" si="1"/>
        <v>0</v>
      </c>
      <c r="U8" s="210">
        <f t="shared" si="2"/>
        <v>0</v>
      </c>
      <c r="V8" s="186">
        <f>D8*各種係数表!H7*各種係数表!$L$5</f>
        <v>0</v>
      </c>
      <c r="W8" s="210">
        <f>I8*各種係数表!H7*各種係数表!$L$5</f>
        <v>0</v>
      </c>
      <c r="X8" s="186">
        <f>P8*各種係数表!H7*各種係数表!$L$5</f>
        <v>0</v>
      </c>
      <c r="Y8" s="210">
        <f>SUM(V8:X8)</f>
        <v>0</v>
      </c>
      <c r="Z8" s="186">
        <f>D8*各種係数表!I7*各種係数表!$L$5</f>
        <v>0</v>
      </c>
      <c r="AA8" s="210">
        <f>I8*各種係数表!I7*各種係数表!$L$5</f>
        <v>0</v>
      </c>
      <c r="AB8" s="186">
        <f>P8*各種係数表!I7*各種係数表!$L$5</f>
        <v>0</v>
      </c>
      <c r="AC8" s="210">
        <f t="shared" si="4"/>
        <v>0</v>
      </c>
    </row>
    <row r="9" spans="1:29">
      <c r="A9" s="178" t="s">
        <v>203</v>
      </c>
      <c r="B9" s="179" t="s">
        <v>121</v>
      </c>
      <c r="C9" s="212">
        <f>入力表!F11</f>
        <v>0</v>
      </c>
      <c r="D9" s="212">
        <f>C9*各種係数表!C8</f>
        <v>0</v>
      </c>
      <c r="E9" s="212">
        <f>$D9*各種係数表!E8</f>
        <v>0</v>
      </c>
      <c r="F9" s="214">
        <f>$D9*各種係数表!F8</f>
        <v>0</v>
      </c>
      <c r="G9" s="212">
        <v>0</v>
      </c>
      <c r="H9" s="210">
        <f>G9*各種係数表!D8</f>
        <v>0</v>
      </c>
      <c r="I9" s="214">
        <v>0</v>
      </c>
      <c r="J9" s="212">
        <f>I9*各種係数表!E8</f>
        <v>0</v>
      </c>
      <c r="K9" s="214">
        <f>I9*各種係数表!F8</f>
        <v>0</v>
      </c>
      <c r="L9" s="212"/>
      <c r="M9" s="214"/>
      <c r="N9" s="212">
        <f>$M$112*各種係数表!G8</f>
        <v>0</v>
      </c>
      <c r="O9" s="210">
        <f>N9*各種係数表!D8</f>
        <v>0</v>
      </c>
      <c r="P9" s="214">
        <v>0</v>
      </c>
      <c r="Q9" s="212">
        <f>P9*各種係数表!E8</f>
        <v>0</v>
      </c>
      <c r="R9" s="214">
        <f>P9*各種係数表!F8</f>
        <v>0</v>
      </c>
      <c r="S9" s="212">
        <f t="shared" si="0"/>
        <v>0</v>
      </c>
      <c r="T9" s="214">
        <f t="shared" si="1"/>
        <v>0</v>
      </c>
      <c r="U9" s="212">
        <f t="shared" si="2"/>
        <v>0</v>
      </c>
      <c r="V9" s="214">
        <f>D9*各種係数表!H8*各種係数表!$L$5</f>
        <v>0</v>
      </c>
      <c r="W9" s="212">
        <f>I9*各種係数表!H8*各種係数表!$L$5</f>
        <v>0</v>
      </c>
      <c r="X9" s="214">
        <f>P9*各種係数表!H8*各種係数表!$L$5</f>
        <v>0</v>
      </c>
      <c r="Y9" s="212">
        <f t="shared" si="3"/>
        <v>0</v>
      </c>
      <c r="Z9" s="214">
        <f>D9*各種係数表!I8*各種係数表!$L$5</f>
        <v>0</v>
      </c>
      <c r="AA9" s="212">
        <f>I9*各種係数表!I8*各種係数表!$L$5</f>
        <v>0</v>
      </c>
      <c r="AB9" s="214">
        <f>P9*各種係数表!I8*各種係数表!$L$5</f>
        <v>0</v>
      </c>
      <c r="AC9" s="212">
        <f t="shared" si="4"/>
        <v>0</v>
      </c>
    </row>
    <row r="10" spans="1:29">
      <c r="A10" s="176" t="s">
        <v>204</v>
      </c>
      <c r="B10" s="177" t="s">
        <v>122</v>
      </c>
      <c r="C10" s="210">
        <f>入力表!F12</f>
        <v>0</v>
      </c>
      <c r="D10" s="210">
        <f>C10*各種係数表!C9</f>
        <v>0</v>
      </c>
      <c r="E10" s="210">
        <f>$D10*各種係数表!E9</f>
        <v>0</v>
      </c>
      <c r="F10" s="186">
        <f>$D10*各種係数表!F9</f>
        <v>0</v>
      </c>
      <c r="G10" s="210">
        <v>0</v>
      </c>
      <c r="H10" s="211">
        <f>G10*各種係数表!D9</f>
        <v>0</v>
      </c>
      <c r="I10" s="186">
        <v>0</v>
      </c>
      <c r="J10" s="210">
        <f>I10*各種係数表!E9</f>
        <v>0</v>
      </c>
      <c r="K10" s="186">
        <f>I10*各種係数表!F9</f>
        <v>0</v>
      </c>
      <c r="L10" s="210"/>
      <c r="M10" s="186"/>
      <c r="N10" s="210">
        <f>$M$112*各種係数表!G9</f>
        <v>0</v>
      </c>
      <c r="O10" s="211">
        <f>N10*各種係数表!D9</f>
        <v>0</v>
      </c>
      <c r="P10" s="186">
        <v>0</v>
      </c>
      <c r="Q10" s="210">
        <f>P10*各種係数表!E9</f>
        <v>0</v>
      </c>
      <c r="R10" s="186">
        <f>P10*各種係数表!F9</f>
        <v>0</v>
      </c>
      <c r="S10" s="210">
        <f t="shared" si="0"/>
        <v>0</v>
      </c>
      <c r="T10" s="186">
        <f t="shared" si="1"/>
        <v>0</v>
      </c>
      <c r="U10" s="210">
        <f t="shared" si="2"/>
        <v>0</v>
      </c>
      <c r="V10" s="186">
        <f>D10*各種係数表!H9*各種係数表!$L$5</f>
        <v>0</v>
      </c>
      <c r="W10" s="210">
        <f>I10*各種係数表!H9*各種係数表!$L$5</f>
        <v>0</v>
      </c>
      <c r="X10" s="186">
        <f>P10*各種係数表!H9*各種係数表!$L$5</f>
        <v>0</v>
      </c>
      <c r="Y10" s="210">
        <f t="shared" si="3"/>
        <v>0</v>
      </c>
      <c r="Z10" s="186">
        <f>D10*各種係数表!I9*各種係数表!$L$5</f>
        <v>0</v>
      </c>
      <c r="AA10" s="210">
        <f>I10*各種係数表!I9*各種係数表!$L$5</f>
        <v>0</v>
      </c>
      <c r="AB10" s="186">
        <f>P10*各種係数表!I9*各種係数表!$L$5</f>
        <v>0</v>
      </c>
      <c r="AC10" s="210">
        <f t="shared" si="4"/>
        <v>0</v>
      </c>
    </row>
    <row r="11" spans="1:29">
      <c r="A11" s="176" t="s">
        <v>205</v>
      </c>
      <c r="B11" s="177" t="s">
        <v>419</v>
      </c>
      <c r="C11" s="210">
        <f>入力表!F13</f>
        <v>0</v>
      </c>
      <c r="D11" s="210">
        <f>C11*各種係数表!C10</f>
        <v>0</v>
      </c>
      <c r="E11" s="210">
        <f>$D11*各種係数表!E10</f>
        <v>0</v>
      </c>
      <c r="F11" s="186">
        <f>$D11*各種係数表!F10</f>
        <v>0</v>
      </c>
      <c r="G11" s="210">
        <v>0</v>
      </c>
      <c r="H11" s="210">
        <f>G11*各種係数表!D10</f>
        <v>0</v>
      </c>
      <c r="I11" s="186">
        <v>0</v>
      </c>
      <c r="J11" s="210">
        <f>I11*各種係数表!E10</f>
        <v>0</v>
      </c>
      <c r="K11" s="186">
        <f>I11*各種係数表!F10</f>
        <v>0</v>
      </c>
      <c r="L11" s="210"/>
      <c r="M11" s="186"/>
      <c r="N11" s="210">
        <f>$M$112*各種係数表!G10</f>
        <v>0</v>
      </c>
      <c r="O11" s="210">
        <f>N11*各種係数表!D10</f>
        <v>0</v>
      </c>
      <c r="P11" s="186">
        <v>0</v>
      </c>
      <c r="Q11" s="210">
        <f>P11*各種係数表!E10</f>
        <v>0</v>
      </c>
      <c r="R11" s="186">
        <f>P11*各種係数表!F10</f>
        <v>0</v>
      </c>
      <c r="S11" s="210">
        <f t="shared" si="0"/>
        <v>0</v>
      </c>
      <c r="T11" s="186">
        <f t="shared" si="1"/>
        <v>0</v>
      </c>
      <c r="U11" s="210">
        <f t="shared" si="2"/>
        <v>0</v>
      </c>
      <c r="V11" s="186">
        <f>D11*各種係数表!H10*各種係数表!$L$5</f>
        <v>0</v>
      </c>
      <c r="W11" s="210">
        <f>I11*各種係数表!H10*各種係数表!$L$5</f>
        <v>0</v>
      </c>
      <c r="X11" s="186">
        <f>P11*各種係数表!H10*各種係数表!$L$5</f>
        <v>0</v>
      </c>
      <c r="Y11" s="210">
        <f t="shared" si="3"/>
        <v>0</v>
      </c>
      <c r="Z11" s="186">
        <f>D11*各種係数表!I10*各種係数表!$L$5</f>
        <v>0</v>
      </c>
      <c r="AA11" s="210">
        <f>I11*各種係数表!I10*各種係数表!$L$5</f>
        <v>0</v>
      </c>
      <c r="AB11" s="186">
        <f>P11*各種係数表!I10*各種係数表!$L$5</f>
        <v>0</v>
      </c>
      <c r="AC11" s="210">
        <f t="shared" si="4"/>
        <v>0</v>
      </c>
    </row>
    <row r="12" spans="1:29">
      <c r="A12" s="176" t="s">
        <v>206</v>
      </c>
      <c r="B12" s="177" t="s">
        <v>123</v>
      </c>
      <c r="C12" s="210">
        <f>入力表!F14</f>
        <v>0</v>
      </c>
      <c r="D12" s="210">
        <f>C12*各種係数表!C11</f>
        <v>0</v>
      </c>
      <c r="E12" s="210">
        <f>$D12*各種係数表!E11</f>
        <v>0</v>
      </c>
      <c r="F12" s="186">
        <f>$D12*各種係数表!F11</f>
        <v>0</v>
      </c>
      <c r="G12" s="210">
        <v>0</v>
      </c>
      <c r="H12" s="210">
        <f>G12*各種係数表!D11</f>
        <v>0</v>
      </c>
      <c r="I12" s="186">
        <v>0</v>
      </c>
      <c r="J12" s="210">
        <f>I12*各種係数表!E11</f>
        <v>0</v>
      </c>
      <c r="K12" s="186">
        <f>I12*各種係数表!F11</f>
        <v>0</v>
      </c>
      <c r="L12" s="210"/>
      <c r="M12" s="186"/>
      <c r="N12" s="210">
        <f>$M$112*各種係数表!G11</f>
        <v>0</v>
      </c>
      <c r="O12" s="210">
        <f>N12*各種係数表!D11</f>
        <v>0</v>
      </c>
      <c r="P12" s="186">
        <v>0</v>
      </c>
      <c r="Q12" s="210">
        <f>P12*各種係数表!E11</f>
        <v>0</v>
      </c>
      <c r="R12" s="186">
        <f>P12*各種係数表!F11</f>
        <v>0</v>
      </c>
      <c r="S12" s="210">
        <f t="shared" si="0"/>
        <v>0</v>
      </c>
      <c r="T12" s="186">
        <f t="shared" si="1"/>
        <v>0</v>
      </c>
      <c r="U12" s="210">
        <f t="shared" si="2"/>
        <v>0</v>
      </c>
      <c r="V12" s="186">
        <f>D12*各種係数表!H11*各種係数表!$L$5</f>
        <v>0</v>
      </c>
      <c r="W12" s="210">
        <f>I12*各種係数表!H11*各種係数表!$L$5</f>
        <v>0</v>
      </c>
      <c r="X12" s="186">
        <f>P12*各種係数表!H11*各種係数表!$L$5</f>
        <v>0</v>
      </c>
      <c r="Y12" s="210">
        <f t="shared" si="3"/>
        <v>0</v>
      </c>
      <c r="Z12" s="186">
        <f>D12*各種係数表!I11*各種係数表!$L$5</f>
        <v>0</v>
      </c>
      <c r="AA12" s="210">
        <f>I12*各種係数表!I11*各種係数表!$L$5</f>
        <v>0</v>
      </c>
      <c r="AB12" s="186">
        <f>P12*各種係数表!I11*各種係数表!$L$5</f>
        <v>0</v>
      </c>
      <c r="AC12" s="210">
        <f t="shared" si="4"/>
        <v>0</v>
      </c>
    </row>
    <row r="13" spans="1:29">
      <c r="A13" s="176" t="s">
        <v>207</v>
      </c>
      <c r="B13" s="177" t="s">
        <v>124</v>
      </c>
      <c r="C13" s="210">
        <f>入力表!F15</f>
        <v>0</v>
      </c>
      <c r="D13" s="210">
        <f>C13*各種係数表!C12</f>
        <v>0</v>
      </c>
      <c r="E13" s="210">
        <f>$D13*各種係数表!E12</f>
        <v>0</v>
      </c>
      <c r="F13" s="186">
        <f>$D13*各種係数表!F12</f>
        <v>0</v>
      </c>
      <c r="G13" s="210">
        <v>0</v>
      </c>
      <c r="H13" s="210">
        <f>G13*各種係数表!D12</f>
        <v>0</v>
      </c>
      <c r="I13" s="186">
        <v>0</v>
      </c>
      <c r="J13" s="210">
        <f>I13*各種係数表!E12</f>
        <v>0</v>
      </c>
      <c r="K13" s="186">
        <f>I13*各種係数表!F12</f>
        <v>0</v>
      </c>
      <c r="L13" s="210"/>
      <c r="M13" s="186"/>
      <c r="N13" s="210">
        <f>$M$112*各種係数表!G12</f>
        <v>0</v>
      </c>
      <c r="O13" s="210">
        <f>N13*各種係数表!D12</f>
        <v>0</v>
      </c>
      <c r="P13" s="186">
        <v>0</v>
      </c>
      <c r="Q13" s="210">
        <f>P13*各種係数表!E12</f>
        <v>0</v>
      </c>
      <c r="R13" s="186">
        <f>P13*各種係数表!F12</f>
        <v>0</v>
      </c>
      <c r="S13" s="210">
        <f t="shared" si="0"/>
        <v>0</v>
      </c>
      <c r="T13" s="186">
        <f t="shared" si="1"/>
        <v>0</v>
      </c>
      <c r="U13" s="210">
        <f t="shared" si="2"/>
        <v>0</v>
      </c>
      <c r="V13" s="186">
        <f>D13*各種係数表!H12*各種係数表!$L$5</f>
        <v>0</v>
      </c>
      <c r="W13" s="210">
        <f>I13*各種係数表!H12*各種係数表!$L$5</f>
        <v>0</v>
      </c>
      <c r="X13" s="186">
        <f>P13*各種係数表!H12*各種係数表!$L$5</f>
        <v>0</v>
      </c>
      <c r="Y13" s="210">
        <f t="shared" si="3"/>
        <v>0</v>
      </c>
      <c r="Z13" s="186">
        <f>D13*各種係数表!I12*各種係数表!$L$5</f>
        <v>0</v>
      </c>
      <c r="AA13" s="210">
        <f>I13*各種係数表!I12*各種係数表!$L$5</f>
        <v>0</v>
      </c>
      <c r="AB13" s="186">
        <f>P13*各種係数表!I12*各種係数表!$L$5</f>
        <v>0</v>
      </c>
      <c r="AC13" s="210">
        <f t="shared" si="4"/>
        <v>0</v>
      </c>
    </row>
    <row r="14" spans="1:29">
      <c r="A14" s="178" t="s">
        <v>208</v>
      </c>
      <c r="B14" s="179" t="s">
        <v>125</v>
      </c>
      <c r="C14" s="212">
        <f>入力表!F16</f>
        <v>0</v>
      </c>
      <c r="D14" s="212">
        <f>C14*各種係数表!C13</f>
        <v>0</v>
      </c>
      <c r="E14" s="212">
        <f>$D14*各種係数表!E13</f>
        <v>0</v>
      </c>
      <c r="F14" s="214">
        <f>$D14*各種係数表!F13</f>
        <v>0</v>
      </c>
      <c r="G14" s="212">
        <v>0</v>
      </c>
      <c r="H14" s="212">
        <f>G14*各種係数表!D13</f>
        <v>0</v>
      </c>
      <c r="I14" s="214">
        <v>0</v>
      </c>
      <c r="J14" s="212">
        <f>I14*各種係数表!E13</f>
        <v>0</v>
      </c>
      <c r="K14" s="214">
        <f>I14*各種係数表!F13</f>
        <v>0</v>
      </c>
      <c r="L14" s="212"/>
      <c r="M14" s="214"/>
      <c r="N14" s="212">
        <f>$M$112*各種係数表!G13</f>
        <v>0</v>
      </c>
      <c r="O14" s="212">
        <f>N14*各種係数表!D13</f>
        <v>0</v>
      </c>
      <c r="P14" s="214">
        <v>0</v>
      </c>
      <c r="Q14" s="212">
        <f>P14*各種係数表!E13</f>
        <v>0</v>
      </c>
      <c r="R14" s="214">
        <f>P14*各種係数表!F13</f>
        <v>0</v>
      </c>
      <c r="S14" s="212">
        <f t="shared" si="0"/>
        <v>0</v>
      </c>
      <c r="T14" s="214">
        <f t="shared" si="1"/>
        <v>0</v>
      </c>
      <c r="U14" s="212">
        <f t="shared" si="2"/>
        <v>0</v>
      </c>
      <c r="V14" s="214">
        <f>D14*各種係数表!H13*各種係数表!$L$5</f>
        <v>0</v>
      </c>
      <c r="W14" s="212">
        <f>I14*各種係数表!H13*各種係数表!$L$5</f>
        <v>0</v>
      </c>
      <c r="X14" s="214">
        <f>P14*各種係数表!H13*各種係数表!$L$5</f>
        <v>0</v>
      </c>
      <c r="Y14" s="212">
        <f t="shared" si="3"/>
        <v>0</v>
      </c>
      <c r="Z14" s="214">
        <f>D14*各種係数表!I13*各種係数表!$L$5</f>
        <v>0</v>
      </c>
      <c r="AA14" s="212">
        <f>I14*各種係数表!I13*各種係数表!$L$5</f>
        <v>0</v>
      </c>
      <c r="AB14" s="214">
        <f>P14*各種係数表!I13*各種係数表!$L$5</f>
        <v>0</v>
      </c>
      <c r="AC14" s="212">
        <f t="shared" si="4"/>
        <v>0</v>
      </c>
    </row>
    <row r="15" spans="1:29">
      <c r="A15" s="176" t="s">
        <v>209</v>
      </c>
      <c r="B15" s="177" t="s">
        <v>126</v>
      </c>
      <c r="C15" s="210">
        <f>入力表!F17</f>
        <v>0</v>
      </c>
      <c r="D15" s="210">
        <f>C15*各種係数表!C14</f>
        <v>0</v>
      </c>
      <c r="E15" s="210">
        <f>$D15*各種係数表!E14</f>
        <v>0</v>
      </c>
      <c r="F15" s="186">
        <f>$D15*各種係数表!F14</f>
        <v>0</v>
      </c>
      <c r="G15" s="210">
        <v>0</v>
      </c>
      <c r="H15" s="211">
        <f>G15*各種係数表!D14</f>
        <v>0</v>
      </c>
      <c r="I15" s="186">
        <v>0</v>
      </c>
      <c r="J15" s="210">
        <f>I15*各種係数表!E14</f>
        <v>0</v>
      </c>
      <c r="K15" s="186">
        <f>I15*各種係数表!F14</f>
        <v>0</v>
      </c>
      <c r="L15" s="210"/>
      <c r="M15" s="186"/>
      <c r="N15" s="210">
        <f>$M$112*各種係数表!G14</f>
        <v>0</v>
      </c>
      <c r="O15" s="211">
        <f>N15*各種係数表!D14</f>
        <v>0</v>
      </c>
      <c r="P15" s="186">
        <v>0</v>
      </c>
      <c r="Q15" s="210">
        <f>P15*各種係数表!E14</f>
        <v>0</v>
      </c>
      <c r="R15" s="186">
        <f>P15*各種係数表!F14</f>
        <v>0</v>
      </c>
      <c r="S15" s="210">
        <f t="shared" si="0"/>
        <v>0</v>
      </c>
      <c r="T15" s="186">
        <f t="shared" si="1"/>
        <v>0</v>
      </c>
      <c r="U15" s="210">
        <f t="shared" si="2"/>
        <v>0</v>
      </c>
      <c r="V15" s="186">
        <f>D15*各種係数表!H14*各種係数表!$L$5</f>
        <v>0</v>
      </c>
      <c r="W15" s="210">
        <f>I15*各種係数表!H14*各種係数表!$L$5</f>
        <v>0</v>
      </c>
      <c r="X15" s="186">
        <f>P15*各種係数表!H14*各種係数表!$L$5</f>
        <v>0</v>
      </c>
      <c r="Y15" s="210">
        <f t="shared" si="3"/>
        <v>0</v>
      </c>
      <c r="Z15" s="186">
        <f>D15*各種係数表!I14*各種係数表!$L$5</f>
        <v>0</v>
      </c>
      <c r="AA15" s="210">
        <f>I15*各種係数表!I14*各種係数表!$L$5</f>
        <v>0</v>
      </c>
      <c r="AB15" s="186">
        <f>P15*各種係数表!I14*各種係数表!$L$5</f>
        <v>0</v>
      </c>
      <c r="AC15" s="210">
        <f t="shared" si="4"/>
        <v>0</v>
      </c>
    </row>
    <row r="16" spans="1:29">
      <c r="A16" s="176" t="s">
        <v>210</v>
      </c>
      <c r="B16" s="177" t="s">
        <v>127</v>
      </c>
      <c r="C16" s="210">
        <f>入力表!F18</f>
        <v>0</v>
      </c>
      <c r="D16" s="210">
        <f>C16*各種係数表!C15</f>
        <v>0</v>
      </c>
      <c r="E16" s="210">
        <f>$D16*各種係数表!E15</f>
        <v>0</v>
      </c>
      <c r="F16" s="186">
        <f>$D16*各種係数表!F15</f>
        <v>0</v>
      </c>
      <c r="G16" s="210">
        <v>0</v>
      </c>
      <c r="H16" s="210">
        <f>G16*各種係数表!D15</f>
        <v>0</v>
      </c>
      <c r="I16" s="186">
        <v>0</v>
      </c>
      <c r="J16" s="210">
        <f>I16*各種係数表!E15</f>
        <v>0</v>
      </c>
      <c r="K16" s="186">
        <f>I16*各種係数表!F15</f>
        <v>0</v>
      </c>
      <c r="L16" s="210"/>
      <c r="M16" s="186"/>
      <c r="N16" s="210">
        <f>$M$112*各種係数表!G15</f>
        <v>0</v>
      </c>
      <c r="O16" s="210">
        <f>N16*各種係数表!D15</f>
        <v>0</v>
      </c>
      <c r="P16" s="186">
        <v>0</v>
      </c>
      <c r="Q16" s="210">
        <f>P16*各種係数表!E15</f>
        <v>0</v>
      </c>
      <c r="R16" s="186">
        <f>P16*各種係数表!F15</f>
        <v>0</v>
      </c>
      <c r="S16" s="210">
        <f t="shared" si="0"/>
        <v>0</v>
      </c>
      <c r="T16" s="186">
        <f t="shared" si="1"/>
        <v>0</v>
      </c>
      <c r="U16" s="210">
        <f t="shared" si="2"/>
        <v>0</v>
      </c>
      <c r="V16" s="186">
        <f>D16*各種係数表!H15*各種係数表!$L$5</f>
        <v>0</v>
      </c>
      <c r="W16" s="210">
        <f>I16*各種係数表!H15*各種係数表!$L$5</f>
        <v>0</v>
      </c>
      <c r="X16" s="186">
        <f>P16*各種係数表!H15*各種係数表!$L$5</f>
        <v>0</v>
      </c>
      <c r="Y16" s="210">
        <f t="shared" si="3"/>
        <v>0</v>
      </c>
      <c r="Z16" s="186">
        <f>D16*各種係数表!I15*各種係数表!$L$5</f>
        <v>0</v>
      </c>
      <c r="AA16" s="210">
        <f>I16*各種係数表!I15*各種係数表!$L$5</f>
        <v>0</v>
      </c>
      <c r="AB16" s="186">
        <f>P16*各種係数表!I15*各種係数表!$L$5</f>
        <v>0</v>
      </c>
      <c r="AC16" s="210">
        <f t="shared" si="4"/>
        <v>0</v>
      </c>
    </row>
    <row r="17" spans="1:29">
      <c r="A17" s="176" t="s">
        <v>211</v>
      </c>
      <c r="B17" s="177" t="s">
        <v>128</v>
      </c>
      <c r="C17" s="210">
        <f>入力表!F19</f>
        <v>0</v>
      </c>
      <c r="D17" s="210">
        <f>C17*各種係数表!C16</f>
        <v>0</v>
      </c>
      <c r="E17" s="210">
        <f>$D17*各種係数表!E16</f>
        <v>0</v>
      </c>
      <c r="F17" s="186">
        <f>$D17*各種係数表!F16</f>
        <v>0</v>
      </c>
      <c r="G17" s="210">
        <v>0</v>
      </c>
      <c r="H17" s="210">
        <f>G17*各種係数表!D16</f>
        <v>0</v>
      </c>
      <c r="I17" s="186">
        <v>0</v>
      </c>
      <c r="J17" s="210">
        <f>I17*各種係数表!E16</f>
        <v>0</v>
      </c>
      <c r="K17" s="186">
        <f>I17*各種係数表!F16</f>
        <v>0</v>
      </c>
      <c r="L17" s="210"/>
      <c r="M17" s="186"/>
      <c r="N17" s="210">
        <f>$M$112*各種係数表!G16</f>
        <v>0</v>
      </c>
      <c r="O17" s="210">
        <f>N17*各種係数表!D16</f>
        <v>0</v>
      </c>
      <c r="P17" s="186">
        <v>0</v>
      </c>
      <c r="Q17" s="210">
        <f>P17*各種係数表!E16</f>
        <v>0</v>
      </c>
      <c r="R17" s="186">
        <f>P17*各種係数表!F16</f>
        <v>0</v>
      </c>
      <c r="S17" s="210">
        <f t="shared" si="0"/>
        <v>0</v>
      </c>
      <c r="T17" s="186">
        <f t="shared" si="1"/>
        <v>0</v>
      </c>
      <c r="U17" s="210">
        <f t="shared" si="2"/>
        <v>0</v>
      </c>
      <c r="V17" s="186">
        <f>D17*各種係数表!H16*各種係数表!$L$5</f>
        <v>0</v>
      </c>
      <c r="W17" s="210">
        <f>I17*各種係数表!H16*各種係数表!$L$5</f>
        <v>0</v>
      </c>
      <c r="X17" s="186">
        <f>P17*各種係数表!H16*各種係数表!$L$5</f>
        <v>0</v>
      </c>
      <c r="Y17" s="210">
        <f t="shared" si="3"/>
        <v>0</v>
      </c>
      <c r="Z17" s="186">
        <f>D17*各種係数表!I16*各種係数表!$L$5</f>
        <v>0</v>
      </c>
      <c r="AA17" s="210">
        <f>I17*各種係数表!I16*各種係数表!$L$5</f>
        <v>0</v>
      </c>
      <c r="AB17" s="186">
        <f>P17*各種係数表!I16*各種係数表!$L$5</f>
        <v>0</v>
      </c>
      <c r="AC17" s="210">
        <f t="shared" si="4"/>
        <v>0</v>
      </c>
    </row>
    <row r="18" spans="1:29">
      <c r="A18" s="176" t="s">
        <v>212</v>
      </c>
      <c r="B18" s="177" t="s">
        <v>129</v>
      </c>
      <c r="C18" s="210">
        <f>入力表!F20</f>
        <v>0</v>
      </c>
      <c r="D18" s="210">
        <f>C18*各種係数表!C17</f>
        <v>0</v>
      </c>
      <c r="E18" s="210">
        <f>$D18*各種係数表!E17</f>
        <v>0</v>
      </c>
      <c r="F18" s="186">
        <f>$D18*各種係数表!F17</f>
        <v>0</v>
      </c>
      <c r="G18" s="210">
        <v>0</v>
      </c>
      <c r="H18" s="210">
        <f>G18*各種係数表!D17</f>
        <v>0</v>
      </c>
      <c r="I18" s="186">
        <v>0</v>
      </c>
      <c r="J18" s="210">
        <f>I18*各種係数表!E17</f>
        <v>0</v>
      </c>
      <c r="K18" s="186">
        <f>I18*各種係数表!F17</f>
        <v>0</v>
      </c>
      <c r="L18" s="210"/>
      <c r="M18" s="186"/>
      <c r="N18" s="210">
        <f>$M$112*各種係数表!G17</f>
        <v>0</v>
      </c>
      <c r="O18" s="210">
        <f>N18*各種係数表!D17</f>
        <v>0</v>
      </c>
      <c r="P18" s="186">
        <v>0</v>
      </c>
      <c r="Q18" s="210">
        <f>P18*各種係数表!E17</f>
        <v>0</v>
      </c>
      <c r="R18" s="186">
        <f>P18*各種係数表!F17</f>
        <v>0</v>
      </c>
      <c r="S18" s="210">
        <f t="shared" si="0"/>
        <v>0</v>
      </c>
      <c r="T18" s="186">
        <f t="shared" si="1"/>
        <v>0</v>
      </c>
      <c r="U18" s="210">
        <f t="shared" si="2"/>
        <v>0</v>
      </c>
      <c r="V18" s="186">
        <f>D18*各種係数表!H17*各種係数表!$L$5</f>
        <v>0</v>
      </c>
      <c r="W18" s="210">
        <f>I18*各種係数表!H17*各種係数表!$L$5</f>
        <v>0</v>
      </c>
      <c r="X18" s="186">
        <f>P18*各種係数表!H17*各種係数表!$L$5</f>
        <v>0</v>
      </c>
      <c r="Y18" s="210">
        <f t="shared" si="3"/>
        <v>0</v>
      </c>
      <c r="Z18" s="186">
        <f>D18*各種係数表!I17*各種係数表!$L$5</f>
        <v>0</v>
      </c>
      <c r="AA18" s="210">
        <f>I18*各種係数表!I17*各種係数表!$L$5</f>
        <v>0</v>
      </c>
      <c r="AB18" s="186">
        <f>P18*各種係数表!I17*各種係数表!$L$5</f>
        <v>0</v>
      </c>
      <c r="AC18" s="210">
        <f t="shared" si="4"/>
        <v>0</v>
      </c>
    </row>
    <row r="19" spans="1:29">
      <c r="A19" s="178" t="s">
        <v>213</v>
      </c>
      <c r="B19" s="179" t="s">
        <v>130</v>
      </c>
      <c r="C19" s="210">
        <f>入力表!F21</f>
        <v>0</v>
      </c>
      <c r="D19" s="210">
        <f>C19*各種係数表!C18</f>
        <v>0</v>
      </c>
      <c r="E19" s="210">
        <f>$D19*各種係数表!E18</f>
        <v>0</v>
      </c>
      <c r="F19" s="186">
        <f>$D19*各種係数表!F18</f>
        <v>0</v>
      </c>
      <c r="G19" s="210">
        <v>0</v>
      </c>
      <c r="H19" s="212">
        <f>G19*各種係数表!D18</f>
        <v>0</v>
      </c>
      <c r="I19" s="186">
        <v>0</v>
      </c>
      <c r="J19" s="210">
        <f>I19*各種係数表!E18</f>
        <v>0</v>
      </c>
      <c r="K19" s="186">
        <f>I19*各種係数表!F18</f>
        <v>0</v>
      </c>
      <c r="L19" s="210"/>
      <c r="M19" s="186"/>
      <c r="N19" s="210">
        <f>$M$112*各種係数表!G18</f>
        <v>0</v>
      </c>
      <c r="O19" s="212">
        <f>N19*各種係数表!D18</f>
        <v>0</v>
      </c>
      <c r="P19" s="186">
        <v>0</v>
      </c>
      <c r="Q19" s="210">
        <f>P19*各種係数表!E18</f>
        <v>0</v>
      </c>
      <c r="R19" s="186">
        <f>P19*各種係数表!F18</f>
        <v>0</v>
      </c>
      <c r="S19" s="210">
        <f t="shared" si="0"/>
        <v>0</v>
      </c>
      <c r="T19" s="186">
        <f t="shared" si="1"/>
        <v>0</v>
      </c>
      <c r="U19" s="210">
        <f t="shared" si="2"/>
        <v>0</v>
      </c>
      <c r="V19" s="186">
        <f>D19*各種係数表!H18*各種係数表!$L$5</f>
        <v>0</v>
      </c>
      <c r="W19" s="210">
        <f>I19*各種係数表!H18*各種係数表!$L$5</f>
        <v>0</v>
      </c>
      <c r="X19" s="186">
        <f>P19*各種係数表!H18*各種係数表!$L$5</f>
        <v>0</v>
      </c>
      <c r="Y19" s="210">
        <f t="shared" si="3"/>
        <v>0</v>
      </c>
      <c r="Z19" s="186">
        <f>D19*各種係数表!I18*各種係数表!$L$5</f>
        <v>0</v>
      </c>
      <c r="AA19" s="210">
        <f>I19*各種係数表!I18*各種係数表!$L$5</f>
        <v>0</v>
      </c>
      <c r="AB19" s="186">
        <f>P19*各種係数表!I18*各種係数表!$L$5</f>
        <v>0</v>
      </c>
      <c r="AC19" s="210">
        <f t="shared" si="4"/>
        <v>0</v>
      </c>
    </row>
    <row r="20" spans="1:29">
      <c r="A20" s="176" t="s">
        <v>214</v>
      </c>
      <c r="B20" s="177" t="s">
        <v>131</v>
      </c>
      <c r="C20" s="211">
        <f>入力表!F22</f>
        <v>0</v>
      </c>
      <c r="D20" s="211">
        <f>C20*各種係数表!C19</f>
        <v>0</v>
      </c>
      <c r="E20" s="211">
        <f>$D20*各種係数表!E19</f>
        <v>0</v>
      </c>
      <c r="F20" s="213">
        <f>$D20*各種係数表!F19</f>
        <v>0</v>
      </c>
      <c r="G20" s="211">
        <v>0</v>
      </c>
      <c r="H20" s="210">
        <f>G20*各種係数表!D19</f>
        <v>0</v>
      </c>
      <c r="I20" s="213">
        <v>0</v>
      </c>
      <c r="J20" s="211">
        <f>I20*各種係数表!E19</f>
        <v>0</v>
      </c>
      <c r="K20" s="213">
        <f>I20*各種係数表!F19</f>
        <v>0</v>
      </c>
      <c r="L20" s="211"/>
      <c r="M20" s="213"/>
      <c r="N20" s="211">
        <f>$M$112*各種係数表!G19</f>
        <v>0</v>
      </c>
      <c r="O20" s="210">
        <f>N20*各種係数表!D19</f>
        <v>0</v>
      </c>
      <c r="P20" s="213">
        <v>0</v>
      </c>
      <c r="Q20" s="211">
        <f>P20*各種係数表!E19</f>
        <v>0</v>
      </c>
      <c r="R20" s="213">
        <f>P20*各種係数表!F19</f>
        <v>0</v>
      </c>
      <c r="S20" s="211">
        <f t="shared" si="0"/>
        <v>0</v>
      </c>
      <c r="T20" s="213">
        <f t="shared" si="1"/>
        <v>0</v>
      </c>
      <c r="U20" s="211">
        <f t="shared" si="2"/>
        <v>0</v>
      </c>
      <c r="V20" s="213">
        <f>D20*各種係数表!H19*各種係数表!$L$5</f>
        <v>0</v>
      </c>
      <c r="W20" s="211">
        <f>I20*各種係数表!H19*各種係数表!$L$5</f>
        <v>0</v>
      </c>
      <c r="X20" s="213">
        <f>P20*各種係数表!H19*各種係数表!$L$5</f>
        <v>0</v>
      </c>
      <c r="Y20" s="211">
        <f t="shared" si="3"/>
        <v>0</v>
      </c>
      <c r="Z20" s="213">
        <f>D20*各種係数表!I19*各種係数表!$L$5</f>
        <v>0</v>
      </c>
      <c r="AA20" s="211">
        <f>I20*各種係数表!I19*各種係数表!$L$5</f>
        <v>0</v>
      </c>
      <c r="AB20" s="213">
        <f>P20*各種係数表!I19*各種係数表!$L$5</f>
        <v>0</v>
      </c>
      <c r="AC20" s="211">
        <f t="shared" si="4"/>
        <v>0</v>
      </c>
    </row>
    <row r="21" spans="1:29">
      <c r="A21" s="176" t="s">
        <v>215</v>
      </c>
      <c r="B21" s="177" t="s">
        <v>132</v>
      </c>
      <c r="C21" s="210">
        <f>入力表!F23</f>
        <v>0</v>
      </c>
      <c r="D21" s="210">
        <f>C21*各種係数表!C20</f>
        <v>0</v>
      </c>
      <c r="E21" s="210">
        <f>$D21*各種係数表!E20</f>
        <v>0</v>
      </c>
      <c r="F21" s="186">
        <f>$D21*各種係数表!F20</f>
        <v>0</v>
      </c>
      <c r="G21" s="210">
        <v>0</v>
      </c>
      <c r="H21" s="210">
        <f>G21*各種係数表!D20</f>
        <v>0</v>
      </c>
      <c r="I21" s="186">
        <v>0</v>
      </c>
      <c r="J21" s="210">
        <f>I21*各種係数表!E20</f>
        <v>0</v>
      </c>
      <c r="K21" s="186">
        <f>I21*各種係数表!F20</f>
        <v>0</v>
      </c>
      <c r="L21" s="210"/>
      <c r="M21" s="186"/>
      <c r="N21" s="210">
        <f>$M$112*各種係数表!G20</f>
        <v>0</v>
      </c>
      <c r="O21" s="210">
        <f>N21*各種係数表!D20</f>
        <v>0</v>
      </c>
      <c r="P21" s="186">
        <v>0</v>
      </c>
      <c r="Q21" s="210">
        <f>P21*各種係数表!E20</f>
        <v>0</v>
      </c>
      <c r="R21" s="186">
        <f>P21*各種係数表!F20</f>
        <v>0</v>
      </c>
      <c r="S21" s="210">
        <f t="shared" si="0"/>
        <v>0</v>
      </c>
      <c r="T21" s="186">
        <f t="shared" si="1"/>
        <v>0</v>
      </c>
      <c r="U21" s="210">
        <f t="shared" si="2"/>
        <v>0</v>
      </c>
      <c r="V21" s="186">
        <f>D21*各種係数表!H20*各種係数表!$L$5</f>
        <v>0</v>
      </c>
      <c r="W21" s="210">
        <f>I21*各種係数表!H20*各種係数表!$L$5</f>
        <v>0</v>
      </c>
      <c r="X21" s="186">
        <f>P21*各種係数表!H20*各種係数表!$L$5</f>
        <v>0</v>
      </c>
      <c r="Y21" s="210">
        <f t="shared" si="3"/>
        <v>0</v>
      </c>
      <c r="Z21" s="186">
        <f>D21*各種係数表!I20*各種係数表!$L$5</f>
        <v>0</v>
      </c>
      <c r="AA21" s="210">
        <f>I21*各種係数表!I20*各種係数表!$L$5</f>
        <v>0</v>
      </c>
      <c r="AB21" s="186">
        <f>P21*各種係数表!I20*各種係数表!$L$5</f>
        <v>0</v>
      </c>
      <c r="AC21" s="210">
        <f t="shared" si="4"/>
        <v>0</v>
      </c>
    </row>
    <row r="22" spans="1:29">
      <c r="A22" s="176" t="s">
        <v>216</v>
      </c>
      <c r="B22" s="177" t="s">
        <v>133</v>
      </c>
      <c r="C22" s="210">
        <f>入力表!F24</f>
        <v>0</v>
      </c>
      <c r="D22" s="210">
        <f>C22*各種係数表!C21</f>
        <v>0</v>
      </c>
      <c r="E22" s="210">
        <f>$D22*各種係数表!E21</f>
        <v>0</v>
      </c>
      <c r="F22" s="186">
        <f>$D22*各種係数表!F21</f>
        <v>0</v>
      </c>
      <c r="G22" s="210">
        <v>0</v>
      </c>
      <c r="H22" s="210">
        <f>G22*各種係数表!D21</f>
        <v>0</v>
      </c>
      <c r="I22" s="186">
        <v>0</v>
      </c>
      <c r="J22" s="210">
        <f>I22*各種係数表!E21</f>
        <v>0</v>
      </c>
      <c r="K22" s="186">
        <f>I22*各種係数表!F21</f>
        <v>0</v>
      </c>
      <c r="L22" s="210"/>
      <c r="M22" s="186"/>
      <c r="N22" s="210">
        <f>$M$112*各種係数表!G21</f>
        <v>0</v>
      </c>
      <c r="O22" s="210">
        <f>N22*各種係数表!D21</f>
        <v>0</v>
      </c>
      <c r="P22" s="186">
        <v>0</v>
      </c>
      <c r="Q22" s="210">
        <f>P22*各種係数表!E21</f>
        <v>0</v>
      </c>
      <c r="R22" s="186">
        <f>P22*各種係数表!F21</f>
        <v>0</v>
      </c>
      <c r="S22" s="210">
        <f t="shared" si="0"/>
        <v>0</v>
      </c>
      <c r="T22" s="186">
        <f t="shared" si="1"/>
        <v>0</v>
      </c>
      <c r="U22" s="210">
        <f t="shared" si="2"/>
        <v>0</v>
      </c>
      <c r="V22" s="186">
        <f>D22*各種係数表!H21*各種係数表!$L$5</f>
        <v>0</v>
      </c>
      <c r="W22" s="210">
        <f>I22*各種係数表!H21*各種係数表!$L$5</f>
        <v>0</v>
      </c>
      <c r="X22" s="186">
        <f>P22*各種係数表!H21*各種係数表!$L$5</f>
        <v>0</v>
      </c>
      <c r="Y22" s="210">
        <f t="shared" si="3"/>
        <v>0</v>
      </c>
      <c r="Z22" s="186">
        <f>D22*各種係数表!I21*各種係数表!$L$5</f>
        <v>0</v>
      </c>
      <c r="AA22" s="210">
        <f>I22*各種係数表!I21*各種係数表!$L$5</f>
        <v>0</v>
      </c>
      <c r="AB22" s="186">
        <f>P22*各種係数表!I21*各種係数表!$L$5</f>
        <v>0</v>
      </c>
      <c r="AC22" s="210">
        <f t="shared" si="4"/>
        <v>0</v>
      </c>
    </row>
    <row r="23" spans="1:29">
      <c r="A23" s="176" t="s">
        <v>433</v>
      </c>
      <c r="B23" s="177" t="s">
        <v>420</v>
      </c>
      <c r="C23" s="210">
        <f>入力表!F25</f>
        <v>0</v>
      </c>
      <c r="D23" s="210">
        <f>C23*各種係数表!C22</f>
        <v>0</v>
      </c>
      <c r="E23" s="210">
        <f>$D23*各種係数表!E22</f>
        <v>0</v>
      </c>
      <c r="F23" s="186">
        <f>$D23*各種係数表!F22</f>
        <v>0</v>
      </c>
      <c r="G23" s="210">
        <v>0</v>
      </c>
      <c r="H23" s="210">
        <f>G23*各種係数表!D22</f>
        <v>0</v>
      </c>
      <c r="I23" s="186">
        <v>0</v>
      </c>
      <c r="J23" s="210">
        <f>I23*各種係数表!E22</f>
        <v>0</v>
      </c>
      <c r="K23" s="186">
        <f>I23*各種係数表!F22</f>
        <v>0</v>
      </c>
      <c r="L23" s="210"/>
      <c r="M23" s="186"/>
      <c r="N23" s="210">
        <f>$M$112*各種係数表!G22</f>
        <v>0</v>
      </c>
      <c r="O23" s="210">
        <f>N23*各種係数表!D22</f>
        <v>0</v>
      </c>
      <c r="P23" s="186">
        <v>0</v>
      </c>
      <c r="Q23" s="210">
        <f>P23*各種係数表!E22</f>
        <v>0</v>
      </c>
      <c r="R23" s="186">
        <f>P23*各種係数表!F22</f>
        <v>0</v>
      </c>
      <c r="S23" s="210">
        <f t="shared" si="0"/>
        <v>0</v>
      </c>
      <c r="T23" s="186">
        <f t="shared" si="1"/>
        <v>0</v>
      </c>
      <c r="U23" s="210">
        <f t="shared" si="2"/>
        <v>0</v>
      </c>
      <c r="V23" s="186">
        <f>D23*各種係数表!H22*各種係数表!$L$5</f>
        <v>0</v>
      </c>
      <c r="W23" s="210">
        <f>I23*各種係数表!H22*各種係数表!$L$5</f>
        <v>0</v>
      </c>
      <c r="X23" s="186">
        <f>P23*各種係数表!H22*各種係数表!$L$5</f>
        <v>0</v>
      </c>
      <c r="Y23" s="210">
        <f t="shared" si="3"/>
        <v>0</v>
      </c>
      <c r="Z23" s="186">
        <f>D23*各種係数表!I22*各種係数表!$L$5</f>
        <v>0</v>
      </c>
      <c r="AA23" s="210">
        <f>I23*各種係数表!I22*各種係数表!$L$5</f>
        <v>0</v>
      </c>
      <c r="AB23" s="186">
        <f>P23*各種係数表!I22*各種係数表!$L$5</f>
        <v>0</v>
      </c>
      <c r="AC23" s="210">
        <f t="shared" si="4"/>
        <v>0</v>
      </c>
    </row>
    <row r="24" spans="1:29">
      <c r="A24" s="178" t="s">
        <v>434</v>
      </c>
      <c r="B24" s="179" t="s">
        <v>421</v>
      </c>
      <c r="C24" s="210">
        <f>入力表!F26</f>
        <v>0</v>
      </c>
      <c r="D24" s="210">
        <f>C24*各種係数表!C23</f>
        <v>0</v>
      </c>
      <c r="E24" s="210">
        <f>$D24*各種係数表!E23</f>
        <v>0</v>
      </c>
      <c r="F24" s="186">
        <f>$D24*各種係数表!F23</f>
        <v>0</v>
      </c>
      <c r="G24" s="210">
        <v>0</v>
      </c>
      <c r="H24" s="210">
        <f>G24*各種係数表!D23</f>
        <v>0</v>
      </c>
      <c r="I24" s="186">
        <v>0</v>
      </c>
      <c r="J24" s="210">
        <f>I24*各種係数表!E23</f>
        <v>0</v>
      </c>
      <c r="K24" s="186">
        <f>I24*各種係数表!F23</f>
        <v>0</v>
      </c>
      <c r="L24" s="210"/>
      <c r="M24" s="186"/>
      <c r="N24" s="210">
        <f>$M$112*各種係数表!G23</f>
        <v>0</v>
      </c>
      <c r="O24" s="210">
        <f>N24*各種係数表!D23</f>
        <v>0</v>
      </c>
      <c r="P24" s="186">
        <v>0</v>
      </c>
      <c r="Q24" s="210">
        <f>P24*各種係数表!E23</f>
        <v>0</v>
      </c>
      <c r="R24" s="186">
        <f>P24*各種係数表!F23</f>
        <v>0</v>
      </c>
      <c r="S24" s="210">
        <f t="shared" si="0"/>
        <v>0</v>
      </c>
      <c r="T24" s="186">
        <f t="shared" si="1"/>
        <v>0</v>
      </c>
      <c r="U24" s="210">
        <f t="shared" si="2"/>
        <v>0</v>
      </c>
      <c r="V24" s="186">
        <f>D24*各種係数表!H23*各種係数表!$L$5</f>
        <v>0</v>
      </c>
      <c r="W24" s="210">
        <f>I24*各種係数表!H23*各種係数表!$L$5</f>
        <v>0</v>
      </c>
      <c r="X24" s="186">
        <f>P24*各種係数表!H23*各種係数表!$L$5</f>
        <v>0</v>
      </c>
      <c r="Y24" s="210">
        <f t="shared" si="3"/>
        <v>0</v>
      </c>
      <c r="Z24" s="186">
        <f>D24*各種係数表!I23*各種係数表!$L$5</f>
        <v>0</v>
      </c>
      <c r="AA24" s="210">
        <f>I24*各種係数表!I23*各種係数表!$L$5</f>
        <v>0</v>
      </c>
      <c r="AB24" s="186">
        <f>P24*各種係数表!I23*各種係数表!$L$5</f>
        <v>0</v>
      </c>
      <c r="AC24" s="210">
        <f t="shared" si="4"/>
        <v>0</v>
      </c>
    </row>
    <row r="25" spans="1:29">
      <c r="A25" s="176" t="s">
        <v>217</v>
      </c>
      <c r="B25" s="177" t="s">
        <v>422</v>
      </c>
      <c r="C25" s="211">
        <f>入力表!F27</f>
        <v>0</v>
      </c>
      <c r="D25" s="211">
        <f>C25*各種係数表!C24</f>
        <v>0</v>
      </c>
      <c r="E25" s="211">
        <f>$D25*各種係数表!E24</f>
        <v>0</v>
      </c>
      <c r="F25" s="213">
        <f>$D25*各種係数表!F24</f>
        <v>0</v>
      </c>
      <c r="G25" s="211">
        <v>0</v>
      </c>
      <c r="H25" s="211">
        <f>G25*各種係数表!D24</f>
        <v>0</v>
      </c>
      <c r="I25" s="213">
        <v>0</v>
      </c>
      <c r="J25" s="211">
        <f>I25*各種係数表!E24</f>
        <v>0</v>
      </c>
      <c r="K25" s="213">
        <f>I25*各種係数表!F24</f>
        <v>0</v>
      </c>
      <c r="L25" s="211"/>
      <c r="M25" s="213"/>
      <c r="N25" s="211">
        <f>$M$112*各種係数表!G24</f>
        <v>0</v>
      </c>
      <c r="O25" s="211">
        <f>N25*各種係数表!D24</f>
        <v>0</v>
      </c>
      <c r="P25" s="213">
        <v>0</v>
      </c>
      <c r="Q25" s="211">
        <f>P25*各種係数表!E24</f>
        <v>0</v>
      </c>
      <c r="R25" s="213">
        <f>P25*各種係数表!F24</f>
        <v>0</v>
      </c>
      <c r="S25" s="211">
        <f t="shared" si="0"/>
        <v>0</v>
      </c>
      <c r="T25" s="213">
        <f t="shared" si="1"/>
        <v>0</v>
      </c>
      <c r="U25" s="211">
        <f t="shared" si="2"/>
        <v>0</v>
      </c>
      <c r="V25" s="213">
        <f>D25*各種係数表!H24*各種係数表!$L$5</f>
        <v>0</v>
      </c>
      <c r="W25" s="211">
        <f>I25*各種係数表!H24*各種係数表!$L$5</f>
        <v>0</v>
      </c>
      <c r="X25" s="213">
        <f>P25*各種係数表!H24*各種係数表!$L$5</f>
        <v>0</v>
      </c>
      <c r="Y25" s="211">
        <f t="shared" si="3"/>
        <v>0</v>
      </c>
      <c r="Z25" s="213">
        <f>D25*各種係数表!I24*各種係数表!$L$5</f>
        <v>0</v>
      </c>
      <c r="AA25" s="211">
        <f>I25*各種係数表!I24*各種係数表!$L$5</f>
        <v>0</v>
      </c>
      <c r="AB25" s="213">
        <f>P25*各種係数表!I24*各種係数表!$L$5</f>
        <v>0</v>
      </c>
      <c r="AC25" s="211">
        <f t="shared" si="4"/>
        <v>0</v>
      </c>
    </row>
    <row r="26" spans="1:29">
      <c r="A26" s="176" t="s">
        <v>218</v>
      </c>
      <c r="B26" s="177" t="s">
        <v>423</v>
      </c>
      <c r="C26" s="210">
        <f>入力表!F28</f>
        <v>0</v>
      </c>
      <c r="D26" s="210">
        <f>C26*各種係数表!C25</f>
        <v>0</v>
      </c>
      <c r="E26" s="210">
        <f>$D26*各種係数表!E25</f>
        <v>0</v>
      </c>
      <c r="F26" s="186">
        <f>$D26*各種係数表!F25</f>
        <v>0</v>
      </c>
      <c r="G26" s="210">
        <v>0</v>
      </c>
      <c r="H26" s="210">
        <f>G26*各種係数表!D25</f>
        <v>0</v>
      </c>
      <c r="I26" s="186">
        <v>0</v>
      </c>
      <c r="J26" s="210">
        <f>I26*各種係数表!E25</f>
        <v>0</v>
      </c>
      <c r="K26" s="186">
        <f>I26*各種係数表!F25</f>
        <v>0</v>
      </c>
      <c r="L26" s="210"/>
      <c r="M26" s="186"/>
      <c r="N26" s="210">
        <f>$M$112*各種係数表!G25</f>
        <v>0</v>
      </c>
      <c r="O26" s="210">
        <f>N26*各種係数表!D25</f>
        <v>0</v>
      </c>
      <c r="P26" s="186">
        <v>0</v>
      </c>
      <c r="Q26" s="210">
        <f>P26*各種係数表!E25</f>
        <v>0</v>
      </c>
      <c r="R26" s="186">
        <f>P26*各種係数表!F25</f>
        <v>0</v>
      </c>
      <c r="S26" s="210">
        <f t="shared" si="0"/>
        <v>0</v>
      </c>
      <c r="T26" s="186">
        <f t="shared" si="1"/>
        <v>0</v>
      </c>
      <c r="U26" s="210">
        <f t="shared" si="2"/>
        <v>0</v>
      </c>
      <c r="V26" s="186">
        <f>D26*各種係数表!H25*各種係数表!$L$5</f>
        <v>0</v>
      </c>
      <c r="W26" s="210">
        <f>I26*各種係数表!H25*各種係数表!$L$5</f>
        <v>0</v>
      </c>
      <c r="X26" s="186">
        <f>P26*各種係数表!H25*各種係数表!$L$5</f>
        <v>0</v>
      </c>
      <c r="Y26" s="210">
        <f t="shared" si="3"/>
        <v>0</v>
      </c>
      <c r="Z26" s="186">
        <f>D26*各種係数表!I25*各種係数表!$L$5</f>
        <v>0</v>
      </c>
      <c r="AA26" s="210">
        <f>I26*各種係数表!I25*各種係数表!$L$5</f>
        <v>0</v>
      </c>
      <c r="AB26" s="186">
        <f>P26*各種係数表!I25*各種係数表!$L$5</f>
        <v>0</v>
      </c>
      <c r="AC26" s="210">
        <f t="shared" si="4"/>
        <v>0</v>
      </c>
    </row>
    <row r="27" spans="1:29">
      <c r="A27" s="176" t="s">
        <v>219</v>
      </c>
      <c r="B27" s="177" t="s">
        <v>134</v>
      </c>
      <c r="C27" s="210">
        <f>入力表!F29</f>
        <v>0</v>
      </c>
      <c r="D27" s="210">
        <f>C27*各種係数表!C26</f>
        <v>0</v>
      </c>
      <c r="E27" s="210">
        <f>$D27*各種係数表!E26</f>
        <v>0</v>
      </c>
      <c r="F27" s="186">
        <f>$D27*各種係数表!F26</f>
        <v>0</v>
      </c>
      <c r="G27" s="210">
        <v>0</v>
      </c>
      <c r="H27" s="210">
        <f>G27*各種係数表!D26</f>
        <v>0</v>
      </c>
      <c r="I27" s="186">
        <v>0</v>
      </c>
      <c r="J27" s="210">
        <f>I27*各種係数表!E26</f>
        <v>0</v>
      </c>
      <c r="K27" s="186">
        <f>I27*各種係数表!F26</f>
        <v>0</v>
      </c>
      <c r="L27" s="210"/>
      <c r="M27" s="186"/>
      <c r="N27" s="210">
        <f>$M$112*各種係数表!G26</f>
        <v>0</v>
      </c>
      <c r="O27" s="210">
        <f>N27*各種係数表!D26</f>
        <v>0</v>
      </c>
      <c r="P27" s="186">
        <v>0</v>
      </c>
      <c r="Q27" s="210">
        <f>P27*各種係数表!E26</f>
        <v>0</v>
      </c>
      <c r="R27" s="186">
        <f>P27*各種係数表!F26</f>
        <v>0</v>
      </c>
      <c r="S27" s="210">
        <f t="shared" si="0"/>
        <v>0</v>
      </c>
      <c r="T27" s="186">
        <f t="shared" si="1"/>
        <v>0</v>
      </c>
      <c r="U27" s="210">
        <f t="shared" si="2"/>
        <v>0</v>
      </c>
      <c r="V27" s="186">
        <f>D27*各種係数表!H26*各種係数表!$L$5</f>
        <v>0</v>
      </c>
      <c r="W27" s="210">
        <f>I27*各種係数表!H26*各種係数表!$L$5</f>
        <v>0</v>
      </c>
      <c r="X27" s="186">
        <f>P27*各種係数表!H26*各種係数表!$L$5</f>
        <v>0</v>
      </c>
      <c r="Y27" s="210">
        <f t="shared" si="3"/>
        <v>0</v>
      </c>
      <c r="Z27" s="186">
        <f>D27*各種係数表!I26*各種係数表!$L$5</f>
        <v>0</v>
      </c>
      <c r="AA27" s="210">
        <f>I27*各種係数表!I26*各種係数表!$L$5</f>
        <v>0</v>
      </c>
      <c r="AB27" s="186">
        <f>P27*各種係数表!I26*各種係数表!$L$5</f>
        <v>0</v>
      </c>
      <c r="AC27" s="210">
        <f t="shared" si="4"/>
        <v>0</v>
      </c>
    </row>
    <row r="28" spans="1:29">
      <c r="A28" s="176" t="s">
        <v>220</v>
      </c>
      <c r="B28" s="177" t="s">
        <v>135</v>
      </c>
      <c r="C28" s="210">
        <f>入力表!F30</f>
        <v>0</v>
      </c>
      <c r="D28" s="210">
        <f>C28*各種係数表!C27</f>
        <v>0</v>
      </c>
      <c r="E28" s="210">
        <f>$D28*各種係数表!E27</f>
        <v>0</v>
      </c>
      <c r="F28" s="186">
        <f>$D28*各種係数表!F27</f>
        <v>0</v>
      </c>
      <c r="G28" s="210">
        <v>0</v>
      </c>
      <c r="H28" s="210">
        <f>G28*各種係数表!D27</f>
        <v>0</v>
      </c>
      <c r="I28" s="186">
        <v>0</v>
      </c>
      <c r="J28" s="210">
        <f>I28*各種係数表!E27</f>
        <v>0</v>
      </c>
      <c r="K28" s="186">
        <f>I28*各種係数表!F27</f>
        <v>0</v>
      </c>
      <c r="L28" s="210"/>
      <c r="M28" s="186"/>
      <c r="N28" s="210">
        <f>$M$112*各種係数表!G27</f>
        <v>0</v>
      </c>
      <c r="O28" s="210">
        <f>N28*各種係数表!D27</f>
        <v>0</v>
      </c>
      <c r="P28" s="186">
        <v>0</v>
      </c>
      <c r="Q28" s="210">
        <f>P28*各種係数表!E27</f>
        <v>0</v>
      </c>
      <c r="R28" s="186">
        <f>P28*各種係数表!F27</f>
        <v>0</v>
      </c>
      <c r="S28" s="210">
        <f t="shared" si="0"/>
        <v>0</v>
      </c>
      <c r="T28" s="186">
        <f t="shared" si="1"/>
        <v>0</v>
      </c>
      <c r="U28" s="210">
        <f t="shared" si="2"/>
        <v>0</v>
      </c>
      <c r="V28" s="186">
        <f>D28*各種係数表!H27*各種係数表!$L$5</f>
        <v>0</v>
      </c>
      <c r="W28" s="210">
        <f>I28*各種係数表!H27*各種係数表!$L$5</f>
        <v>0</v>
      </c>
      <c r="X28" s="186">
        <f>P28*各種係数表!H27*各種係数表!$L$5</f>
        <v>0</v>
      </c>
      <c r="Y28" s="210">
        <f t="shared" si="3"/>
        <v>0</v>
      </c>
      <c r="Z28" s="186">
        <f>D28*各種係数表!I27*各種係数表!$L$5</f>
        <v>0</v>
      </c>
      <c r="AA28" s="210">
        <f>I28*各種係数表!I27*各種係数表!$L$5</f>
        <v>0</v>
      </c>
      <c r="AB28" s="186">
        <f>P28*各種係数表!I27*各種係数表!$L$5</f>
        <v>0</v>
      </c>
      <c r="AC28" s="210">
        <f t="shared" si="4"/>
        <v>0</v>
      </c>
    </row>
    <row r="29" spans="1:29">
      <c r="A29" s="178" t="s">
        <v>221</v>
      </c>
      <c r="B29" s="179" t="s">
        <v>136</v>
      </c>
      <c r="C29" s="212">
        <f>入力表!F31</f>
        <v>0</v>
      </c>
      <c r="D29" s="212">
        <f>C29*各種係数表!C28</f>
        <v>0</v>
      </c>
      <c r="E29" s="212">
        <f>$D29*各種係数表!E28</f>
        <v>0</v>
      </c>
      <c r="F29" s="214">
        <f>$D29*各種係数表!F28</f>
        <v>0</v>
      </c>
      <c r="G29" s="212">
        <v>0</v>
      </c>
      <c r="H29" s="212">
        <f>G29*各種係数表!D28</f>
        <v>0</v>
      </c>
      <c r="I29" s="214">
        <v>0</v>
      </c>
      <c r="J29" s="212">
        <f>I29*各種係数表!E28</f>
        <v>0</v>
      </c>
      <c r="K29" s="214">
        <f>I29*各種係数表!F28</f>
        <v>0</v>
      </c>
      <c r="L29" s="212"/>
      <c r="M29" s="214"/>
      <c r="N29" s="212">
        <f>$M$112*各種係数表!G28</f>
        <v>0</v>
      </c>
      <c r="O29" s="212">
        <f>N29*各種係数表!D28</f>
        <v>0</v>
      </c>
      <c r="P29" s="214">
        <v>0</v>
      </c>
      <c r="Q29" s="212">
        <f>P29*各種係数表!E28</f>
        <v>0</v>
      </c>
      <c r="R29" s="214">
        <f>P29*各種係数表!F28</f>
        <v>0</v>
      </c>
      <c r="S29" s="212">
        <f t="shared" si="0"/>
        <v>0</v>
      </c>
      <c r="T29" s="214">
        <f t="shared" si="1"/>
        <v>0</v>
      </c>
      <c r="U29" s="212">
        <f t="shared" si="2"/>
        <v>0</v>
      </c>
      <c r="V29" s="214">
        <f>D29*各種係数表!H28*各種係数表!$L$5</f>
        <v>0</v>
      </c>
      <c r="W29" s="212">
        <f>I29*各種係数表!H28*各種係数表!$L$5</f>
        <v>0</v>
      </c>
      <c r="X29" s="214">
        <f>P29*各種係数表!H28*各種係数表!$L$5</f>
        <v>0</v>
      </c>
      <c r="Y29" s="212">
        <f t="shared" si="3"/>
        <v>0</v>
      </c>
      <c r="Z29" s="214">
        <f>D29*各種係数表!I28*各種係数表!$L$5</f>
        <v>0</v>
      </c>
      <c r="AA29" s="212">
        <f>I29*各種係数表!I28*各種係数表!$L$5</f>
        <v>0</v>
      </c>
      <c r="AB29" s="214">
        <f>P29*各種係数表!I28*各種係数表!$L$5</f>
        <v>0</v>
      </c>
      <c r="AC29" s="212">
        <f t="shared" si="4"/>
        <v>0</v>
      </c>
    </row>
    <row r="30" spans="1:29">
      <c r="A30" s="176" t="s">
        <v>222</v>
      </c>
      <c r="B30" s="177" t="s">
        <v>137</v>
      </c>
      <c r="C30" s="210">
        <f>入力表!F32</f>
        <v>0</v>
      </c>
      <c r="D30" s="210">
        <f>C30*各種係数表!C29</f>
        <v>0</v>
      </c>
      <c r="E30" s="210">
        <f>$D30*各種係数表!E29</f>
        <v>0</v>
      </c>
      <c r="F30" s="186">
        <f>$D30*各種係数表!F29</f>
        <v>0</v>
      </c>
      <c r="G30" s="210">
        <v>0</v>
      </c>
      <c r="H30" s="210">
        <f>G30*各種係数表!D29</f>
        <v>0</v>
      </c>
      <c r="I30" s="186">
        <v>0</v>
      </c>
      <c r="J30" s="210">
        <f>I30*各種係数表!E29</f>
        <v>0</v>
      </c>
      <c r="K30" s="186">
        <f>I30*各種係数表!F29</f>
        <v>0</v>
      </c>
      <c r="L30" s="210"/>
      <c r="M30" s="186"/>
      <c r="N30" s="210">
        <f>$M$112*各種係数表!G29</f>
        <v>0</v>
      </c>
      <c r="O30" s="210">
        <f>N30*各種係数表!D29</f>
        <v>0</v>
      </c>
      <c r="P30" s="186">
        <v>0</v>
      </c>
      <c r="Q30" s="210">
        <f>P30*各種係数表!E29</f>
        <v>0</v>
      </c>
      <c r="R30" s="186">
        <f>P30*各種係数表!F29</f>
        <v>0</v>
      </c>
      <c r="S30" s="210">
        <f t="shared" si="0"/>
        <v>0</v>
      </c>
      <c r="T30" s="186">
        <f t="shared" si="1"/>
        <v>0</v>
      </c>
      <c r="U30" s="210">
        <f t="shared" si="2"/>
        <v>0</v>
      </c>
      <c r="V30" s="186">
        <f>D30*各種係数表!H29*各種係数表!$L$5</f>
        <v>0</v>
      </c>
      <c r="W30" s="210">
        <f>I30*各種係数表!H29*各種係数表!$L$5</f>
        <v>0</v>
      </c>
      <c r="X30" s="186">
        <f>P30*各種係数表!H29*各種係数表!$L$5</f>
        <v>0</v>
      </c>
      <c r="Y30" s="210">
        <f t="shared" si="3"/>
        <v>0</v>
      </c>
      <c r="Z30" s="186">
        <f>D30*各種係数表!I29*各種係数表!$L$5</f>
        <v>0</v>
      </c>
      <c r="AA30" s="210">
        <f>I30*各種係数表!I29*各種係数表!$L$5</f>
        <v>0</v>
      </c>
      <c r="AB30" s="186">
        <f>P30*各種係数表!I29*各種係数表!$L$5</f>
        <v>0</v>
      </c>
      <c r="AC30" s="210">
        <f t="shared" si="4"/>
        <v>0</v>
      </c>
    </row>
    <row r="31" spans="1:29">
      <c r="A31" s="176" t="s">
        <v>223</v>
      </c>
      <c r="B31" s="177" t="s">
        <v>424</v>
      </c>
      <c r="C31" s="210">
        <f>入力表!F33</f>
        <v>0</v>
      </c>
      <c r="D31" s="210">
        <f>C31*各種係数表!C30</f>
        <v>0</v>
      </c>
      <c r="E31" s="210">
        <f>$D31*各種係数表!E30</f>
        <v>0</v>
      </c>
      <c r="F31" s="186">
        <f>$D31*各種係数表!F30</f>
        <v>0</v>
      </c>
      <c r="G31" s="210">
        <v>0</v>
      </c>
      <c r="H31" s="210">
        <f>G31*各種係数表!D30</f>
        <v>0</v>
      </c>
      <c r="I31" s="186">
        <v>0</v>
      </c>
      <c r="J31" s="210">
        <f>I31*各種係数表!E30</f>
        <v>0</v>
      </c>
      <c r="K31" s="186">
        <f>I31*各種係数表!F30</f>
        <v>0</v>
      </c>
      <c r="L31" s="210"/>
      <c r="M31" s="186"/>
      <c r="N31" s="210">
        <f>$M$112*各種係数表!G30</f>
        <v>0</v>
      </c>
      <c r="O31" s="210">
        <f>N31*各種係数表!D30</f>
        <v>0</v>
      </c>
      <c r="P31" s="186">
        <v>0</v>
      </c>
      <c r="Q31" s="210">
        <f>P31*各種係数表!E30</f>
        <v>0</v>
      </c>
      <c r="R31" s="186">
        <f>P31*各種係数表!F30</f>
        <v>0</v>
      </c>
      <c r="S31" s="210">
        <f t="shared" si="0"/>
        <v>0</v>
      </c>
      <c r="T31" s="186">
        <f t="shared" si="1"/>
        <v>0</v>
      </c>
      <c r="U31" s="210">
        <f t="shared" si="2"/>
        <v>0</v>
      </c>
      <c r="V31" s="186">
        <f>D31*各種係数表!H30*各種係数表!$L$5</f>
        <v>0</v>
      </c>
      <c r="W31" s="210">
        <f>I31*各種係数表!H30*各種係数表!$L$5</f>
        <v>0</v>
      </c>
      <c r="X31" s="186">
        <f>P31*各種係数表!H30*各種係数表!$L$5</f>
        <v>0</v>
      </c>
      <c r="Y31" s="210">
        <f t="shared" si="3"/>
        <v>0</v>
      </c>
      <c r="Z31" s="186">
        <f>D31*各種係数表!I30*各種係数表!$L$5</f>
        <v>0</v>
      </c>
      <c r="AA31" s="210">
        <f>I31*各種係数表!I30*各種係数表!$L$5</f>
        <v>0</v>
      </c>
      <c r="AB31" s="186">
        <f>P31*各種係数表!I30*各種係数表!$L$5</f>
        <v>0</v>
      </c>
      <c r="AC31" s="210">
        <f t="shared" si="4"/>
        <v>0</v>
      </c>
    </row>
    <row r="32" spans="1:29">
      <c r="A32" s="176" t="s">
        <v>435</v>
      </c>
      <c r="B32" s="177" t="s">
        <v>425</v>
      </c>
      <c r="C32" s="210">
        <f>入力表!F34</f>
        <v>0</v>
      </c>
      <c r="D32" s="210">
        <f>C32*各種係数表!C31</f>
        <v>0</v>
      </c>
      <c r="E32" s="210">
        <f>$D32*各種係数表!E31</f>
        <v>0</v>
      </c>
      <c r="F32" s="186">
        <f>$D32*各種係数表!F31</f>
        <v>0</v>
      </c>
      <c r="G32" s="210">
        <v>0</v>
      </c>
      <c r="H32" s="210">
        <f>G32*各種係数表!D31</f>
        <v>0</v>
      </c>
      <c r="I32" s="186">
        <v>0</v>
      </c>
      <c r="J32" s="210">
        <f>I32*各種係数表!E31</f>
        <v>0</v>
      </c>
      <c r="K32" s="186">
        <f>I32*各種係数表!F31</f>
        <v>0</v>
      </c>
      <c r="L32" s="210"/>
      <c r="M32" s="186"/>
      <c r="N32" s="210">
        <f>$M$112*各種係数表!G31</f>
        <v>0</v>
      </c>
      <c r="O32" s="210">
        <f>N32*各種係数表!D31</f>
        <v>0</v>
      </c>
      <c r="P32" s="186">
        <v>0</v>
      </c>
      <c r="Q32" s="210">
        <f>P32*各種係数表!E31</f>
        <v>0</v>
      </c>
      <c r="R32" s="186">
        <f>P32*各種係数表!F31</f>
        <v>0</v>
      </c>
      <c r="S32" s="210">
        <f t="shared" si="0"/>
        <v>0</v>
      </c>
      <c r="T32" s="186">
        <f t="shared" si="1"/>
        <v>0</v>
      </c>
      <c r="U32" s="210">
        <f t="shared" si="2"/>
        <v>0</v>
      </c>
      <c r="V32" s="186">
        <f>D32*各種係数表!H31*各種係数表!$L$5</f>
        <v>0</v>
      </c>
      <c r="W32" s="210">
        <f>I32*各種係数表!H31*各種係数表!$L$5</f>
        <v>0</v>
      </c>
      <c r="X32" s="186">
        <f>P32*各種係数表!H31*各種係数表!$L$5</f>
        <v>0</v>
      </c>
      <c r="Y32" s="210">
        <f t="shared" si="3"/>
        <v>0</v>
      </c>
      <c r="Z32" s="186">
        <f>D32*各種係数表!I31*各種係数表!$L$5</f>
        <v>0</v>
      </c>
      <c r="AA32" s="210">
        <f>I32*各種係数表!I31*各種係数表!$L$5</f>
        <v>0</v>
      </c>
      <c r="AB32" s="186">
        <f>P32*各種係数表!I31*各種係数表!$L$5</f>
        <v>0</v>
      </c>
      <c r="AC32" s="210">
        <f t="shared" si="4"/>
        <v>0</v>
      </c>
    </row>
    <row r="33" spans="1:29">
      <c r="A33" s="176" t="s">
        <v>224</v>
      </c>
      <c r="B33" s="177" t="s">
        <v>138</v>
      </c>
      <c r="C33" s="210">
        <f>入力表!F35</f>
        <v>0</v>
      </c>
      <c r="D33" s="210">
        <f>C33*各種係数表!C32</f>
        <v>0</v>
      </c>
      <c r="E33" s="210">
        <f>$D33*各種係数表!E32</f>
        <v>0</v>
      </c>
      <c r="F33" s="186">
        <f>$D33*各種係数表!F32</f>
        <v>0</v>
      </c>
      <c r="G33" s="210">
        <v>0</v>
      </c>
      <c r="H33" s="210">
        <f>G33*各種係数表!D32</f>
        <v>0</v>
      </c>
      <c r="I33" s="186">
        <v>0</v>
      </c>
      <c r="J33" s="210">
        <f>I33*各種係数表!E32</f>
        <v>0</v>
      </c>
      <c r="K33" s="186">
        <f>I33*各種係数表!F32</f>
        <v>0</v>
      </c>
      <c r="L33" s="210"/>
      <c r="M33" s="186"/>
      <c r="N33" s="210">
        <f>$M$112*各種係数表!G32</f>
        <v>0</v>
      </c>
      <c r="O33" s="210">
        <f>N33*各種係数表!D32</f>
        <v>0</v>
      </c>
      <c r="P33" s="186">
        <v>0</v>
      </c>
      <c r="Q33" s="210">
        <f>P33*各種係数表!E32</f>
        <v>0</v>
      </c>
      <c r="R33" s="186">
        <f>P33*各種係数表!F32</f>
        <v>0</v>
      </c>
      <c r="S33" s="210">
        <f t="shared" si="0"/>
        <v>0</v>
      </c>
      <c r="T33" s="186">
        <f t="shared" si="1"/>
        <v>0</v>
      </c>
      <c r="U33" s="210">
        <f t="shared" si="2"/>
        <v>0</v>
      </c>
      <c r="V33" s="186">
        <f>D33*各種係数表!H32*各種係数表!$L$5</f>
        <v>0</v>
      </c>
      <c r="W33" s="210">
        <f>I33*各種係数表!H32*各種係数表!$L$5</f>
        <v>0</v>
      </c>
      <c r="X33" s="186">
        <f>P33*各種係数表!H32*各種係数表!$L$5</f>
        <v>0</v>
      </c>
      <c r="Y33" s="210">
        <f t="shared" si="3"/>
        <v>0</v>
      </c>
      <c r="Z33" s="186">
        <f>D33*各種係数表!I32*各種係数表!$L$5</f>
        <v>0</v>
      </c>
      <c r="AA33" s="210">
        <f>I33*各種係数表!I32*各種係数表!$L$5</f>
        <v>0</v>
      </c>
      <c r="AB33" s="186">
        <f>P33*各種係数表!I32*各種係数表!$L$5</f>
        <v>0</v>
      </c>
      <c r="AC33" s="210">
        <f t="shared" si="4"/>
        <v>0</v>
      </c>
    </row>
    <row r="34" spans="1:29">
      <c r="A34" s="178" t="s">
        <v>225</v>
      </c>
      <c r="B34" s="179" t="s">
        <v>139</v>
      </c>
      <c r="C34" s="210">
        <f>入力表!F36</f>
        <v>0</v>
      </c>
      <c r="D34" s="210">
        <f>C34*各種係数表!C33</f>
        <v>0</v>
      </c>
      <c r="E34" s="210">
        <f>$D34*各種係数表!E33</f>
        <v>0</v>
      </c>
      <c r="F34" s="186">
        <f>$D34*各種係数表!F33</f>
        <v>0</v>
      </c>
      <c r="G34" s="210">
        <v>0</v>
      </c>
      <c r="H34" s="210">
        <f>G34*各種係数表!D33</f>
        <v>0</v>
      </c>
      <c r="I34" s="186">
        <v>0</v>
      </c>
      <c r="J34" s="210">
        <f>I34*各種係数表!E33</f>
        <v>0</v>
      </c>
      <c r="K34" s="186">
        <f>I34*各種係数表!F33</f>
        <v>0</v>
      </c>
      <c r="L34" s="210"/>
      <c r="M34" s="186"/>
      <c r="N34" s="210">
        <f>$M$112*各種係数表!G33</f>
        <v>0</v>
      </c>
      <c r="O34" s="210">
        <f>N34*各種係数表!D33</f>
        <v>0</v>
      </c>
      <c r="P34" s="186">
        <v>0</v>
      </c>
      <c r="Q34" s="210">
        <f>P34*各種係数表!E33</f>
        <v>0</v>
      </c>
      <c r="R34" s="186">
        <f>P34*各種係数表!F33</f>
        <v>0</v>
      </c>
      <c r="S34" s="210">
        <f t="shared" si="0"/>
        <v>0</v>
      </c>
      <c r="T34" s="186">
        <f t="shared" si="1"/>
        <v>0</v>
      </c>
      <c r="U34" s="210">
        <f t="shared" si="2"/>
        <v>0</v>
      </c>
      <c r="V34" s="186">
        <f>D34*各種係数表!H33*各種係数表!$L$5</f>
        <v>0</v>
      </c>
      <c r="W34" s="210">
        <f>I34*各種係数表!H33*各種係数表!$L$5</f>
        <v>0</v>
      </c>
      <c r="X34" s="186">
        <f>P34*各種係数表!H33*各種係数表!$L$5</f>
        <v>0</v>
      </c>
      <c r="Y34" s="210">
        <f t="shared" si="3"/>
        <v>0</v>
      </c>
      <c r="Z34" s="186">
        <f>D34*各種係数表!I33*各種係数表!$L$5</f>
        <v>0</v>
      </c>
      <c r="AA34" s="210">
        <f>I34*各種係数表!I33*各種係数表!$L$5</f>
        <v>0</v>
      </c>
      <c r="AB34" s="186">
        <f>P34*各種係数表!I33*各種係数表!$L$5</f>
        <v>0</v>
      </c>
      <c r="AC34" s="210">
        <f t="shared" si="4"/>
        <v>0</v>
      </c>
    </row>
    <row r="35" spans="1:29">
      <c r="A35" s="176" t="s">
        <v>226</v>
      </c>
      <c r="B35" s="177" t="s">
        <v>426</v>
      </c>
      <c r="C35" s="211">
        <f>入力表!F37</f>
        <v>0</v>
      </c>
      <c r="D35" s="211">
        <f>C35*各種係数表!C34</f>
        <v>0</v>
      </c>
      <c r="E35" s="211">
        <f>$D35*各種係数表!E34</f>
        <v>0</v>
      </c>
      <c r="F35" s="213">
        <f>$D35*各種係数表!F34</f>
        <v>0</v>
      </c>
      <c r="G35" s="211">
        <v>0</v>
      </c>
      <c r="H35" s="211">
        <f>G35*各種係数表!D34</f>
        <v>0</v>
      </c>
      <c r="I35" s="213">
        <v>0</v>
      </c>
      <c r="J35" s="211">
        <f>I35*各種係数表!E34</f>
        <v>0</v>
      </c>
      <c r="K35" s="213">
        <f>I35*各種係数表!F34</f>
        <v>0</v>
      </c>
      <c r="L35" s="211"/>
      <c r="M35" s="213"/>
      <c r="N35" s="211">
        <f>$M$112*各種係数表!G34</f>
        <v>0</v>
      </c>
      <c r="O35" s="211">
        <f>N35*各種係数表!D34</f>
        <v>0</v>
      </c>
      <c r="P35" s="213">
        <v>0</v>
      </c>
      <c r="Q35" s="211">
        <f>P35*各種係数表!E34</f>
        <v>0</v>
      </c>
      <c r="R35" s="213">
        <f>P35*各種係数表!F34</f>
        <v>0</v>
      </c>
      <c r="S35" s="211">
        <f t="shared" si="0"/>
        <v>0</v>
      </c>
      <c r="T35" s="213">
        <f t="shared" si="1"/>
        <v>0</v>
      </c>
      <c r="U35" s="211">
        <f t="shared" si="2"/>
        <v>0</v>
      </c>
      <c r="V35" s="213">
        <f>D35*各種係数表!H34*各種係数表!$L$5</f>
        <v>0</v>
      </c>
      <c r="W35" s="211">
        <f>I35*各種係数表!H34*各種係数表!$L$5</f>
        <v>0</v>
      </c>
      <c r="X35" s="213">
        <f>P35*各種係数表!H34*各種係数表!$L$5</f>
        <v>0</v>
      </c>
      <c r="Y35" s="211">
        <f t="shared" si="3"/>
        <v>0</v>
      </c>
      <c r="Z35" s="213">
        <f>D35*各種係数表!I34*各種係数表!$L$5</f>
        <v>0</v>
      </c>
      <c r="AA35" s="211">
        <f>I35*各種係数表!I34*各種係数表!$L$5</f>
        <v>0</v>
      </c>
      <c r="AB35" s="213">
        <f>P35*各種係数表!I34*各種係数表!$L$5</f>
        <v>0</v>
      </c>
      <c r="AC35" s="211">
        <f t="shared" si="4"/>
        <v>0</v>
      </c>
    </row>
    <row r="36" spans="1:29">
      <c r="A36" s="176" t="s">
        <v>227</v>
      </c>
      <c r="B36" s="177" t="s">
        <v>140</v>
      </c>
      <c r="C36" s="210">
        <f>入力表!F38</f>
        <v>0</v>
      </c>
      <c r="D36" s="210">
        <f>C36*各種係数表!C35</f>
        <v>0</v>
      </c>
      <c r="E36" s="210">
        <f>$D36*各種係数表!E35</f>
        <v>0</v>
      </c>
      <c r="F36" s="186">
        <f>$D36*各種係数表!F35</f>
        <v>0</v>
      </c>
      <c r="G36" s="210">
        <v>0</v>
      </c>
      <c r="H36" s="210">
        <f>G36*各種係数表!D35</f>
        <v>0</v>
      </c>
      <c r="I36" s="186">
        <v>0</v>
      </c>
      <c r="J36" s="210">
        <f>I36*各種係数表!E35</f>
        <v>0</v>
      </c>
      <c r="K36" s="186">
        <f>I36*各種係数表!F35</f>
        <v>0</v>
      </c>
      <c r="L36" s="210"/>
      <c r="M36" s="186"/>
      <c r="N36" s="210">
        <f>$M$112*各種係数表!G35</f>
        <v>0</v>
      </c>
      <c r="O36" s="210">
        <f>N36*各種係数表!D35</f>
        <v>0</v>
      </c>
      <c r="P36" s="186">
        <v>0</v>
      </c>
      <c r="Q36" s="210">
        <f>P36*各種係数表!E35</f>
        <v>0</v>
      </c>
      <c r="R36" s="186">
        <f>P36*各種係数表!F35</f>
        <v>0</v>
      </c>
      <c r="S36" s="210">
        <f t="shared" si="0"/>
        <v>0</v>
      </c>
      <c r="T36" s="186">
        <f t="shared" si="1"/>
        <v>0</v>
      </c>
      <c r="U36" s="210">
        <f t="shared" si="2"/>
        <v>0</v>
      </c>
      <c r="V36" s="186">
        <f>D36*各種係数表!H35*各種係数表!$L$5</f>
        <v>0</v>
      </c>
      <c r="W36" s="210">
        <f>I36*各種係数表!H35*各種係数表!$L$5</f>
        <v>0</v>
      </c>
      <c r="X36" s="186">
        <f>P36*各種係数表!H35*各種係数表!$L$5</f>
        <v>0</v>
      </c>
      <c r="Y36" s="210">
        <f t="shared" si="3"/>
        <v>0</v>
      </c>
      <c r="Z36" s="186">
        <f>D36*各種係数表!I35*各種係数表!$L$5</f>
        <v>0</v>
      </c>
      <c r="AA36" s="210">
        <f>I36*各種係数表!I35*各種係数表!$L$5</f>
        <v>0</v>
      </c>
      <c r="AB36" s="186">
        <f>P36*各種係数表!I35*各種係数表!$L$5</f>
        <v>0</v>
      </c>
      <c r="AC36" s="210">
        <f t="shared" si="4"/>
        <v>0</v>
      </c>
    </row>
    <row r="37" spans="1:29">
      <c r="A37" s="176" t="s">
        <v>228</v>
      </c>
      <c r="B37" s="177" t="s">
        <v>141</v>
      </c>
      <c r="C37" s="210">
        <f>入力表!F39</f>
        <v>0</v>
      </c>
      <c r="D37" s="210">
        <f>C37*各種係数表!C36</f>
        <v>0</v>
      </c>
      <c r="E37" s="210">
        <f>$D37*各種係数表!E36</f>
        <v>0</v>
      </c>
      <c r="F37" s="186">
        <f>$D37*各種係数表!F36</f>
        <v>0</v>
      </c>
      <c r="G37" s="210">
        <v>0</v>
      </c>
      <c r="H37" s="210">
        <f>G37*各種係数表!D36</f>
        <v>0</v>
      </c>
      <c r="I37" s="186">
        <v>0</v>
      </c>
      <c r="J37" s="210">
        <f>I37*各種係数表!E36</f>
        <v>0</v>
      </c>
      <c r="K37" s="186">
        <f>I37*各種係数表!F36</f>
        <v>0</v>
      </c>
      <c r="L37" s="210"/>
      <c r="M37" s="186"/>
      <c r="N37" s="210">
        <f>$M$112*各種係数表!G36</f>
        <v>0</v>
      </c>
      <c r="O37" s="210">
        <f>N37*各種係数表!D36</f>
        <v>0</v>
      </c>
      <c r="P37" s="186">
        <v>0</v>
      </c>
      <c r="Q37" s="210">
        <f>P37*各種係数表!E36</f>
        <v>0</v>
      </c>
      <c r="R37" s="186">
        <f>P37*各種係数表!F36</f>
        <v>0</v>
      </c>
      <c r="S37" s="210">
        <f t="shared" ref="S37:S68" si="5">+D37+I37+P37</f>
        <v>0</v>
      </c>
      <c r="T37" s="186">
        <f t="shared" ref="T37:T68" si="6">+E37+J37+Q37</f>
        <v>0</v>
      </c>
      <c r="U37" s="210">
        <f t="shared" ref="U37:U68" si="7">+F37+K37+R37</f>
        <v>0</v>
      </c>
      <c r="V37" s="186">
        <f>D37*各種係数表!H36*各種係数表!$L$5</f>
        <v>0</v>
      </c>
      <c r="W37" s="210">
        <f>I37*各種係数表!H36*各種係数表!$L$5</f>
        <v>0</v>
      </c>
      <c r="X37" s="186">
        <f>P37*各種係数表!H36*各種係数表!$L$5</f>
        <v>0</v>
      </c>
      <c r="Y37" s="210">
        <f t="shared" si="3"/>
        <v>0</v>
      </c>
      <c r="Z37" s="186">
        <f>D37*各種係数表!I36*各種係数表!$L$5</f>
        <v>0</v>
      </c>
      <c r="AA37" s="210">
        <f>I37*各種係数表!I36*各種係数表!$L$5</f>
        <v>0</v>
      </c>
      <c r="AB37" s="186">
        <f>P37*各種係数表!I36*各種係数表!$L$5</f>
        <v>0</v>
      </c>
      <c r="AC37" s="210">
        <f t="shared" si="4"/>
        <v>0</v>
      </c>
    </row>
    <row r="38" spans="1:29">
      <c r="A38" s="176" t="s">
        <v>229</v>
      </c>
      <c r="B38" s="177" t="s">
        <v>142</v>
      </c>
      <c r="C38" s="210">
        <f>入力表!F40</f>
        <v>0</v>
      </c>
      <c r="D38" s="210">
        <f>C38*各種係数表!C37</f>
        <v>0</v>
      </c>
      <c r="E38" s="210">
        <f>$D38*各種係数表!E37</f>
        <v>0</v>
      </c>
      <c r="F38" s="186">
        <f>$D38*各種係数表!F37</f>
        <v>0</v>
      </c>
      <c r="G38" s="210">
        <v>0</v>
      </c>
      <c r="H38" s="210">
        <f>G38*各種係数表!D37</f>
        <v>0</v>
      </c>
      <c r="I38" s="186">
        <v>0</v>
      </c>
      <c r="J38" s="210">
        <f>I38*各種係数表!E37</f>
        <v>0</v>
      </c>
      <c r="K38" s="186">
        <f>I38*各種係数表!F37</f>
        <v>0</v>
      </c>
      <c r="L38" s="210"/>
      <c r="M38" s="186"/>
      <c r="N38" s="210">
        <f>$M$112*各種係数表!G37</f>
        <v>0</v>
      </c>
      <c r="O38" s="210">
        <f>N38*各種係数表!D37</f>
        <v>0</v>
      </c>
      <c r="P38" s="186">
        <v>0</v>
      </c>
      <c r="Q38" s="210">
        <f>P38*各種係数表!E37</f>
        <v>0</v>
      </c>
      <c r="R38" s="186">
        <f>P38*各種係数表!F37</f>
        <v>0</v>
      </c>
      <c r="S38" s="210">
        <f t="shared" si="5"/>
        <v>0</v>
      </c>
      <c r="T38" s="186">
        <f t="shared" si="6"/>
        <v>0</v>
      </c>
      <c r="U38" s="210">
        <f t="shared" si="7"/>
        <v>0</v>
      </c>
      <c r="V38" s="186">
        <f>D38*各種係数表!H37*各種係数表!$L$5</f>
        <v>0</v>
      </c>
      <c r="W38" s="210">
        <f>I38*各種係数表!H37*各種係数表!$L$5</f>
        <v>0</v>
      </c>
      <c r="X38" s="186">
        <f>P38*各種係数表!H37*各種係数表!$L$5</f>
        <v>0</v>
      </c>
      <c r="Y38" s="210">
        <f t="shared" si="3"/>
        <v>0</v>
      </c>
      <c r="Z38" s="186">
        <f>D38*各種係数表!I37*各種係数表!$L$5</f>
        <v>0</v>
      </c>
      <c r="AA38" s="210">
        <f>I38*各種係数表!I37*各種係数表!$L$5</f>
        <v>0</v>
      </c>
      <c r="AB38" s="186">
        <f>P38*各種係数表!I37*各種係数表!$L$5</f>
        <v>0</v>
      </c>
      <c r="AC38" s="210">
        <f t="shared" si="4"/>
        <v>0</v>
      </c>
    </row>
    <row r="39" spans="1:29">
      <c r="A39" s="178" t="s">
        <v>230</v>
      </c>
      <c r="B39" s="179" t="s">
        <v>143</v>
      </c>
      <c r="C39" s="212">
        <f>入力表!F41</f>
        <v>0</v>
      </c>
      <c r="D39" s="212">
        <f>C39*各種係数表!C38</f>
        <v>0</v>
      </c>
      <c r="E39" s="212">
        <f>$D39*各種係数表!E38</f>
        <v>0</v>
      </c>
      <c r="F39" s="214">
        <f>$D39*各種係数表!F38</f>
        <v>0</v>
      </c>
      <c r="G39" s="212">
        <v>0</v>
      </c>
      <c r="H39" s="212">
        <f>G39*各種係数表!D38</f>
        <v>0</v>
      </c>
      <c r="I39" s="214">
        <v>0</v>
      </c>
      <c r="J39" s="212">
        <f>I39*各種係数表!E38</f>
        <v>0</v>
      </c>
      <c r="K39" s="214">
        <f>I39*各種係数表!F38</f>
        <v>0</v>
      </c>
      <c r="L39" s="212"/>
      <c r="M39" s="214"/>
      <c r="N39" s="212">
        <f>$M$112*各種係数表!G38</f>
        <v>0</v>
      </c>
      <c r="O39" s="212">
        <f>N39*各種係数表!D38</f>
        <v>0</v>
      </c>
      <c r="P39" s="214">
        <v>0</v>
      </c>
      <c r="Q39" s="212">
        <f>P39*各種係数表!E38</f>
        <v>0</v>
      </c>
      <c r="R39" s="214">
        <f>P39*各種係数表!F38</f>
        <v>0</v>
      </c>
      <c r="S39" s="212">
        <f t="shared" si="5"/>
        <v>0</v>
      </c>
      <c r="T39" s="214">
        <f t="shared" si="6"/>
        <v>0</v>
      </c>
      <c r="U39" s="212">
        <f t="shared" si="7"/>
        <v>0</v>
      </c>
      <c r="V39" s="214">
        <f>D39*各種係数表!H38*各種係数表!$L$5</f>
        <v>0</v>
      </c>
      <c r="W39" s="212">
        <f>I39*各種係数表!H38*各種係数表!$L$5</f>
        <v>0</v>
      </c>
      <c r="X39" s="214">
        <f>P39*各種係数表!H38*各種係数表!$L$5</f>
        <v>0</v>
      </c>
      <c r="Y39" s="212">
        <f t="shared" si="3"/>
        <v>0</v>
      </c>
      <c r="Z39" s="214">
        <f>D39*各種係数表!I38*各種係数表!$L$5</f>
        <v>0</v>
      </c>
      <c r="AA39" s="212">
        <f>I39*各種係数表!I38*各種係数表!$L$5</f>
        <v>0</v>
      </c>
      <c r="AB39" s="214">
        <f>P39*各種係数表!I38*各種係数表!$L$5</f>
        <v>0</v>
      </c>
      <c r="AC39" s="212">
        <f t="shared" si="4"/>
        <v>0</v>
      </c>
    </row>
    <row r="40" spans="1:29">
      <c r="A40" s="176" t="s">
        <v>231</v>
      </c>
      <c r="B40" s="177" t="s">
        <v>144</v>
      </c>
      <c r="C40" s="210">
        <f>入力表!F42</f>
        <v>0</v>
      </c>
      <c r="D40" s="210">
        <f>C40*各種係数表!C39</f>
        <v>0</v>
      </c>
      <c r="E40" s="210">
        <f>$D40*各種係数表!E39</f>
        <v>0</v>
      </c>
      <c r="F40" s="186">
        <f>$D40*各種係数表!F39</f>
        <v>0</v>
      </c>
      <c r="G40" s="210">
        <v>0</v>
      </c>
      <c r="H40" s="210">
        <f>G40*各種係数表!D39</f>
        <v>0</v>
      </c>
      <c r="I40" s="186">
        <v>0</v>
      </c>
      <c r="J40" s="210">
        <f>I40*各種係数表!E39</f>
        <v>0</v>
      </c>
      <c r="K40" s="186">
        <f>I40*各種係数表!F39</f>
        <v>0</v>
      </c>
      <c r="L40" s="210"/>
      <c r="M40" s="186"/>
      <c r="N40" s="210">
        <f>$M$112*各種係数表!G39</f>
        <v>0</v>
      </c>
      <c r="O40" s="210">
        <f>N40*各種係数表!D39</f>
        <v>0</v>
      </c>
      <c r="P40" s="186">
        <v>0</v>
      </c>
      <c r="Q40" s="210">
        <f>P40*各種係数表!E39</f>
        <v>0</v>
      </c>
      <c r="R40" s="186">
        <f>P40*各種係数表!F39</f>
        <v>0</v>
      </c>
      <c r="S40" s="210">
        <f t="shared" si="5"/>
        <v>0</v>
      </c>
      <c r="T40" s="186">
        <f t="shared" si="6"/>
        <v>0</v>
      </c>
      <c r="U40" s="210">
        <f t="shared" si="7"/>
        <v>0</v>
      </c>
      <c r="V40" s="186">
        <f>D40*各種係数表!H39*各種係数表!$L$5</f>
        <v>0</v>
      </c>
      <c r="W40" s="210">
        <f>I40*各種係数表!H39*各種係数表!$L$5</f>
        <v>0</v>
      </c>
      <c r="X40" s="186">
        <f>P40*各種係数表!H39*各種係数表!$L$5</f>
        <v>0</v>
      </c>
      <c r="Y40" s="210">
        <f t="shared" si="3"/>
        <v>0</v>
      </c>
      <c r="Z40" s="186">
        <f>D40*各種係数表!I39*各種係数表!$L$5</f>
        <v>0</v>
      </c>
      <c r="AA40" s="210">
        <f>I40*各種係数表!I39*各種係数表!$L$5</f>
        <v>0</v>
      </c>
      <c r="AB40" s="186">
        <f>P40*各種係数表!I39*各種係数表!$L$5</f>
        <v>0</v>
      </c>
      <c r="AC40" s="210">
        <f t="shared" si="4"/>
        <v>0</v>
      </c>
    </row>
    <row r="41" spans="1:29">
      <c r="A41" s="176" t="s">
        <v>232</v>
      </c>
      <c r="B41" s="177" t="s">
        <v>145</v>
      </c>
      <c r="C41" s="210">
        <f>入力表!F43</f>
        <v>0</v>
      </c>
      <c r="D41" s="210">
        <f>C41*各種係数表!C40</f>
        <v>0</v>
      </c>
      <c r="E41" s="210">
        <f>$D41*各種係数表!E40</f>
        <v>0</v>
      </c>
      <c r="F41" s="186">
        <f>$D41*各種係数表!F40</f>
        <v>0</v>
      </c>
      <c r="G41" s="210">
        <v>0</v>
      </c>
      <c r="H41" s="210">
        <f>G41*各種係数表!D40</f>
        <v>0</v>
      </c>
      <c r="I41" s="186">
        <v>0</v>
      </c>
      <c r="J41" s="210">
        <f>I41*各種係数表!E40</f>
        <v>0</v>
      </c>
      <c r="K41" s="186">
        <f>I41*各種係数表!F40</f>
        <v>0</v>
      </c>
      <c r="L41" s="215"/>
      <c r="M41" s="186"/>
      <c r="N41" s="210">
        <f>$M$112*各種係数表!G40</f>
        <v>0</v>
      </c>
      <c r="O41" s="210">
        <f>N41*各種係数表!D40</f>
        <v>0</v>
      </c>
      <c r="P41" s="186">
        <v>0</v>
      </c>
      <c r="Q41" s="210">
        <f>P41*各種係数表!E40</f>
        <v>0</v>
      </c>
      <c r="R41" s="186">
        <f>P41*各種係数表!F40</f>
        <v>0</v>
      </c>
      <c r="S41" s="210">
        <f t="shared" si="5"/>
        <v>0</v>
      </c>
      <c r="T41" s="186">
        <f t="shared" si="6"/>
        <v>0</v>
      </c>
      <c r="U41" s="210">
        <f t="shared" si="7"/>
        <v>0</v>
      </c>
      <c r="V41" s="186">
        <f>D41*各種係数表!H40*各種係数表!$L$5</f>
        <v>0</v>
      </c>
      <c r="W41" s="210">
        <f>I41*各種係数表!H40*各種係数表!$L$5</f>
        <v>0</v>
      </c>
      <c r="X41" s="186">
        <f>P41*各種係数表!H40*各種係数表!$L$5</f>
        <v>0</v>
      </c>
      <c r="Y41" s="210">
        <f t="shared" si="3"/>
        <v>0</v>
      </c>
      <c r="Z41" s="186">
        <f>D41*各種係数表!I40*各種係数表!$L$5</f>
        <v>0</v>
      </c>
      <c r="AA41" s="210">
        <f>I41*各種係数表!I40*各種係数表!$L$5</f>
        <v>0</v>
      </c>
      <c r="AB41" s="186">
        <f>P41*各種係数表!I40*各種係数表!$L$5</f>
        <v>0</v>
      </c>
      <c r="AC41" s="210">
        <f t="shared" si="4"/>
        <v>0</v>
      </c>
    </row>
    <row r="42" spans="1:29">
      <c r="A42" s="176" t="s">
        <v>233</v>
      </c>
      <c r="B42" s="177" t="s">
        <v>427</v>
      </c>
      <c r="C42" s="210">
        <f>入力表!F44</f>
        <v>0</v>
      </c>
      <c r="D42" s="210">
        <f>C42*各種係数表!C41</f>
        <v>0</v>
      </c>
      <c r="E42" s="210">
        <f>$D42*各種係数表!E41</f>
        <v>0</v>
      </c>
      <c r="F42" s="186">
        <f>$D42*各種係数表!F41</f>
        <v>0</v>
      </c>
      <c r="G42" s="210">
        <v>0</v>
      </c>
      <c r="H42" s="210">
        <f>G42*各種係数表!D41</f>
        <v>0</v>
      </c>
      <c r="I42" s="186">
        <v>0</v>
      </c>
      <c r="J42" s="210">
        <f>I42*各種係数表!E41</f>
        <v>0</v>
      </c>
      <c r="K42" s="186">
        <f>I42*各種係数表!F41</f>
        <v>0</v>
      </c>
      <c r="L42" s="210"/>
      <c r="M42" s="186"/>
      <c r="N42" s="210">
        <f>$M$112*各種係数表!G41</f>
        <v>0</v>
      </c>
      <c r="O42" s="210">
        <f>N42*各種係数表!D41</f>
        <v>0</v>
      </c>
      <c r="P42" s="186">
        <v>0</v>
      </c>
      <c r="Q42" s="210">
        <f>P42*各種係数表!E41</f>
        <v>0</v>
      </c>
      <c r="R42" s="186">
        <f>P42*各種係数表!F41</f>
        <v>0</v>
      </c>
      <c r="S42" s="210">
        <f t="shared" si="5"/>
        <v>0</v>
      </c>
      <c r="T42" s="186">
        <f t="shared" si="6"/>
        <v>0</v>
      </c>
      <c r="U42" s="210">
        <f t="shared" si="7"/>
        <v>0</v>
      </c>
      <c r="V42" s="186">
        <f>D42*各種係数表!H41*各種係数表!$L$5</f>
        <v>0</v>
      </c>
      <c r="W42" s="210">
        <f>I42*各種係数表!H41*各種係数表!$L$5</f>
        <v>0</v>
      </c>
      <c r="X42" s="186">
        <f>P42*各種係数表!H41*各種係数表!$L$5</f>
        <v>0</v>
      </c>
      <c r="Y42" s="210">
        <f t="shared" si="3"/>
        <v>0</v>
      </c>
      <c r="Z42" s="186">
        <f>D42*各種係数表!I41*各種係数表!$L$5</f>
        <v>0</v>
      </c>
      <c r="AA42" s="210">
        <f>I42*各種係数表!I41*各種係数表!$L$5</f>
        <v>0</v>
      </c>
      <c r="AB42" s="186">
        <f>P42*各種係数表!I41*各種係数表!$L$5</f>
        <v>0</v>
      </c>
      <c r="AC42" s="210">
        <f t="shared" si="4"/>
        <v>0</v>
      </c>
    </row>
    <row r="43" spans="1:29">
      <c r="A43" s="176" t="s">
        <v>234</v>
      </c>
      <c r="B43" s="177" t="s">
        <v>146</v>
      </c>
      <c r="C43" s="210">
        <f>入力表!F45</f>
        <v>0</v>
      </c>
      <c r="D43" s="210">
        <f>C43*各種係数表!C42</f>
        <v>0</v>
      </c>
      <c r="E43" s="210">
        <f>$D43*各種係数表!E42</f>
        <v>0</v>
      </c>
      <c r="F43" s="186">
        <f>$D43*各種係数表!F42</f>
        <v>0</v>
      </c>
      <c r="G43" s="210">
        <v>0</v>
      </c>
      <c r="H43" s="210">
        <f>G43*各種係数表!D42</f>
        <v>0</v>
      </c>
      <c r="I43" s="186">
        <v>0</v>
      </c>
      <c r="J43" s="210">
        <f>I43*各種係数表!E42</f>
        <v>0</v>
      </c>
      <c r="K43" s="186">
        <f>I43*各種係数表!F42</f>
        <v>0</v>
      </c>
      <c r="L43" s="210"/>
      <c r="M43" s="186"/>
      <c r="N43" s="210">
        <f>$M$112*各種係数表!G42</f>
        <v>0</v>
      </c>
      <c r="O43" s="210">
        <f>N43*各種係数表!D42</f>
        <v>0</v>
      </c>
      <c r="P43" s="186">
        <v>0</v>
      </c>
      <c r="Q43" s="210">
        <f>P43*各種係数表!E42</f>
        <v>0</v>
      </c>
      <c r="R43" s="186">
        <f>P43*各種係数表!F42</f>
        <v>0</v>
      </c>
      <c r="S43" s="210">
        <f t="shared" si="5"/>
        <v>0</v>
      </c>
      <c r="T43" s="186">
        <f t="shared" si="6"/>
        <v>0</v>
      </c>
      <c r="U43" s="210">
        <f t="shared" si="7"/>
        <v>0</v>
      </c>
      <c r="V43" s="186">
        <f>D43*各種係数表!H42*各種係数表!$L$5</f>
        <v>0</v>
      </c>
      <c r="W43" s="210">
        <f>I43*各種係数表!H42*各種係数表!$L$5</f>
        <v>0</v>
      </c>
      <c r="X43" s="186">
        <f>P43*各種係数表!H42*各種係数表!$L$5</f>
        <v>0</v>
      </c>
      <c r="Y43" s="210">
        <f t="shared" si="3"/>
        <v>0</v>
      </c>
      <c r="Z43" s="186">
        <f>D43*各種係数表!I42*各種係数表!$L$5</f>
        <v>0</v>
      </c>
      <c r="AA43" s="210">
        <f>I43*各種係数表!I42*各種係数表!$L$5</f>
        <v>0</v>
      </c>
      <c r="AB43" s="186">
        <f>P43*各種係数表!I42*各種係数表!$L$5</f>
        <v>0</v>
      </c>
      <c r="AC43" s="210">
        <f t="shared" si="4"/>
        <v>0</v>
      </c>
    </row>
    <row r="44" spans="1:29">
      <c r="A44" s="176" t="s">
        <v>235</v>
      </c>
      <c r="B44" s="177" t="s">
        <v>147</v>
      </c>
      <c r="C44" s="212">
        <f>入力表!F46</f>
        <v>0</v>
      </c>
      <c r="D44" s="212">
        <f>C44*各種係数表!C43</f>
        <v>0</v>
      </c>
      <c r="E44" s="212">
        <f>$D44*各種係数表!E43</f>
        <v>0</v>
      </c>
      <c r="F44" s="214">
        <f>$D44*各種係数表!F43</f>
        <v>0</v>
      </c>
      <c r="G44" s="212">
        <v>0</v>
      </c>
      <c r="H44" s="210">
        <f>G44*各種係数表!D43</f>
        <v>0</v>
      </c>
      <c r="I44" s="214">
        <v>0</v>
      </c>
      <c r="J44" s="212">
        <f>I44*各種係数表!E43</f>
        <v>0</v>
      </c>
      <c r="K44" s="214">
        <f>I44*各種係数表!F43</f>
        <v>0</v>
      </c>
      <c r="L44" s="212"/>
      <c r="M44" s="214"/>
      <c r="N44" s="212">
        <f>$M$112*各種係数表!G43</f>
        <v>0</v>
      </c>
      <c r="O44" s="210">
        <f>N44*各種係数表!D43</f>
        <v>0</v>
      </c>
      <c r="P44" s="214">
        <v>0</v>
      </c>
      <c r="Q44" s="212">
        <f>P44*各種係数表!E43</f>
        <v>0</v>
      </c>
      <c r="R44" s="214">
        <f>P44*各種係数表!F43</f>
        <v>0</v>
      </c>
      <c r="S44" s="212">
        <f t="shared" si="5"/>
        <v>0</v>
      </c>
      <c r="T44" s="214">
        <f t="shared" si="6"/>
        <v>0</v>
      </c>
      <c r="U44" s="212">
        <f t="shared" si="7"/>
        <v>0</v>
      </c>
      <c r="V44" s="214">
        <f>D44*各種係数表!H43*各種係数表!$L$5</f>
        <v>0</v>
      </c>
      <c r="W44" s="212">
        <f>I44*各種係数表!H43*各種係数表!$L$5</f>
        <v>0</v>
      </c>
      <c r="X44" s="214">
        <f>P44*各種係数表!H43*各種係数表!$L$5</f>
        <v>0</v>
      </c>
      <c r="Y44" s="212">
        <f t="shared" si="3"/>
        <v>0</v>
      </c>
      <c r="Z44" s="214">
        <f>D44*各種係数表!I43*各種係数表!$L$5</f>
        <v>0</v>
      </c>
      <c r="AA44" s="212">
        <f>I44*各種係数表!I43*各種係数表!$L$5</f>
        <v>0</v>
      </c>
      <c r="AB44" s="214">
        <f>P44*各種係数表!I43*各種係数表!$L$5</f>
        <v>0</v>
      </c>
      <c r="AC44" s="212">
        <f t="shared" si="4"/>
        <v>0</v>
      </c>
    </row>
    <row r="45" spans="1:29">
      <c r="A45" s="180" t="s">
        <v>236</v>
      </c>
      <c r="B45" s="181" t="s">
        <v>148</v>
      </c>
      <c r="C45" s="210">
        <f>入力表!F47</f>
        <v>0</v>
      </c>
      <c r="D45" s="210">
        <f>C45*各種係数表!C44</f>
        <v>0</v>
      </c>
      <c r="E45" s="210">
        <f>$D45*各種係数表!E44</f>
        <v>0</v>
      </c>
      <c r="F45" s="186">
        <f>$D45*各種係数表!F44</f>
        <v>0</v>
      </c>
      <c r="G45" s="210">
        <v>0</v>
      </c>
      <c r="H45" s="211">
        <f>G45*各種係数表!D44</f>
        <v>0</v>
      </c>
      <c r="I45" s="186">
        <v>0</v>
      </c>
      <c r="J45" s="210">
        <f>I45*各種係数表!E44</f>
        <v>0</v>
      </c>
      <c r="K45" s="186">
        <f>I45*各種係数表!F44</f>
        <v>0</v>
      </c>
      <c r="L45" s="210"/>
      <c r="M45" s="186"/>
      <c r="N45" s="210">
        <f>$M$112*各種係数表!G44</f>
        <v>0</v>
      </c>
      <c r="O45" s="211">
        <f>N45*各種係数表!D44</f>
        <v>0</v>
      </c>
      <c r="P45" s="186">
        <v>0</v>
      </c>
      <c r="Q45" s="210">
        <f>P45*各種係数表!E44</f>
        <v>0</v>
      </c>
      <c r="R45" s="186">
        <f>P45*各種係数表!F44</f>
        <v>0</v>
      </c>
      <c r="S45" s="210">
        <f t="shared" si="5"/>
        <v>0</v>
      </c>
      <c r="T45" s="186">
        <f t="shared" si="6"/>
        <v>0</v>
      </c>
      <c r="U45" s="210">
        <f t="shared" si="7"/>
        <v>0</v>
      </c>
      <c r="V45" s="186">
        <f>D45*各種係数表!H44*各種係数表!$L$5</f>
        <v>0</v>
      </c>
      <c r="W45" s="210">
        <f>I45*各種係数表!H44*各種係数表!$L$5</f>
        <v>0</v>
      </c>
      <c r="X45" s="186">
        <f>P45*各種係数表!H44*各種係数表!$L$5</f>
        <v>0</v>
      </c>
      <c r="Y45" s="210">
        <f t="shared" si="3"/>
        <v>0</v>
      </c>
      <c r="Z45" s="186">
        <f>D45*各種係数表!I44*各種係数表!$L$5</f>
        <v>0</v>
      </c>
      <c r="AA45" s="210">
        <f>I45*各種係数表!I44*各種係数表!$L$5</f>
        <v>0</v>
      </c>
      <c r="AB45" s="186">
        <f>P45*各種係数表!I44*各種係数表!$L$5</f>
        <v>0</v>
      </c>
      <c r="AC45" s="210">
        <f t="shared" si="4"/>
        <v>0</v>
      </c>
    </row>
    <row r="46" spans="1:29">
      <c r="A46" s="176" t="s">
        <v>237</v>
      </c>
      <c r="B46" s="177" t="s">
        <v>428</v>
      </c>
      <c r="C46" s="210">
        <f>入力表!F48</f>
        <v>0</v>
      </c>
      <c r="D46" s="210">
        <f>C46*各種係数表!C45</f>
        <v>0</v>
      </c>
      <c r="E46" s="210">
        <f>$D46*各種係数表!E45</f>
        <v>0</v>
      </c>
      <c r="F46" s="186">
        <f>$D46*各種係数表!F45</f>
        <v>0</v>
      </c>
      <c r="G46" s="210">
        <v>0</v>
      </c>
      <c r="H46" s="210">
        <f>G46*各種係数表!D45</f>
        <v>0</v>
      </c>
      <c r="I46" s="186">
        <v>0</v>
      </c>
      <c r="J46" s="210">
        <f>I46*各種係数表!E45</f>
        <v>0</v>
      </c>
      <c r="K46" s="186">
        <f>I46*各種係数表!F45</f>
        <v>0</v>
      </c>
      <c r="L46" s="210"/>
      <c r="M46" s="186"/>
      <c r="N46" s="210">
        <f>$M$112*各種係数表!G45</f>
        <v>0</v>
      </c>
      <c r="O46" s="210">
        <f>N46*各種係数表!D45</f>
        <v>0</v>
      </c>
      <c r="P46" s="186">
        <v>0</v>
      </c>
      <c r="Q46" s="210">
        <f>P46*各種係数表!E45</f>
        <v>0</v>
      </c>
      <c r="R46" s="186">
        <f>P46*各種係数表!F45</f>
        <v>0</v>
      </c>
      <c r="S46" s="210">
        <f t="shared" si="5"/>
        <v>0</v>
      </c>
      <c r="T46" s="186">
        <f t="shared" si="6"/>
        <v>0</v>
      </c>
      <c r="U46" s="210">
        <f t="shared" si="7"/>
        <v>0</v>
      </c>
      <c r="V46" s="186">
        <f>D46*各種係数表!H45*各種係数表!$L$5</f>
        <v>0</v>
      </c>
      <c r="W46" s="210">
        <f>I46*各種係数表!H45*各種係数表!$L$5</f>
        <v>0</v>
      </c>
      <c r="X46" s="186">
        <f>P46*各種係数表!H45*各種係数表!$L$5</f>
        <v>0</v>
      </c>
      <c r="Y46" s="210">
        <f t="shared" si="3"/>
        <v>0</v>
      </c>
      <c r="Z46" s="186">
        <f>D46*各種係数表!I45*各種係数表!$L$5</f>
        <v>0</v>
      </c>
      <c r="AA46" s="210">
        <f>I46*各種係数表!I45*各種係数表!$L$5</f>
        <v>0</v>
      </c>
      <c r="AB46" s="186">
        <f>P46*各種係数表!I45*各種係数表!$L$5</f>
        <v>0</v>
      </c>
      <c r="AC46" s="210">
        <f t="shared" si="4"/>
        <v>0</v>
      </c>
    </row>
    <row r="47" spans="1:29">
      <c r="A47" s="176" t="s">
        <v>238</v>
      </c>
      <c r="B47" s="177" t="s">
        <v>149</v>
      </c>
      <c r="C47" s="210">
        <f>入力表!F49</f>
        <v>0</v>
      </c>
      <c r="D47" s="210">
        <f>C47*各種係数表!C46</f>
        <v>0</v>
      </c>
      <c r="E47" s="210">
        <f>$D47*各種係数表!E46</f>
        <v>0</v>
      </c>
      <c r="F47" s="186">
        <f>$D47*各種係数表!F46</f>
        <v>0</v>
      </c>
      <c r="G47" s="210">
        <v>0</v>
      </c>
      <c r="H47" s="210">
        <f>G47*各種係数表!D46</f>
        <v>0</v>
      </c>
      <c r="I47" s="186">
        <v>0</v>
      </c>
      <c r="J47" s="210">
        <f>I47*各種係数表!E46</f>
        <v>0</v>
      </c>
      <c r="K47" s="186">
        <f>I47*各種係数表!F46</f>
        <v>0</v>
      </c>
      <c r="L47" s="210"/>
      <c r="M47" s="186"/>
      <c r="N47" s="210">
        <f>$M$112*各種係数表!G46</f>
        <v>0</v>
      </c>
      <c r="O47" s="210">
        <f>N47*各種係数表!D46</f>
        <v>0</v>
      </c>
      <c r="P47" s="186">
        <v>0</v>
      </c>
      <c r="Q47" s="210">
        <f>P47*各種係数表!E46</f>
        <v>0</v>
      </c>
      <c r="R47" s="186">
        <f>P47*各種係数表!F46</f>
        <v>0</v>
      </c>
      <c r="S47" s="210">
        <f t="shared" si="5"/>
        <v>0</v>
      </c>
      <c r="T47" s="186">
        <f t="shared" si="6"/>
        <v>0</v>
      </c>
      <c r="U47" s="210">
        <f t="shared" si="7"/>
        <v>0</v>
      </c>
      <c r="V47" s="186">
        <f>D47*各種係数表!H46*各種係数表!$L$5</f>
        <v>0</v>
      </c>
      <c r="W47" s="210">
        <f>I47*各種係数表!H46*各種係数表!$L$5</f>
        <v>0</v>
      </c>
      <c r="X47" s="186">
        <f>P47*各種係数表!H46*各種係数表!$L$5</f>
        <v>0</v>
      </c>
      <c r="Y47" s="210">
        <f t="shared" si="3"/>
        <v>0</v>
      </c>
      <c r="Z47" s="186">
        <f>D47*各種係数表!I46*各種係数表!$L$5</f>
        <v>0</v>
      </c>
      <c r="AA47" s="210">
        <f>I47*各種係数表!I46*各種係数表!$L$5</f>
        <v>0</v>
      </c>
      <c r="AB47" s="186">
        <f>P47*各種係数表!I46*各種係数表!$L$5</f>
        <v>0</v>
      </c>
      <c r="AC47" s="210">
        <f t="shared" si="4"/>
        <v>0</v>
      </c>
    </row>
    <row r="48" spans="1:29">
      <c r="A48" s="176" t="s">
        <v>239</v>
      </c>
      <c r="B48" s="177" t="s">
        <v>94</v>
      </c>
      <c r="C48" s="210">
        <f>入力表!F50</f>
        <v>0</v>
      </c>
      <c r="D48" s="210">
        <f>C48*各種係数表!C47</f>
        <v>0</v>
      </c>
      <c r="E48" s="210">
        <f>$D48*各種係数表!E47</f>
        <v>0</v>
      </c>
      <c r="F48" s="186">
        <f>$D48*各種係数表!F47</f>
        <v>0</v>
      </c>
      <c r="G48" s="210">
        <v>0</v>
      </c>
      <c r="H48" s="210">
        <f>G48*各種係数表!D47</f>
        <v>0</v>
      </c>
      <c r="I48" s="186">
        <v>0</v>
      </c>
      <c r="J48" s="210">
        <f>I48*各種係数表!E47</f>
        <v>0</v>
      </c>
      <c r="K48" s="186">
        <f>I48*各種係数表!F47</f>
        <v>0</v>
      </c>
      <c r="L48" s="210"/>
      <c r="M48" s="186"/>
      <c r="N48" s="210">
        <f>$M$112*各種係数表!G47</f>
        <v>0</v>
      </c>
      <c r="O48" s="210">
        <f>N48*各種係数表!D47</f>
        <v>0</v>
      </c>
      <c r="P48" s="186">
        <v>0</v>
      </c>
      <c r="Q48" s="210">
        <f>P48*各種係数表!E47</f>
        <v>0</v>
      </c>
      <c r="R48" s="186">
        <f>P48*各種係数表!F47</f>
        <v>0</v>
      </c>
      <c r="S48" s="210">
        <f t="shared" si="5"/>
        <v>0</v>
      </c>
      <c r="T48" s="186">
        <f t="shared" si="6"/>
        <v>0</v>
      </c>
      <c r="U48" s="210">
        <f t="shared" si="7"/>
        <v>0</v>
      </c>
      <c r="V48" s="186">
        <f>D48*各種係数表!H47*各種係数表!$L$5</f>
        <v>0</v>
      </c>
      <c r="W48" s="210">
        <f>I48*各種係数表!H47*各種係数表!$L$5</f>
        <v>0</v>
      </c>
      <c r="X48" s="186">
        <f>P48*各種係数表!H47*各種係数表!$L$5</f>
        <v>0</v>
      </c>
      <c r="Y48" s="210">
        <f t="shared" si="3"/>
        <v>0</v>
      </c>
      <c r="Z48" s="186">
        <f>D48*各種係数表!I47*各種係数表!$L$5</f>
        <v>0</v>
      </c>
      <c r="AA48" s="210">
        <f>I48*各種係数表!I47*各種係数表!$L$5</f>
        <v>0</v>
      </c>
      <c r="AB48" s="186">
        <f>P48*各種係数表!I47*各種係数表!$L$5</f>
        <v>0</v>
      </c>
      <c r="AC48" s="210">
        <f t="shared" si="4"/>
        <v>0</v>
      </c>
    </row>
    <row r="49" spans="1:29">
      <c r="A49" s="178" t="s">
        <v>240</v>
      </c>
      <c r="B49" s="179" t="s">
        <v>95</v>
      </c>
      <c r="C49" s="210">
        <f>入力表!F51</f>
        <v>0</v>
      </c>
      <c r="D49" s="210">
        <f>C49*各種係数表!C48</f>
        <v>0</v>
      </c>
      <c r="E49" s="210">
        <f>$D49*各種係数表!E48</f>
        <v>0</v>
      </c>
      <c r="F49" s="186">
        <f>$D49*各種係数表!F48</f>
        <v>0</v>
      </c>
      <c r="G49" s="210">
        <v>0</v>
      </c>
      <c r="H49" s="212">
        <f>G49*各種係数表!D48</f>
        <v>0</v>
      </c>
      <c r="I49" s="186">
        <v>0</v>
      </c>
      <c r="J49" s="210">
        <f>I49*各種係数表!E48</f>
        <v>0</v>
      </c>
      <c r="K49" s="186">
        <f>I49*各種係数表!F48</f>
        <v>0</v>
      </c>
      <c r="L49" s="210"/>
      <c r="M49" s="186"/>
      <c r="N49" s="210">
        <f>$M$112*各種係数表!G48</f>
        <v>0</v>
      </c>
      <c r="O49" s="212">
        <f>N49*各種係数表!D48</f>
        <v>0</v>
      </c>
      <c r="P49" s="186">
        <v>0</v>
      </c>
      <c r="Q49" s="210">
        <f>P49*各種係数表!E48</f>
        <v>0</v>
      </c>
      <c r="R49" s="186">
        <f>P49*各種係数表!F48</f>
        <v>0</v>
      </c>
      <c r="S49" s="210">
        <f t="shared" si="5"/>
        <v>0</v>
      </c>
      <c r="T49" s="186">
        <f t="shared" si="6"/>
        <v>0</v>
      </c>
      <c r="U49" s="210">
        <f t="shared" si="7"/>
        <v>0</v>
      </c>
      <c r="V49" s="186">
        <f>D49*各種係数表!H48*各種係数表!$L$5</f>
        <v>0</v>
      </c>
      <c r="W49" s="210">
        <f>I49*各種係数表!H48*各種係数表!$L$5</f>
        <v>0</v>
      </c>
      <c r="X49" s="186">
        <f>P49*各種係数表!H48*各種係数表!$L$5</f>
        <v>0</v>
      </c>
      <c r="Y49" s="210">
        <f t="shared" si="3"/>
        <v>0</v>
      </c>
      <c r="Z49" s="186">
        <f>D49*各種係数表!I48*各種係数表!$L$5</f>
        <v>0</v>
      </c>
      <c r="AA49" s="210">
        <f>I49*各種係数表!I48*各種係数表!$L$5</f>
        <v>0</v>
      </c>
      <c r="AB49" s="186">
        <f>P49*各種係数表!I48*各種係数表!$L$5</f>
        <v>0</v>
      </c>
      <c r="AC49" s="210">
        <f t="shared" si="4"/>
        <v>0</v>
      </c>
    </row>
    <row r="50" spans="1:29">
      <c r="A50" s="176" t="s">
        <v>241</v>
      </c>
      <c r="B50" s="177" t="s">
        <v>96</v>
      </c>
      <c r="C50" s="211">
        <f>入力表!F52</f>
        <v>0</v>
      </c>
      <c r="D50" s="211">
        <f>C50*各種係数表!C49</f>
        <v>0</v>
      </c>
      <c r="E50" s="211">
        <f>$D50*各種係数表!E49</f>
        <v>0</v>
      </c>
      <c r="F50" s="213">
        <f>$D50*各種係数表!F49</f>
        <v>0</v>
      </c>
      <c r="G50" s="211">
        <v>0</v>
      </c>
      <c r="H50" s="210">
        <f>G50*各種係数表!D49</f>
        <v>0</v>
      </c>
      <c r="I50" s="213">
        <v>0</v>
      </c>
      <c r="J50" s="211">
        <f>I50*各種係数表!E49</f>
        <v>0</v>
      </c>
      <c r="K50" s="213">
        <f>I50*各種係数表!F49</f>
        <v>0</v>
      </c>
      <c r="L50" s="211"/>
      <c r="M50" s="213"/>
      <c r="N50" s="211">
        <f>$M$112*各種係数表!G49</f>
        <v>0</v>
      </c>
      <c r="O50" s="210">
        <f>N50*各種係数表!D49</f>
        <v>0</v>
      </c>
      <c r="P50" s="213">
        <v>0</v>
      </c>
      <c r="Q50" s="211">
        <f>P50*各種係数表!E49</f>
        <v>0</v>
      </c>
      <c r="R50" s="213">
        <f>P50*各種係数表!F49</f>
        <v>0</v>
      </c>
      <c r="S50" s="211">
        <f t="shared" si="5"/>
        <v>0</v>
      </c>
      <c r="T50" s="213">
        <f t="shared" si="6"/>
        <v>0</v>
      </c>
      <c r="U50" s="211">
        <f t="shared" si="7"/>
        <v>0</v>
      </c>
      <c r="V50" s="213">
        <f>D50*各種係数表!H49*各種係数表!$L$5</f>
        <v>0</v>
      </c>
      <c r="W50" s="211">
        <f>I50*各種係数表!H49*各種係数表!$L$5</f>
        <v>0</v>
      </c>
      <c r="X50" s="213">
        <f>P50*各種係数表!H49*各種係数表!$L$5</f>
        <v>0</v>
      </c>
      <c r="Y50" s="211">
        <f t="shared" si="3"/>
        <v>0</v>
      </c>
      <c r="Z50" s="213">
        <f>D50*各種係数表!I49*各種係数表!$L$5</f>
        <v>0</v>
      </c>
      <c r="AA50" s="211">
        <f>I50*各種係数表!I49*各種係数表!$L$5</f>
        <v>0</v>
      </c>
      <c r="AB50" s="213">
        <f>P50*各種係数表!I49*各種係数表!$L$5</f>
        <v>0</v>
      </c>
      <c r="AC50" s="211">
        <f t="shared" si="4"/>
        <v>0</v>
      </c>
    </row>
    <row r="51" spans="1:29">
      <c r="A51" s="176" t="s">
        <v>242</v>
      </c>
      <c r="B51" s="177" t="s">
        <v>150</v>
      </c>
      <c r="C51" s="210">
        <f>入力表!F53</f>
        <v>0</v>
      </c>
      <c r="D51" s="210">
        <f>C51*各種係数表!C50</f>
        <v>0</v>
      </c>
      <c r="E51" s="210">
        <f>$D51*各種係数表!E50</f>
        <v>0</v>
      </c>
      <c r="F51" s="186">
        <f>$D51*各種係数表!F50</f>
        <v>0</v>
      </c>
      <c r="G51" s="210">
        <v>0</v>
      </c>
      <c r="H51" s="210">
        <f>G51*各種係数表!D50</f>
        <v>0</v>
      </c>
      <c r="I51" s="186">
        <v>0</v>
      </c>
      <c r="J51" s="210">
        <f>I51*各種係数表!E50</f>
        <v>0</v>
      </c>
      <c r="K51" s="186">
        <f>I51*各種係数表!F50</f>
        <v>0</v>
      </c>
      <c r="L51" s="210"/>
      <c r="M51" s="186"/>
      <c r="N51" s="210">
        <f>$M$112*各種係数表!G50</f>
        <v>0</v>
      </c>
      <c r="O51" s="210">
        <f>N51*各種係数表!D50</f>
        <v>0</v>
      </c>
      <c r="P51" s="186">
        <v>0</v>
      </c>
      <c r="Q51" s="210">
        <f>P51*各種係数表!E50</f>
        <v>0</v>
      </c>
      <c r="R51" s="186">
        <f>P51*各種係数表!F50</f>
        <v>0</v>
      </c>
      <c r="S51" s="210">
        <f t="shared" si="5"/>
        <v>0</v>
      </c>
      <c r="T51" s="186">
        <f t="shared" si="6"/>
        <v>0</v>
      </c>
      <c r="U51" s="210">
        <f t="shared" si="7"/>
        <v>0</v>
      </c>
      <c r="V51" s="186">
        <f>D51*各種係数表!H50*各種係数表!$L$5</f>
        <v>0</v>
      </c>
      <c r="W51" s="210">
        <f>I51*各種係数表!H50*各種係数表!$L$5</f>
        <v>0</v>
      </c>
      <c r="X51" s="186">
        <f>P51*各種係数表!H50*各種係数表!$L$5</f>
        <v>0</v>
      </c>
      <c r="Y51" s="210">
        <f t="shared" si="3"/>
        <v>0</v>
      </c>
      <c r="Z51" s="186">
        <f>D51*各種係数表!I50*各種係数表!$L$5</f>
        <v>0</v>
      </c>
      <c r="AA51" s="210">
        <f>I51*各種係数表!I50*各種係数表!$L$5</f>
        <v>0</v>
      </c>
      <c r="AB51" s="186">
        <f>P51*各種係数表!I50*各種係数表!$L$5</f>
        <v>0</v>
      </c>
      <c r="AC51" s="210">
        <f t="shared" si="4"/>
        <v>0</v>
      </c>
    </row>
    <row r="52" spans="1:29">
      <c r="A52" s="176" t="s">
        <v>243</v>
      </c>
      <c r="B52" s="177" t="s">
        <v>151</v>
      </c>
      <c r="C52" s="210">
        <f>入力表!F54</f>
        <v>0</v>
      </c>
      <c r="D52" s="210">
        <f>C52*各種係数表!C51</f>
        <v>0</v>
      </c>
      <c r="E52" s="210">
        <f>$D52*各種係数表!E51</f>
        <v>0</v>
      </c>
      <c r="F52" s="186">
        <f>$D52*各種係数表!F51</f>
        <v>0</v>
      </c>
      <c r="G52" s="210">
        <v>0</v>
      </c>
      <c r="H52" s="210">
        <f>G52*各種係数表!D51</f>
        <v>0</v>
      </c>
      <c r="I52" s="186">
        <v>0</v>
      </c>
      <c r="J52" s="210">
        <f>I52*各種係数表!E51</f>
        <v>0</v>
      </c>
      <c r="K52" s="186">
        <f>I52*各種係数表!F51</f>
        <v>0</v>
      </c>
      <c r="L52" s="210"/>
      <c r="M52" s="186"/>
      <c r="N52" s="210">
        <f>$M$112*各種係数表!G51</f>
        <v>0</v>
      </c>
      <c r="O52" s="210">
        <f>N52*各種係数表!D51</f>
        <v>0</v>
      </c>
      <c r="P52" s="186">
        <v>0</v>
      </c>
      <c r="Q52" s="210">
        <f>P52*各種係数表!E51</f>
        <v>0</v>
      </c>
      <c r="R52" s="186">
        <f>P52*各種係数表!F51</f>
        <v>0</v>
      </c>
      <c r="S52" s="210">
        <f t="shared" si="5"/>
        <v>0</v>
      </c>
      <c r="T52" s="186">
        <f t="shared" si="6"/>
        <v>0</v>
      </c>
      <c r="U52" s="210">
        <f t="shared" si="7"/>
        <v>0</v>
      </c>
      <c r="V52" s="186">
        <f>D52*各種係数表!H51*各種係数表!$L$5</f>
        <v>0</v>
      </c>
      <c r="W52" s="210">
        <f>I52*各種係数表!H51*各種係数表!$L$5</f>
        <v>0</v>
      </c>
      <c r="X52" s="186">
        <f>P52*各種係数表!H51*各種係数表!$L$5</f>
        <v>0</v>
      </c>
      <c r="Y52" s="210">
        <f t="shared" si="3"/>
        <v>0</v>
      </c>
      <c r="Z52" s="186">
        <f>D52*各種係数表!I51*各種係数表!$L$5</f>
        <v>0</v>
      </c>
      <c r="AA52" s="210">
        <f>I52*各種係数表!I51*各種係数表!$L$5</f>
        <v>0</v>
      </c>
      <c r="AB52" s="186">
        <f>P52*各種係数表!I51*各種係数表!$L$5</f>
        <v>0</v>
      </c>
      <c r="AC52" s="210">
        <f t="shared" si="4"/>
        <v>0</v>
      </c>
    </row>
    <row r="53" spans="1:29">
      <c r="A53" s="176" t="s">
        <v>244</v>
      </c>
      <c r="B53" s="177" t="s">
        <v>152</v>
      </c>
      <c r="C53" s="210">
        <f>入力表!F55</f>
        <v>0</v>
      </c>
      <c r="D53" s="210">
        <f>C53*各種係数表!C52</f>
        <v>0</v>
      </c>
      <c r="E53" s="210">
        <f>$D53*各種係数表!E52</f>
        <v>0</v>
      </c>
      <c r="F53" s="186">
        <f>$D53*各種係数表!F52</f>
        <v>0</v>
      </c>
      <c r="G53" s="210">
        <v>0</v>
      </c>
      <c r="H53" s="210">
        <f>G53*各種係数表!D52</f>
        <v>0</v>
      </c>
      <c r="I53" s="186">
        <v>0</v>
      </c>
      <c r="J53" s="210">
        <f>I53*各種係数表!E52</f>
        <v>0</v>
      </c>
      <c r="K53" s="186">
        <f>I53*各種係数表!F52</f>
        <v>0</v>
      </c>
      <c r="L53" s="210"/>
      <c r="M53" s="186"/>
      <c r="N53" s="210">
        <f>$M$112*各種係数表!G52</f>
        <v>0</v>
      </c>
      <c r="O53" s="210">
        <f>N53*各種係数表!D52</f>
        <v>0</v>
      </c>
      <c r="P53" s="186">
        <v>0</v>
      </c>
      <c r="Q53" s="210">
        <f>P53*各種係数表!E52</f>
        <v>0</v>
      </c>
      <c r="R53" s="186">
        <f>P53*各種係数表!F52</f>
        <v>0</v>
      </c>
      <c r="S53" s="210">
        <f t="shared" si="5"/>
        <v>0</v>
      </c>
      <c r="T53" s="186">
        <f t="shared" si="6"/>
        <v>0</v>
      </c>
      <c r="U53" s="210">
        <f t="shared" si="7"/>
        <v>0</v>
      </c>
      <c r="V53" s="186">
        <f>D53*各種係数表!H52*各種係数表!$L$5</f>
        <v>0</v>
      </c>
      <c r="W53" s="210">
        <f>I53*各種係数表!H52*各種係数表!$L$5</f>
        <v>0</v>
      </c>
      <c r="X53" s="186">
        <f>P53*各種係数表!H52*各種係数表!$L$5</f>
        <v>0</v>
      </c>
      <c r="Y53" s="210">
        <f t="shared" si="3"/>
        <v>0</v>
      </c>
      <c r="Z53" s="186">
        <f>D53*各種係数表!I52*各種係数表!$L$5</f>
        <v>0</v>
      </c>
      <c r="AA53" s="210">
        <f>I53*各種係数表!I52*各種係数表!$L$5</f>
        <v>0</v>
      </c>
      <c r="AB53" s="186">
        <f>P53*各種係数表!I52*各種係数表!$L$5</f>
        <v>0</v>
      </c>
      <c r="AC53" s="210">
        <f t="shared" si="4"/>
        <v>0</v>
      </c>
    </row>
    <row r="54" spans="1:29">
      <c r="A54" s="176" t="s">
        <v>245</v>
      </c>
      <c r="B54" s="177" t="s">
        <v>153</v>
      </c>
      <c r="C54" s="212">
        <f>入力表!F56</f>
        <v>0</v>
      </c>
      <c r="D54" s="212">
        <f>C54*各種係数表!C53</f>
        <v>0</v>
      </c>
      <c r="E54" s="212">
        <f>$D54*各種係数表!E53</f>
        <v>0</v>
      </c>
      <c r="F54" s="214">
        <f>$D54*各種係数表!F53</f>
        <v>0</v>
      </c>
      <c r="G54" s="212">
        <v>0</v>
      </c>
      <c r="H54" s="210">
        <f>G54*各種係数表!D53</f>
        <v>0</v>
      </c>
      <c r="I54" s="214">
        <v>0</v>
      </c>
      <c r="J54" s="212">
        <f>I54*各種係数表!E53</f>
        <v>0</v>
      </c>
      <c r="K54" s="214">
        <f>I54*各種係数表!F53</f>
        <v>0</v>
      </c>
      <c r="L54" s="212"/>
      <c r="M54" s="214"/>
      <c r="N54" s="212">
        <f>$M$112*各種係数表!G53</f>
        <v>0</v>
      </c>
      <c r="O54" s="210">
        <f>N54*各種係数表!D53</f>
        <v>0</v>
      </c>
      <c r="P54" s="214">
        <v>0</v>
      </c>
      <c r="Q54" s="212">
        <f>P54*各種係数表!E53</f>
        <v>0</v>
      </c>
      <c r="R54" s="214">
        <f>P54*各種係数表!F53</f>
        <v>0</v>
      </c>
      <c r="S54" s="212">
        <f t="shared" si="5"/>
        <v>0</v>
      </c>
      <c r="T54" s="214">
        <f t="shared" si="6"/>
        <v>0</v>
      </c>
      <c r="U54" s="212">
        <f t="shared" si="7"/>
        <v>0</v>
      </c>
      <c r="V54" s="214">
        <f>D54*各種係数表!H53*各種係数表!$L$5</f>
        <v>0</v>
      </c>
      <c r="W54" s="212">
        <f>I54*各種係数表!H53*各種係数表!$L$5</f>
        <v>0</v>
      </c>
      <c r="X54" s="214">
        <f>P54*各種係数表!H53*各種係数表!$L$5</f>
        <v>0</v>
      </c>
      <c r="Y54" s="212">
        <f t="shared" si="3"/>
        <v>0</v>
      </c>
      <c r="Z54" s="214">
        <f>D54*各種係数表!I53*各種係数表!$L$5</f>
        <v>0</v>
      </c>
      <c r="AA54" s="212">
        <f>I54*各種係数表!I53*各種係数表!$L$5</f>
        <v>0</v>
      </c>
      <c r="AB54" s="214">
        <f>P54*各種係数表!I53*各種係数表!$L$5</f>
        <v>0</v>
      </c>
      <c r="AC54" s="212">
        <f t="shared" si="4"/>
        <v>0</v>
      </c>
    </row>
    <row r="55" spans="1:29">
      <c r="A55" s="180" t="s">
        <v>246</v>
      </c>
      <c r="B55" s="181" t="s">
        <v>154</v>
      </c>
      <c r="C55" s="210">
        <f>入力表!F57</f>
        <v>0</v>
      </c>
      <c r="D55" s="210">
        <f>C55*各種係数表!C54</f>
        <v>0</v>
      </c>
      <c r="E55" s="210">
        <f>$D55*各種係数表!E54</f>
        <v>0</v>
      </c>
      <c r="F55" s="186">
        <f>$D55*各種係数表!F54</f>
        <v>0</v>
      </c>
      <c r="G55" s="210">
        <v>0</v>
      </c>
      <c r="H55" s="211">
        <f>G55*各種係数表!D54</f>
        <v>0</v>
      </c>
      <c r="I55" s="186">
        <v>0</v>
      </c>
      <c r="J55" s="210">
        <f>I55*各種係数表!E54</f>
        <v>0</v>
      </c>
      <c r="K55" s="186">
        <f>I55*各種係数表!F54</f>
        <v>0</v>
      </c>
      <c r="L55" s="210"/>
      <c r="M55" s="186"/>
      <c r="N55" s="210">
        <f>$M$112*各種係数表!G54</f>
        <v>0</v>
      </c>
      <c r="O55" s="211">
        <f>N55*各種係数表!D54</f>
        <v>0</v>
      </c>
      <c r="P55" s="186">
        <v>0</v>
      </c>
      <c r="Q55" s="210">
        <f>P55*各種係数表!E54</f>
        <v>0</v>
      </c>
      <c r="R55" s="186">
        <f>P55*各種係数表!F54</f>
        <v>0</v>
      </c>
      <c r="S55" s="210">
        <f t="shared" si="5"/>
        <v>0</v>
      </c>
      <c r="T55" s="186">
        <f t="shared" si="6"/>
        <v>0</v>
      </c>
      <c r="U55" s="210">
        <f t="shared" si="7"/>
        <v>0</v>
      </c>
      <c r="V55" s="186">
        <f>D55*各種係数表!H54*各種係数表!$L$5</f>
        <v>0</v>
      </c>
      <c r="W55" s="210">
        <f>I55*各種係数表!H54*各種係数表!$L$5</f>
        <v>0</v>
      </c>
      <c r="X55" s="186">
        <f>P55*各種係数表!H54*各種係数表!$L$5</f>
        <v>0</v>
      </c>
      <c r="Y55" s="210">
        <f t="shared" si="3"/>
        <v>0</v>
      </c>
      <c r="Z55" s="186">
        <f>D55*各種係数表!I54*各種係数表!$L$5</f>
        <v>0</v>
      </c>
      <c r="AA55" s="210">
        <f>I55*各種係数表!I54*各種係数表!$L$5</f>
        <v>0</v>
      </c>
      <c r="AB55" s="186">
        <f>P55*各種係数表!I54*各種係数表!$L$5</f>
        <v>0</v>
      </c>
      <c r="AC55" s="210">
        <f t="shared" si="4"/>
        <v>0</v>
      </c>
    </row>
    <row r="56" spans="1:29">
      <c r="A56" s="176" t="s">
        <v>247</v>
      </c>
      <c r="B56" s="177" t="s">
        <v>155</v>
      </c>
      <c r="C56" s="210">
        <f>入力表!F58</f>
        <v>0</v>
      </c>
      <c r="D56" s="210">
        <f>C56*各種係数表!C55</f>
        <v>0</v>
      </c>
      <c r="E56" s="210">
        <f>$D56*各種係数表!E55</f>
        <v>0</v>
      </c>
      <c r="F56" s="186">
        <f>$D56*各種係数表!F55</f>
        <v>0</v>
      </c>
      <c r="G56" s="210">
        <v>0</v>
      </c>
      <c r="H56" s="210">
        <f>G56*各種係数表!D55</f>
        <v>0</v>
      </c>
      <c r="I56" s="186">
        <v>0</v>
      </c>
      <c r="J56" s="210">
        <f>I56*各種係数表!E55</f>
        <v>0</v>
      </c>
      <c r="K56" s="186">
        <f>I56*各種係数表!F55</f>
        <v>0</v>
      </c>
      <c r="L56" s="210"/>
      <c r="M56" s="186"/>
      <c r="N56" s="210">
        <f>$M$112*各種係数表!G55</f>
        <v>0</v>
      </c>
      <c r="O56" s="210">
        <f>N56*各種係数表!D55</f>
        <v>0</v>
      </c>
      <c r="P56" s="186">
        <v>0</v>
      </c>
      <c r="Q56" s="210">
        <f>P56*各種係数表!E55</f>
        <v>0</v>
      </c>
      <c r="R56" s="186">
        <f>P56*各種係数表!F55</f>
        <v>0</v>
      </c>
      <c r="S56" s="210">
        <f t="shared" si="5"/>
        <v>0</v>
      </c>
      <c r="T56" s="186">
        <f t="shared" si="6"/>
        <v>0</v>
      </c>
      <c r="U56" s="210">
        <f t="shared" si="7"/>
        <v>0</v>
      </c>
      <c r="V56" s="186">
        <f>D56*各種係数表!H55*各種係数表!$L$5</f>
        <v>0</v>
      </c>
      <c r="W56" s="210">
        <f>I56*各種係数表!H55*各種係数表!$L$5</f>
        <v>0</v>
      </c>
      <c r="X56" s="186">
        <f>P56*各種係数表!H55*各種係数表!$L$5</f>
        <v>0</v>
      </c>
      <c r="Y56" s="210">
        <f t="shared" si="3"/>
        <v>0</v>
      </c>
      <c r="Z56" s="186">
        <f>D56*各種係数表!I55*各種係数表!$L$5</f>
        <v>0</v>
      </c>
      <c r="AA56" s="210">
        <f>I56*各種係数表!I55*各種係数表!$L$5</f>
        <v>0</v>
      </c>
      <c r="AB56" s="186">
        <f>P56*各種係数表!I55*各種係数表!$L$5</f>
        <v>0</v>
      </c>
      <c r="AC56" s="210">
        <f t="shared" si="4"/>
        <v>0</v>
      </c>
    </row>
    <row r="57" spans="1:29">
      <c r="A57" s="176" t="s">
        <v>248</v>
      </c>
      <c r="B57" s="177" t="s">
        <v>429</v>
      </c>
      <c r="C57" s="210">
        <f>入力表!F59</f>
        <v>0</v>
      </c>
      <c r="D57" s="210">
        <f>C57*各種係数表!C56</f>
        <v>0</v>
      </c>
      <c r="E57" s="210">
        <f>$D57*各種係数表!E56</f>
        <v>0</v>
      </c>
      <c r="F57" s="186">
        <f>$D57*各種係数表!F56</f>
        <v>0</v>
      </c>
      <c r="G57" s="210">
        <v>0</v>
      </c>
      <c r="H57" s="210">
        <f>G57*各種係数表!D56</f>
        <v>0</v>
      </c>
      <c r="I57" s="186">
        <v>0</v>
      </c>
      <c r="J57" s="210">
        <f>I57*各種係数表!E56</f>
        <v>0</v>
      </c>
      <c r="K57" s="186">
        <f>I57*各種係数表!F56</f>
        <v>0</v>
      </c>
      <c r="L57" s="210"/>
      <c r="M57" s="186"/>
      <c r="N57" s="210">
        <f>$M$112*各種係数表!G56</f>
        <v>0</v>
      </c>
      <c r="O57" s="210">
        <f>N57*各種係数表!D56</f>
        <v>0</v>
      </c>
      <c r="P57" s="186">
        <v>0</v>
      </c>
      <c r="Q57" s="210">
        <f>P57*各種係数表!E56</f>
        <v>0</v>
      </c>
      <c r="R57" s="186">
        <f>P57*各種係数表!F56</f>
        <v>0</v>
      </c>
      <c r="S57" s="210">
        <f t="shared" si="5"/>
        <v>0</v>
      </c>
      <c r="T57" s="186">
        <f t="shared" si="6"/>
        <v>0</v>
      </c>
      <c r="U57" s="210">
        <f t="shared" si="7"/>
        <v>0</v>
      </c>
      <c r="V57" s="186">
        <f>D57*各種係数表!H56*各種係数表!$L$5</f>
        <v>0</v>
      </c>
      <c r="W57" s="210">
        <f>I57*各種係数表!H56*各種係数表!$L$5</f>
        <v>0</v>
      </c>
      <c r="X57" s="186">
        <f>P57*各種係数表!H56*各種係数表!$L$5</f>
        <v>0</v>
      </c>
      <c r="Y57" s="210">
        <f t="shared" si="3"/>
        <v>0</v>
      </c>
      <c r="Z57" s="186">
        <f>D57*各種係数表!I56*各種係数表!$L$5</f>
        <v>0</v>
      </c>
      <c r="AA57" s="210">
        <f>I57*各種係数表!I56*各種係数表!$L$5</f>
        <v>0</v>
      </c>
      <c r="AB57" s="186">
        <f>P57*各種係数表!I56*各種係数表!$L$5</f>
        <v>0</v>
      </c>
      <c r="AC57" s="210">
        <f t="shared" si="4"/>
        <v>0</v>
      </c>
    </row>
    <row r="58" spans="1:29">
      <c r="A58" s="176" t="s">
        <v>249</v>
      </c>
      <c r="B58" s="177" t="s">
        <v>156</v>
      </c>
      <c r="C58" s="210">
        <f>入力表!F60</f>
        <v>0</v>
      </c>
      <c r="D58" s="210">
        <f>C58*各種係数表!C57</f>
        <v>0</v>
      </c>
      <c r="E58" s="210">
        <f>$D58*各種係数表!E57</f>
        <v>0</v>
      </c>
      <c r="F58" s="186">
        <f>$D58*各種係数表!F57</f>
        <v>0</v>
      </c>
      <c r="G58" s="210">
        <v>0</v>
      </c>
      <c r="H58" s="210">
        <f>G58*各種係数表!D57</f>
        <v>0</v>
      </c>
      <c r="I58" s="186">
        <v>0</v>
      </c>
      <c r="J58" s="210">
        <f>I58*各種係数表!E57</f>
        <v>0</v>
      </c>
      <c r="K58" s="186">
        <f>I58*各種係数表!F57</f>
        <v>0</v>
      </c>
      <c r="L58" s="210"/>
      <c r="M58" s="186"/>
      <c r="N58" s="210">
        <f>$M$112*各種係数表!G57</f>
        <v>0</v>
      </c>
      <c r="O58" s="210">
        <f>N58*各種係数表!D57</f>
        <v>0</v>
      </c>
      <c r="P58" s="186">
        <v>0</v>
      </c>
      <c r="Q58" s="210">
        <f>P58*各種係数表!E57</f>
        <v>0</v>
      </c>
      <c r="R58" s="186">
        <f>P58*各種係数表!F57</f>
        <v>0</v>
      </c>
      <c r="S58" s="210">
        <f t="shared" si="5"/>
        <v>0</v>
      </c>
      <c r="T58" s="186">
        <f t="shared" si="6"/>
        <v>0</v>
      </c>
      <c r="U58" s="210">
        <f t="shared" si="7"/>
        <v>0</v>
      </c>
      <c r="V58" s="186">
        <f>D58*各種係数表!H57*各種係数表!$L$5</f>
        <v>0</v>
      </c>
      <c r="W58" s="210">
        <f>I58*各種係数表!H57*各種係数表!$L$5</f>
        <v>0</v>
      </c>
      <c r="X58" s="186">
        <f>P58*各種係数表!H57*各種係数表!$L$5</f>
        <v>0</v>
      </c>
      <c r="Y58" s="210">
        <f t="shared" si="3"/>
        <v>0</v>
      </c>
      <c r="Z58" s="186">
        <f>D58*各種係数表!I57*各種係数表!$L$5</f>
        <v>0</v>
      </c>
      <c r="AA58" s="210">
        <f>I58*各種係数表!I57*各種係数表!$L$5</f>
        <v>0</v>
      </c>
      <c r="AB58" s="186">
        <f>P58*各種係数表!I57*各種係数表!$L$5</f>
        <v>0</v>
      </c>
      <c r="AC58" s="210">
        <f t="shared" si="4"/>
        <v>0</v>
      </c>
    </row>
    <row r="59" spans="1:29">
      <c r="A59" s="178" t="s">
        <v>250</v>
      </c>
      <c r="B59" s="179" t="s">
        <v>157</v>
      </c>
      <c r="C59" s="210">
        <f>入力表!F61</f>
        <v>0</v>
      </c>
      <c r="D59" s="210">
        <f>C59*各種係数表!C58</f>
        <v>0</v>
      </c>
      <c r="E59" s="210">
        <f>$D59*各種係数表!E58</f>
        <v>0</v>
      </c>
      <c r="F59" s="186">
        <f>$D59*各種係数表!F58</f>
        <v>0</v>
      </c>
      <c r="G59" s="210">
        <v>0</v>
      </c>
      <c r="H59" s="212">
        <f>G59*各種係数表!D58</f>
        <v>0</v>
      </c>
      <c r="I59" s="186">
        <v>0</v>
      </c>
      <c r="J59" s="210">
        <f>I59*各種係数表!E58</f>
        <v>0</v>
      </c>
      <c r="K59" s="186">
        <f>I59*各種係数表!F58</f>
        <v>0</v>
      </c>
      <c r="L59" s="210"/>
      <c r="M59" s="186"/>
      <c r="N59" s="210">
        <f>$M$112*各種係数表!G58</f>
        <v>0</v>
      </c>
      <c r="O59" s="212">
        <f>N59*各種係数表!D58</f>
        <v>0</v>
      </c>
      <c r="P59" s="186">
        <v>0</v>
      </c>
      <c r="Q59" s="210">
        <f>P59*各種係数表!E58</f>
        <v>0</v>
      </c>
      <c r="R59" s="186">
        <f>P59*各種係数表!F58</f>
        <v>0</v>
      </c>
      <c r="S59" s="210">
        <f t="shared" si="5"/>
        <v>0</v>
      </c>
      <c r="T59" s="186">
        <f t="shared" si="6"/>
        <v>0</v>
      </c>
      <c r="U59" s="210">
        <f t="shared" si="7"/>
        <v>0</v>
      </c>
      <c r="V59" s="186">
        <f>D59*各種係数表!H58*各種係数表!$L$5</f>
        <v>0</v>
      </c>
      <c r="W59" s="210">
        <f>I59*各種係数表!H58*各種係数表!$L$5</f>
        <v>0</v>
      </c>
      <c r="X59" s="186">
        <f>P59*各種係数表!H58*各種係数表!$L$5</f>
        <v>0</v>
      </c>
      <c r="Y59" s="210">
        <f t="shared" si="3"/>
        <v>0</v>
      </c>
      <c r="Z59" s="186">
        <f>D59*各種係数表!I58*各種係数表!$L$5</f>
        <v>0</v>
      </c>
      <c r="AA59" s="210">
        <f>I59*各種係数表!I58*各種係数表!$L$5</f>
        <v>0</v>
      </c>
      <c r="AB59" s="186">
        <f>P59*各種係数表!I58*各種係数表!$L$5</f>
        <v>0</v>
      </c>
      <c r="AC59" s="210">
        <f t="shared" si="4"/>
        <v>0</v>
      </c>
    </row>
    <row r="60" spans="1:29">
      <c r="A60" s="176" t="s">
        <v>251</v>
      </c>
      <c r="B60" s="177" t="s">
        <v>158</v>
      </c>
      <c r="C60" s="211">
        <f>入力表!F62</f>
        <v>0</v>
      </c>
      <c r="D60" s="211">
        <f>C60*各種係数表!C59</f>
        <v>0</v>
      </c>
      <c r="E60" s="211">
        <f>$D60*各種係数表!E59</f>
        <v>0</v>
      </c>
      <c r="F60" s="213">
        <f>$D60*各種係数表!F59</f>
        <v>0</v>
      </c>
      <c r="G60" s="211">
        <v>0</v>
      </c>
      <c r="H60" s="210">
        <f>G60*各種係数表!D59</f>
        <v>0</v>
      </c>
      <c r="I60" s="213">
        <v>0</v>
      </c>
      <c r="J60" s="211">
        <f>I60*各種係数表!E59</f>
        <v>0</v>
      </c>
      <c r="K60" s="213">
        <f>I60*各種係数表!F59</f>
        <v>0</v>
      </c>
      <c r="L60" s="211"/>
      <c r="M60" s="213"/>
      <c r="N60" s="211">
        <f>$M$112*各種係数表!G59</f>
        <v>0</v>
      </c>
      <c r="O60" s="210">
        <f>N60*各種係数表!D59</f>
        <v>0</v>
      </c>
      <c r="P60" s="213">
        <v>0</v>
      </c>
      <c r="Q60" s="211">
        <f>P60*各種係数表!E59</f>
        <v>0</v>
      </c>
      <c r="R60" s="213">
        <f>P60*各種係数表!F59</f>
        <v>0</v>
      </c>
      <c r="S60" s="211">
        <f t="shared" si="5"/>
        <v>0</v>
      </c>
      <c r="T60" s="213">
        <f t="shared" si="6"/>
        <v>0</v>
      </c>
      <c r="U60" s="211">
        <f t="shared" si="7"/>
        <v>0</v>
      </c>
      <c r="V60" s="213">
        <f>D60*各種係数表!H59*各種係数表!$L$5</f>
        <v>0</v>
      </c>
      <c r="W60" s="211">
        <f>I60*各種係数表!H59*各種係数表!$L$5</f>
        <v>0</v>
      </c>
      <c r="X60" s="213">
        <f>P60*各種係数表!H59*各種係数表!$L$5</f>
        <v>0</v>
      </c>
      <c r="Y60" s="211">
        <f t="shared" si="3"/>
        <v>0</v>
      </c>
      <c r="Z60" s="213">
        <f>D60*各種係数表!I59*各種係数表!$L$5</f>
        <v>0</v>
      </c>
      <c r="AA60" s="211">
        <f>I60*各種係数表!I59*各種係数表!$L$5</f>
        <v>0</v>
      </c>
      <c r="AB60" s="213">
        <f>P60*各種係数表!I59*各種係数表!$L$5</f>
        <v>0</v>
      </c>
      <c r="AC60" s="211">
        <f t="shared" si="4"/>
        <v>0</v>
      </c>
    </row>
    <row r="61" spans="1:29">
      <c r="A61" s="176" t="s">
        <v>252</v>
      </c>
      <c r="B61" s="177" t="s">
        <v>159</v>
      </c>
      <c r="C61" s="210">
        <f>入力表!F63</f>
        <v>0</v>
      </c>
      <c r="D61" s="210">
        <f>C61*各種係数表!C60</f>
        <v>0</v>
      </c>
      <c r="E61" s="210">
        <f>$D61*各種係数表!E60</f>
        <v>0</v>
      </c>
      <c r="F61" s="186">
        <f>$D61*各種係数表!F60</f>
        <v>0</v>
      </c>
      <c r="G61" s="210">
        <v>0</v>
      </c>
      <c r="H61" s="210">
        <f>G61*各種係数表!D60</f>
        <v>0</v>
      </c>
      <c r="I61" s="186">
        <v>0</v>
      </c>
      <c r="J61" s="210">
        <f>I61*各種係数表!E60</f>
        <v>0</v>
      </c>
      <c r="K61" s="186">
        <f>I61*各種係数表!F60</f>
        <v>0</v>
      </c>
      <c r="L61" s="210"/>
      <c r="M61" s="186"/>
      <c r="N61" s="210">
        <f>$M$112*各種係数表!G60</f>
        <v>0</v>
      </c>
      <c r="O61" s="210">
        <f>N61*各種係数表!D60</f>
        <v>0</v>
      </c>
      <c r="P61" s="186">
        <v>0</v>
      </c>
      <c r="Q61" s="210">
        <f>P61*各種係数表!E60</f>
        <v>0</v>
      </c>
      <c r="R61" s="186">
        <f>P61*各種係数表!F60</f>
        <v>0</v>
      </c>
      <c r="S61" s="210">
        <f t="shared" si="5"/>
        <v>0</v>
      </c>
      <c r="T61" s="186">
        <f t="shared" si="6"/>
        <v>0</v>
      </c>
      <c r="U61" s="210">
        <f t="shared" si="7"/>
        <v>0</v>
      </c>
      <c r="V61" s="186">
        <f>D61*各種係数表!H60*各種係数表!$L$5</f>
        <v>0</v>
      </c>
      <c r="W61" s="210">
        <f>I61*各種係数表!H60*各種係数表!$L$5</f>
        <v>0</v>
      </c>
      <c r="X61" s="186">
        <f>P61*各種係数表!H60*各種係数表!$L$5</f>
        <v>0</v>
      </c>
      <c r="Y61" s="210">
        <f t="shared" si="3"/>
        <v>0</v>
      </c>
      <c r="Z61" s="186">
        <f>D61*各種係数表!I60*各種係数表!$L$5</f>
        <v>0</v>
      </c>
      <c r="AA61" s="210">
        <f>I61*各種係数表!I60*各種係数表!$L$5</f>
        <v>0</v>
      </c>
      <c r="AB61" s="186">
        <f>P61*各種係数表!I60*各種係数表!$L$5</f>
        <v>0</v>
      </c>
      <c r="AC61" s="210">
        <f t="shared" si="4"/>
        <v>0</v>
      </c>
    </row>
    <row r="62" spans="1:29">
      <c r="A62" s="176" t="s">
        <v>253</v>
      </c>
      <c r="B62" s="177" t="s">
        <v>160</v>
      </c>
      <c r="C62" s="210">
        <f>入力表!F64</f>
        <v>0</v>
      </c>
      <c r="D62" s="210">
        <f>C62*各種係数表!C61</f>
        <v>0</v>
      </c>
      <c r="E62" s="210">
        <f>$D62*各種係数表!E61</f>
        <v>0</v>
      </c>
      <c r="F62" s="186">
        <f>$D62*各種係数表!F61</f>
        <v>0</v>
      </c>
      <c r="G62" s="210">
        <v>0</v>
      </c>
      <c r="H62" s="210">
        <f>G62*各種係数表!D61</f>
        <v>0</v>
      </c>
      <c r="I62" s="186">
        <v>0</v>
      </c>
      <c r="J62" s="210">
        <f>I62*各種係数表!E61</f>
        <v>0</v>
      </c>
      <c r="K62" s="186">
        <f>I62*各種係数表!F61</f>
        <v>0</v>
      </c>
      <c r="L62" s="210"/>
      <c r="M62" s="186"/>
      <c r="N62" s="210">
        <f>$M$112*各種係数表!G61</f>
        <v>0</v>
      </c>
      <c r="O62" s="210">
        <f>N62*各種係数表!D61</f>
        <v>0</v>
      </c>
      <c r="P62" s="186">
        <v>0</v>
      </c>
      <c r="Q62" s="210">
        <f>P62*各種係数表!E61</f>
        <v>0</v>
      </c>
      <c r="R62" s="186">
        <f>P62*各種係数表!F61</f>
        <v>0</v>
      </c>
      <c r="S62" s="210">
        <f t="shared" si="5"/>
        <v>0</v>
      </c>
      <c r="T62" s="186">
        <f t="shared" si="6"/>
        <v>0</v>
      </c>
      <c r="U62" s="210">
        <f t="shared" si="7"/>
        <v>0</v>
      </c>
      <c r="V62" s="186">
        <f>D62*各種係数表!H61*各種係数表!$L$5</f>
        <v>0</v>
      </c>
      <c r="W62" s="210">
        <f>I62*各種係数表!H61*各種係数表!$L$5</f>
        <v>0</v>
      </c>
      <c r="X62" s="186">
        <f>P62*各種係数表!H61*各種係数表!$L$5</f>
        <v>0</v>
      </c>
      <c r="Y62" s="210">
        <f t="shared" si="3"/>
        <v>0</v>
      </c>
      <c r="Z62" s="186">
        <f>D62*各種係数表!I61*各種係数表!$L$5</f>
        <v>0</v>
      </c>
      <c r="AA62" s="210">
        <f>I62*各種係数表!I61*各種係数表!$L$5</f>
        <v>0</v>
      </c>
      <c r="AB62" s="186">
        <f>P62*各種係数表!I61*各種係数表!$L$5</f>
        <v>0</v>
      </c>
      <c r="AC62" s="210">
        <f t="shared" si="4"/>
        <v>0</v>
      </c>
    </row>
    <row r="63" spans="1:29">
      <c r="A63" s="176" t="s">
        <v>254</v>
      </c>
      <c r="B63" s="177" t="s">
        <v>161</v>
      </c>
      <c r="C63" s="210">
        <f>入力表!F65</f>
        <v>0</v>
      </c>
      <c r="D63" s="210">
        <f>C63*各種係数表!C62</f>
        <v>0</v>
      </c>
      <c r="E63" s="210">
        <f>$D63*各種係数表!E62</f>
        <v>0</v>
      </c>
      <c r="F63" s="186">
        <f>$D63*各種係数表!F62</f>
        <v>0</v>
      </c>
      <c r="G63" s="210">
        <v>0</v>
      </c>
      <c r="H63" s="210">
        <f>G63*各種係数表!D62</f>
        <v>0</v>
      </c>
      <c r="I63" s="186">
        <v>0</v>
      </c>
      <c r="J63" s="210">
        <f>I63*各種係数表!E62</f>
        <v>0</v>
      </c>
      <c r="K63" s="186">
        <f>I63*各種係数表!F62</f>
        <v>0</v>
      </c>
      <c r="L63" s="210"/>
      <c r="M63" s="186"/>
      <c r="N63" s="210">
        <f>$M$112*各種係数表!G62</f>
        <v>0</v>
      </c>
      <c r="O63" s="210">
        <f>N63*各種係数表!D62</f>
        <v>0</v>
      </c>
      <c r="P63" s="186">
        <v>0</v>
      </c>
      <c r="Q63" s="210">
        <f>P63*各種係数表!E62</f>
        <v>0</v>
      </c>
      <c r="R63" s="186">
        <f>P63*各種係数表!F62</f>
        <v>0</v>
      </c>
      <c r="S63" s="210">
        <f t="shared" si="5"/>
        <v>0</v>
      </c>
      <c r="T63" s="186">
        <f t="shared" si="6"/>
        <v>0</v>
      </c>
      <c r="U63" s="210">
        <f t="shared" si="7"/>
        <v>0</v>
      </c>
      <c r="V63" s="186">
        <f>D63*各種係数表!H62*各種係数表!$L$5</f>
        <v>0</v>
      </c>
      <c r="W63" s="210">
        <f>I63*各種係数表!H62*各種係数表!$L$5</f>
        <v>0</v>
      </c>
      <c r="X63" s="186">
        <f>P63*各種係数表!H62*各種係数表!$L$5</f>
        <v>0</v>
      </c>
      <c r="Y63" s="210">
        <f t="shared" si="3"/>
        <v>0</v>
      </c>
      <c r="Z63" s="186">
        <f>D63*各種係数表!I62*各種係数表!$L$5</f>
        <v>0</v>
      </c>
      <c r="AA63" s="210">
        <f>I63*各種係数表!I62*各種係数表!$L$5</f>
        <v>0</v>
      </c>
      <c r="AB63" s="186">
        <f>P63*各種係数表!I62*各種係数表!$L$5</f>
        <v>0</v>
      </c>
      <c r="AC63" s="210">
        <f t="shared" si="4"/>
        <v>0</v>
      </c>
    </row>
    <row r="64" spans="1:29">
      <c r="A64" s="176" t="s">
        <v>255</v>
      </c>
      <c r="B64" s="177" t="s">
        <v>6</v>
      </c>
      <c r="C64" s="212">
        <f>入力表!F66</f>
        <v>0</v>
      </c>
      <c r="D64" s="212">
        <f>C64*各種係数表!C63</f>
        <v>0</v>
      </c>
      <c r="E64" s="212">
        <f>$D64*各種係数表!E63</f>
        <v>0</v>
      </c>
      <c r="F64" s="214">
        <f>$D64*各種係数表!F63</f>
        <v>0</v>
      </c>
      <c r="G64" s="212">
        <v>0</v>
      </c>
      <c r="H64" s="210">
        <f>G64*各種係数表!D63</f>
        <v>0</v>
      </c>
      <c r="I64" s="214">
        <v>0</v>
      </c>
      <c r="J64" s="212">
        <f>I64*各種係数表!E63</f>
        <v>0</v>
      </c>
      <c r="K64" s="214">
        <f>I64*各種係数表!F63</f>
        <v>0</v>
      </c>
      <c r="L64" s="212"/>
      <c r="M64" s="214"/>
      <c r="N64" s="212">
        <f>$M$112*各種係数表!G63</f>
        <v>0</v>
      </c>
      <c r="O64" s="210">
        <f>N64*各種係数表!D63</f>
        <v>0</v>
      </c>
      <c r="P64" s="214">
        <v>0</v>
      </c>
      <c r="Q64" s="212">
        <f>P64*各種係数表!E63</f>
        <v>0</v>
      </c>
      <c r="R64" s="214">
        <f>P64*各種係数表!F63</f>
        <v>0</v>
      </c>
      <c r="S64" s="212">
        <f t="shared" si="5"/>
        <v>0</v>
      </c>
      <c r="T64" s="214">
        <f t="shared" si="6"/>
        <v>0</v>
      </c>
      <c r="U64" s="212">
        <f t="shared" si="7"/>
        <v>0</v>
      </c>
      <c r="V64" s="214">
        <f>D64*各種係数表!H63*各種係数表!$L$5</f>
        <v>0</v>
      </c>
      <c r="W64" s="212">
        <f>I64*各種係数表!H63*各種係数表!$L$5</f>
        <v>0</v>
      </c>
      <c r="X64" s="214">
        <f>P64*各種係数表!H63*各種係数表!$L$5</f>
        <v>0</v>
      </c>
      <c r="Y64" s="212">
        <f t="shared" si="3"/>
        <v>0</v>
      </c>
      <c r="Z64" s="214">
        <f>D64*各種係数表!I63*各種係数表!$L$5</f>
        <v>0</v>
      </c>
      <c r="AA64" s="212">
        <f>I64*各種係数表!I63*各種係数表!$L$5</f>
        <v>0</v>
      </c>
      <c r="AB64" s="214">
        <f>P64*各種係数表!I63*各種係数表!$L$5</f>
        <v>0</v>
      </c>
      <c r="AC64" s="212">
        <f t="shared" si="4"/>
        <v>0</v>
      </c>
    </row>
    <row r="65" spans="1:29">
      <c r="A65" s="180" t="s">
        <v>256</v>
      </c>
      <c r="B65" s="181" t="s">
        <v>162</v>
      </c>
      <c r="C65" s="210">
        <f>入力表!F67</f>
        <v>0</v>
      </c>
      <c r="D65" s="210">
        <f>C65*各種係数表!C64</f>
        <v>0</v>
      </c>
      <c r="E65" s="210">
        <f>$D65*各種係数表!E64</f>
        <v>0</v>
      </c>
      <c r="F65" s="186">
        <f>$D65*各種係数表!F64</f>
        <v>0</v>
      </c>
      <c r="G65" s="210">
        <v>0</v>
      </c>
      <c r="H65" s="211">
        <f>G65*各種係数表!D64</f>
        <v>0</v>
      </c>
      <c r="I65" s="186">
        <v>0</v>
      </c>
      <c r="J65" s="210">
        <f>I65*各種係数表!E64</f>
        <v>0</v>
      </c>
      <c r="K65" s="186">
        <f>I65*各種係数表!F64</f>
        <v>0</v>
      </c>
      <c r="L65" s="210"/>
      <c r="M65" s="186"/>
      <c r="N65" s="210">
        <f>$M$112*各種係数表!G64</f>
        <v>0</v>
      </c>
      <c r="O65" s="211">
        <f>N65*各種係数表!D64</f>
        <v>0</v>
      </c>
      <c r="P65" s="186">
        <v>0</v>
      </c>
      <c r="Q65" s="210">
        <f>P65*各種係数表!E64</f>
        <v>0</v>
      </c>
      <c r="R65" s="186">
        <f>P65*各種係数表!F64</f>
        <v>0</v>
      </c>
      <c r="S65" s="210">
        <f t="shared" si="5"/>
        <v>0</v>
      </c>
      <c r="T65" s="186">
        <f t="shared" si="6"/>
        <v>0</v>
      </c>
      <c r="U65" s="210">
        <f t="shared" si="7"/>
        <v>0</v>
      </c>
      <c r="V65" s="186">
        <f>D65*各種係数表!H64*各種係数表!$L$5</f>
        <v>0</v>
      </c>
      <c r="W65" s="210">
        <f>I65*各種係数表!H64*各種係数表!$L$5</f>
        <v>0</v>
      </c>
      <c r="X65" s="186">
        <f>P65*各種係数表!H64*各種係数表!$L$5</f>
        <v>0</v>
      </c>
      <c r="Y65" s="210">
        <f t="shared" si="3"/>
        <v>0</v>
      </c>
      <c r="Z65" s="186">
        <f>D65*各種係数表!I64*各種係数表!$L$5</f>
        <v>0</v>
      </c>
      <c r="AA65" s="210">
        <f>I65*各種係数表!I64*各種係数表!$L$5</f>
        <v>0</v>
      </c>
      <c r="AB65" s="186">
        <f>P65*各種係数表!I64*各種係数表!$L$5</f>
        <v>0</v>
      </c>
      <c r="AC65" s="210">
        <f t="shared" si="4"/>
        <v>0</v>
      </c>
    </row>
    <row r="66" spans="1:29">
      <c r="A66" s="176" t="s">
        <v>257</v>
      </c>
      <c r="B66" s="177" t="s">
        <v>163</v>
      </c>
      <c r="C66" s="210">
        <f>入力表!F68</f>
        <v>0</v>
      </c>
      <c r="D66" s="210">
        <f>C66*各種係数表!C65</f>
        <v>0</v>
      </c>
      <c r="E66" s="210">
        <f>$D66*各種係数表!E65</f>
        <v>0</v>
      </c>
      <c r="F66" s="186">
        <f>$D66*各種係数表!F65</f>
        <v>0</v>
      </c>
      <c r="G66" s="210">
        <v>0</v>
      </c>
      <c r="H66" s="210">
        <f>G66*各種係数表!D65</f>
        <v>0</v>
      </c>
      <c r="I66" s="186">
        <v>0</v>
      </c>
      <c r="J66" s="210">
        <f>I66*各種係数表!E65</f>
        <v>0</v>
      </c>
      <c r="K66" s="186">
        <f>I66*各種係数表!F65</f>
        <v>0</v>
      </c>
      <c r="L66" s="210"/>
      <c r="M66" s="186"/>
      <c r="N66" s="210">
        <f>$M$112*各種係数表!G65</f>
        <v>0</v>
      </c>
      <c r="O66" s="210">
        <f>N66*各種係数表!D65</f>
        <v>0</v>
      </c>
      <c r="P66" s="186">
        <v>0</v>
      </c>
      <c r="Q66" s="210">
        <f>P66*各種係数表!E65</f>
        <v>0</v>
      </c>
      <c r="R66" s="186">
        <f>P66*各種係数表!F65</f>
        <v>0</v>
      </c>
      <c r="S66" s="210">
        <f t="shared" si="5"/>
        <v>0</v>
      </c>
      <c r="T66" s="186">
        <f t="shared" si="6"/>
        <v>0</v>
      </c>
      <c r="U66" s="210">
        <f t="shared" si="7"/>
        <v>0</v>
      </c>
      <c r="V66" s="186">
        <f>D66*各種係数表!H65*各種係数表!$L$5</f>
        <v>0</v>
      </c>
      <c r="W66" s="210">
        <f>I66*各種係数表!H65*各種係数表!$L$5</f>
        <v>0</v>
      </c>
      <c r="X66" s="186">
        <f>P66*各種係数表!H65*各種係数表!$L$5</f>
        <v>0</v>
      </c>
      <c r="Y66" s="210">
        <f t="shared" si="3"/>
        <v>0</v>
      </c>
      <c r="Z66" s="186">
        <f>D66*各種係数表!I65*各種係数表!$L$5</f>
        <v>0</v>
      </c>
      <c r="AA66" s="210">
        <f>I66*各種係数表!I65*各種係数表!$L$5</f>
        <v>0</v>
      </c>
      <c r="AB66" s="186">
        <f>P66*各種係数表!I65*各種係数表!$L$5</f>
        <v>0</v>
      </c>
      <c r="AC66" s="210">
        <f t="shared" si="4"/>
        <v>0</v>
      </c>
    </row>
    <row r="67" spans="1:29">
      <c r="A67" s="176" t="s">
        <v>258</v>
      </c>
      <c r="B67" s="177" t="s">
        <v>164</v>
      </c>
      <c r="C67" s="210">
        <f>入力表!F69</f>
        <v>0</v>
      </c>
      <c r="D67" s="210">
        <f>C67*各種係数表!C66</f>
        <v>0</v>
      </c>
      <c r="E67" s="210">
        <f>$D67*各種係数表!E66</f>
        <v>0</v>
      </c>
      <c r="F67" s="186">
        <f>$D67*各種係数表!F66</f>
        <v>0</v>
      </c>
      <c r="G67" s="210">
        <v>0</v>
      </c>
      <c r="H67" s="210">
        <f>G67*各種係数表!D66</f>
        <v>0</v>
      </c>
      <c r="I67" s="186">
        <v>0</v>
      </c>
      <c r="J67" s="210">
        <f>I67*各種係数表!E66</f>
        <v>0</v>
      </c>
      <c r="K67" s="186">
        <f>I67*各種係数表!F66</f>
        <v>0</v>
      </c>
      <c r="L67" s="210"/>
      <c r="M67" s="186"/>
      <c r="N67" s="210">
        <f>$M$112*各種係数表!G66</f>
        <v>0</v>
      </c>
      <c r="O67" s="210">
        <f>N67*各種係数表!D66</f>
        <v>0</v>
      </c>
      <c r="P67" s="186">
        <v>0</v>
      </c>
      <c r="Q67" s="210">
        <f>P67*各種係数表!E66</f>
        <v>0</v>
      </c>
      <c r="R67" s="186">
        <f>P67*各種係数表!F66</f>
        <v>0</v>
      </c>
      <c r="S67" s="210">
        <f t="shared" si="5"/>
        <v>0</v>
      </c>
      <c r="T67" s="186">
        <f t="shared" si="6"/>
        <v>0</v>
      </c>
      <c r="U67" s="210">
        <f t="shared" si="7"/>
        <v>0</v>
      </c>
      <c r="V67" s="186">
        <f>D67*各種係数表!H66*各種係数表!$L$5</f>
        <v>0</v>
      </c>
      <c r="W67" s="210">
        <f>I67*各種係数表!H66*各種係数表!$L$5</f>
        <v>0</v>
      </c>
      <c r="X67" s="186">
        <f>P67*各種係数表!H66*各種係数表!$L$5</f>
        <v>0</v>
      </c>
      <c r="Y67" s="210">
        <f t="shared" si="3"/>
        <v>0</v>
      </c>
      <c r="Z67" s="186">
        <f>D67*各種係数表!I66*各種係数表!$L$5</f>
        <v>0</v>
      </c>
      <c r="AA67" s="210">
        <f>I67*各種係数表!I66*各種係数表!$L$5</f>
        <v>0</v>
      </c>
      <c r="AB67" s="186">
        <f>P67*各種係数表!I66*各種係数表!$L$5</f>
        <v>0</v>
      </c>
      <c r="AC67" s="210">
        <f t="shared" si="4"/>
        <v>0</v>
      </c>
    </row>
    <row r="68" spans="1:29">
      <c r="A68" s="176" t="s">
        <v>259</v>
      </c>
      <c r="B68" s="177" t="s">
        <v>165</v>
      </c>
      <c r="C68" s="210">
        <f>入力表!F70</f>
        <v>0</v>
      </c>
      <c r="D68" s="210">
        <f>C68*各種係数表!C67</f>
        <v>0</v>
      </c>
      <c r="E68" s="210">
        <f>$D68*各種係数表!E67</f>
        <v>0</v>
      </c>
      <c r="F68" s="186">
        <f>$D68*各種係数表!F67</f>
        <v>0</v>
      </c>
      <c r="G68" s="210">
        <v>0</v>
      </c>
      <c r="H68" s="210">
        <f>G68*各種係数表!D67</f>
        <v>0</v>
      </c>
      <c r="I68" s="186">
        <v>0</v>
      </c>
      <c r="J68" s="210">
        <f>I68*各種係数表!E67</f>
        <v>0</v>
      </c>
      <c r="K68" s="186">
        <f>I68*各種係数表!F67</f>
        <v>0</v>
      </c>
      <c r="L68" s="210"/>
      <c r="M68" s="186"/>
      <c r="N68" s="210">
        <f>$M$112*各種係数表!G67</f>
        <v>0</v>
      </c>
      <c r="O68" s="210">
        <f>N68*各種係数表!D67</f>
        <v>0</v>
      </c>
      <c r="P68" s="186">
        <v>0</v>
      </c>
      <c r="Q68" s="210">
        <f>P68*各種係数表!E67</f>
        <v>0</v>
      </c>
      <c r="R68" s="186">
        <f>P68*各種係数表!F67</f>
        <v>0</v>
      </c>
      <c r="S68" s="210">
        <f t="shared" si="5"/>
        <v>0</v>
      </c>
      <c r="T68" s="186">
        <f t="shared" si="6"/>
        <v>0</v>
      </c>
      <c r="U68" s="210">
        <f t="shared" si="7"/>
        <v>0</v>
      </c>
      <c r="V68" s="186">
        <f>D68*各種係数表!H67*各種係数表!$L$5</f>
        <v>0</v>
      </c>
      <c r="W68" s="210">
        <f>I68*各種係数表!H67*各種係数表!$L$5</f>
        <v>0</v>
      </c>
      <c r="X68" s="186">
        <f>P68*各種係数表!H67*各種係数表!$L$5</f>
        <v>0</v>
      </c>
      <c r="Y68" s="210">
        <f t="shared" si="3"/>
        <v>0</v>
      </c>
      <c r="Z68" s="186">
        <f>D68*各種係数表!I67*各種係数表!$L$5</f>
        <v>0</v>
      </c>
      <c r="AA68" s="210">
        <f>I68*各種係数表!I67*各種係数表!$L$5</f>
        <v>0</v>
      </c>
      <c r="AB68" s="186">
        <f>P68*各種係数表!I67*各種係数表!$L$5</f>
        <v>0</v>
      </c>
      <c r="AC68" s="210">
        <f t="shared" si="4"/>
        <v>0</v>
      </c>
    </row>
    <row r="69" spans="1:29">
      <c r="A69" s="178" t="s">
        <v>260</v>
      </c>
      <c r="B69" s="179" t="s">
        <v>166</v>
      </c>
      <c r="C69" s="210">
        <f>入力表!F71</f>
        <v>0</v>
      </c>
      <c r="D69" s="210">
        <f>C69*各種係数表!C68</f>
        <v>0</v>
      </c>
      <c r="E69" s="210">
        <f>$D69*各種係数表!E68</f>
        <v>0</v>
      </c>
      <c r="F69" s="186">
        <f>$D69*各種係数表!F68</f>
        <v>0</v>
      </c>
      <c r="G69" s="210">
        <v>0</v>
      </c>
      <c r="H69" s="212">
        <f>G69*各種係数表!D68</f>
        <v>0</v>
      </c>
      <c r="I69" s="186">
        <v>0</v>
      </c>
      <c r="J69" s="210">
        <f>I69*各種係数表!E68</f>
        <v>0</v>
      </c>
      <c r="K69" s="186">
        <f>I69*各種係数表!F68</f>
        <v>0</v>
      </c>
      <c r="L69" s="210"/>
      <c r="M69" s="186"/>
      <c r="N69" s="210">
        <f>$M$112*各種係数表!G68</f>
        <v>0</v>
      </c>
      <c r="O69" s="212">
        <f>N69*各種係数表!D68</f>
        <v>0</v>
      </c>
      <c r="P69" s="186">
        <v>0</v>
      </c>
      <c r="Q69" s="210">
        <f>P69*各種係数表!E68</f>
        <v>0</v>
      </c>
      <c r="R69" s="186">
        <f>P69*各種係数表!F68</f>
        <v>0</v>
      </c>
      <c r="S69" s="210">
        <f t="shared" ref="S69:S100" si="8">+D69+I69+P69</f>
        <v>0</v>
      </c>
      <c r="T69" s="186">
        <f t="shared" ref="T69:T100" si="9">+E69+J69+Q69</f>
        <v>0</v>
      </c>
      <c r="U69" s="210">
        <f t="shared" ref="U69:U100" si="10">+F69+K69+R69</f>
        <v>0</v>
      </c>
      <c r="V69" s="186">
        <f>D69*各種係数表!H68*各種係数表!$L$5</f>
        <v>0</v>
      </c>
      <c r="W69" s="210">
        <f>I69*各種係数表!H68*各種係数表!$L$5</f>
        <v>0</v>
      </c>
      <c r="X69" s="186">
        <f>P69*各種係数表!H68*各種係数表!$L$5</f>
        <v>0</v>
      </c>
      <c r="Y69" s="210">
        <f t="shared" si="3"/>
        <v>0</v>
      </c>
      <c r="Z69" s="186">
        <f>D69*各種係数表!I68*各種係数表!$L$5</f>
        <v>0</v>
      </c>
      <c r="AA69" s="210">
        <f>I69*各種係数表!I68*各種係数表!$L$5</f>
        <v>0</v>
      </c>
      <c r="AB69" s="186">
        <f>P69*各種係数表!I68*各種係数表!$L$5</f>
        <v>0</v>
      </c>
      <c r="AC69" s="210">
        <f t="shared" si="4"/>
        <v>0</v>
      </c>
    </row>
    <row r="70" spans="1:29">
      <c r="A70" s="176" t="s">
        <v>261</v>
      </c>
      <c r="B70" s="177" t="s">
        <v>430</v>
      </c>
      <c r="C70" s="211">
        <f>入力表!F72</f>
        <v>0</v>
      </c>
      <c r="D70" s="211">
        <f>C70*各種係数表!C69</f>
        <v>0</v>
      </c>
      <c r="E70" s="211">
        <f>$D70*各種係数表!E69</f>
        <v>0</v>
      </c>
      <c r="F70" s="213">
        <f>$D70*各種係数表!F69</f>
        <v>0</v>
      </c>
      <c r="G70" s="211">
        <v>0</v>
      </c>
      <c r="H70" s="210">
        <f>G70*各種係数表!D69</f>
        <v>0</v>
      </c>
      <c r="I70" s="213">
        <v>0</v>
      </c>
      <c r="J70" s="211">
        <f>I70*各種係数表!E69</f>
        <v>0</v>
      </c>
      <c r="K70" s="213">
        <f>I70*各種係数表!F69</f>
        <v>0</v>
      </c>
      <c r="L70" s="211"/>
      <c r="M70" s="213"/>
      <c r="N70" s="211">
        <f>$M$112*各種係数表!G69</f>
        <v>0</v>
      </c>
      <c r="O70" s="210">
        <f>N70*各種係数表!D69</f>
        <v>0</v>
      </c>
      <c r="P70" s="213">
        <v>0</v>
      </c>
      <c r="Q70" s="211">
        <f>P70*各種係数表!E69</f>
        <v>0</v>
      </c>
      <c r="R70" s="213">
        <f>P70*各種係数表!F69</f>
        <v>0</v>
      </c>
      <c r="S70" s="211">
        <f t="shared" si="8"/>
        <v>0</v>
      </c>
      <c r="T70" s="213">
        <f t="shared" si="9"/>
        <v>0</v>
      </c>
      <c r="U70" s="211">
        <f t="shared" si="10"/>
        <v>0</v>
      </c>
      <c r="V70" s="213">
        <f>D70*各種係数表!H69*各種係数表!$L$5</f>
        <v>0</v>
      </c>
      <c r="W70" s="211">
        <f>I70*各種係数表!H69*各種係数表!$L$5</f>
        <v>0</v>
      </c>
      <c r="X70" s="213">
        <f>P70*各種係数表!H69*各種係数表!$L$5</f>
        <v>0</v>
      </c>
      <c r="Y70" s="211">
        <f t="shared" ref="Y70:Y111" si="11">SUM(V70:X70)</f>
        <v>0</v>
      </c>
      <c r="Z70" s="213">
        <f>D70*各種係数表!I69*各種係数表!$L$5</f>
        <v>0</v>
      </c>
      <c r="AA70" s="211">
        <f>I70*各種係数表!I69*各種係数表!$L$5</f>
        <v>0</v>
      </c>
      <c r="AB70" s="213">
        <f>P70*各種係数表!I69*各種係数表!$L$5</f>
        <v>0</v>
      </c>
      <c r="AC70" s="211">
        <f t="shared" ref="AC70:AC111" si="12">SUM(Z70:AB70)</f>
        <v>0</v>
      </c>
    </row>
    <row r="71" spans="1:29">
      <c r="A71" s="176" t="s">
        <v>436</v>
      </c>
      <c r="B71" s="177" t="s">
        <v>431</v>
      </c>
      <c r="C71" s="210">
        <f>入力表!F73</f>
        <v>0</v>
      </c>
      <c r="D71" s="210">
        <f>C71*各種係数表!C70</f>
        <v>0</v>
      </c>
      <c r="E71" s="210">
        <f>$D71*各種係数表!E70</f>
        <v>0</v>
      </c>
      <c r="F71" s="186">
        <f>$D71*各種係数表!F70</f>
        <v>0</v>
      </c>
      <c r="G71" s="210">
        <v>0</v>
      </c>
      <c r="H71" s="210">
        <f>G71*各種係数表!D70</f>
        <v>0</v>
      </c>
      <c r="I71" s="186">
        <v>0</v>
      </c>
      <c r="J71" s="210">
        <f>I71*各種係数表!E70</f>
        <v>0</v>
      </c>
      <c r="K71" s="186">
        <f>I71*各種係数表!F70</f>
        <v>0</v>
      </c>
      <c r="L71" s="210"/>
      <c r="M71" s="186"/>
      <c r="N71" s="210">
        <f>$M$112*各種係数表!G70</f>
        <v>0</v>
      </c>
      <c r="O71" s="210">
        <f>N71*各種係数表!D70</f>
        <v>0</v>
      </c>
      <c r="P71" s="186">
        <v>0</v>
      </c>
      <c r="Q71" s="210">
        <f>P71*各種係数表!E70</f>
        <v>0</v>
      </c>
      <c r="R71" s="186">
        <f>P71*各種係数表!F70</f>
        <v>0</v>
      </c>
      <c r="S71" s="210">
        <f t="shared" si="8"/>
        <v>0</v>
      </c>
      <c r="T71" s="186">
        <f t="shared" si="9"/>
        <v>0</v>
      </c>
      <c r="U71" s="210">
        <f t="shared" si="10"/>
        <v>0</v>
      </c>
      <c r="V71" s="186">
        <f>D71*各種係数表!H70*各種係数表!$L$5</f>
        <v>0</v>
      </c>
      <c r="W71" s="210">
        <f>I71*各種係数表!H70*各種係数表!$L$5</f>
        <v>0</v>
      </c>
      <c r="X71" s="186">
        <f>P71*各種係数表!H70*各種係数表!$L$5</f>
        <v>0</v>
      </c>
      <c r="Y71" s="210">
        <f t="shared" si="11"/>
        <v>0</v>
      </c>
      <c r="Z71" s="186">
        <f>D71*各種係数表!I70*各種係数表!$L$5</f>
        <v>0</v>
      </c>
      <c r="AA71" s="210">
        <f>I71*各種係数表!I70*各種係数表!$L$5</f>
        <v>0</v>
      </c>
      <c r="AB71" s="186">
        <f>P71*各種係数表!I70*各種係数表!$L$5</f>
        <v>0</v>
      </c>
      <c r="AC71" s="210">
        <f t="shared" si="12"/>
        <v>0</v>
      </c>
    </row>
    <row r="72" spans="1:29">
      <c r="A72" s="176" t="s">
        <v>262</v>
      </c>
      <c r="B72" s="177" t="s">
        <v>97</v>
      </c>
      <c r="C72" s="210">
        <f>入力表!F74</f>
        <v>0</v>
      </c>
      <c r="D72" s="210">
        <f>C72*各種係数表!C71</f>
        <v>0</v>
      </c>
      <c r="E72" s="210">
        <f>$D72*各種係数表!E71</f>
        <v>0</v>
      </c>
      <c r="F72" s="186">
        <f>$D72*各種係数表!F71</f>
        <v>0</v>
      </c>
      <c r="G72" s="210">
        <v>0</v>
      </c>
      <c r="H72" s="210">
        <f>G72*各種係数表!D71</f>
        <v>0</v>
      </c>
      <c r="I72" s="186">
        <v>0</v>
      </c>
      <c r="J72" s="210">
        <f>I72*各種係数表!E71</f>
        <v>0</v>
      </c>
      <c r="K72" s="186">
        <f>I72*各種係数表!F71</f>
        <v>0</v>
      </c>
      <c r="L72" s="210"/>
      <c r="M72" s="186"/>
      <c r="N72" s="210">
        <f>$M$112*各種係数表!G71</f>
        <v>0</v>
      </c>
      <c r="O72" s="210">
        <f>N72*各種係数表!D71</f>
        <v>0</v>
      </c>
      <c r="P72" s="186">
        <v>0</v>
      </c>
      <c r="Q72" s="210">
        <f>P72*各種係数表!E71</f>
        <v>0</v>
      </c>
      <c r="R72" s="186">
        <f>P72*各種係数表!F71</f>
        <v>0</v>
      </c>
      <c r="S72" s="210">
        <f t="shared" si="8"/>
        <v>0</v>
      </c>
      <c r="T72" s="186">
        <f t="shared" si="9"/>
        <v>0</v>
      </c>
      <c r="U72" s="210">
        <f t="shared" si="10"/>
        <v>0</v>
      </c>
      <c r="V72" s="186">
        <f>D72*各種係数表!H71*各種係数表!$L$5</f>
        <v>0</v>
      </c>
      <c r="W72" s="210">
        <f>I72*各種係数表!H71*各種係数表!$L$5</f>
        <v>0</v>
      </c>
      <c r="X72" s="186">
        <f>P72*各種係数表!H71*各種係数表!$L$5</f>
        <v>0</v>
      </c>
      <c r="Y72" s="210">
        <f t="shared" si="11"/>
        <v>0</v>
      </c>
      <c r="Z72" s="186">
        <f>D72*各種係数表!I71*各種係数表!$L$5</f>
        <v>0</v>
      </c>
      <c r="AA72" s="210">
        <f>I72*各種係数表!I71*各種係数表!$L$5</f>
        <v>0</v>
      </c>
      <c r="AB72" s="186">
        <f>P72*各種係数表!I71*各種係数表!$L$5</f>
        <v>0</v>
      </c>
      <c r="AC72" s="210">
        <f t="shared" si="12"/>
        <v>0</v>
      </c>
    </row>
    <row r="73" spans="1:29">
      <c r="A73" s="176" t="s">
        <v>263</v>
      </c>
      <c r="B73" s="177" t="s">
        <v>98</v>
      </c>
      <c r="C73" s="210">
        <f>入力表!F75</f>
        <v>0</v>
      </c>
      <c r="D73" s="210">
        <f>C73*各種係数表!C72</f>
        <v>0</v>
      </c>
      <c r="E73" s="210">
        <f>$D73*各種係数表!E72</f>
        <v>0</v>
      </c>
      <c r="F73" s="186">
        <f>$D73*各種係数表!F72</f>
        <v>0</v>
      </c>
      <c r="G73" s="210">
        <v>0</v>
      </c>
      <c r="H73" s="210">
        <f>G73*各種係数表!D72</f>
        <v>0</v>
      </c>
      <c r="I73" s="186">
        <v>0</v>
      </c>
      <c r="J73" s="210">
        <f>I73*各種係数表!E72</f>
        <v>0</v>
      </c>
      <c r="K73" s="186">
        <f>I73*各種係数表!F72</f>
        <v>0</v>
      </c>
      <c r="L73" s="210"/>
      <c r="M73" s="186"/>
      <c r="N73" s="210">
        <f>$M$112*各種係数表!G72</f>
        <v>0</v>
      </c>
      <c r="O73" s="210">
        <f>N73*各種係数表!D72</f>
        <v>0</v>
      </c>
      <c r="P73" s="186">
        <v>0</v>
      </c>
      <c r="Q73" s="210">
        <f>P73*各種係数表!E72</f>
        <v>0</v>
      </c>
      <c r="R73" s="186">
        <f>P73*各種係数表!F72</f>
        <v>0</v>
      </c>
      <c r="S73" s="210">
        <f t="shared" si="8"/>
        <v>0</v>
      </c>
      <c r="T73" s="186">
        <f t="shared" si="9"/>
        <v>0</v>
      </c>
      <c r="U73" s="210">
        <f t="shared" si="10"/>
        <v>0</v>
      </c>
      <c r="V73" s="186">
        <f>D73*各種係数表!H72*各種係数表!$L$5</f>
        <v>0</v>
      </c>
      <c r="W73" s="210">
        <f>I73*各種係数表!H72*各種係数表!$L$5</f>
        <v>0</v>
      </c>
      <c r="X73" s="186">
        <f>P73*各種係数表!H72*各種係数表!$L$5</f>
        <v>0</v>
      </c>
      <c r="Y73" s="210">
        <f t="shared" si="11"/>
        <v>0</v>
      </c>
      <c r="Z73" s="186">
        <f>D73*各種係数表!I72*各種係数表!$L$5</f>
        <v>0</v>
      </c>
      <c r="AA73" s="210">
        <f>I73*各種係数表!I72*各種係数表!$L$5</f>
        <v>0</v>
      </c>
      <c r="AB73" s="186">
        <f>P73*各種係数表!I72*各種係数表!$L$5</f>
        <v>0</v>
      </c>
      <c r="AC73" s="210">
        <f t="shared" si="12"/>
        <v>0</v>
      </c>
    </row>
    <row r="74" spans="1:29">
      <c r="A74" s="176" t="s">
        <v>264</v>
      </c>
      <c r="B74" s="177" t="s">
        <v>7</v>
      </c>
      <c r="C74" s="212">
        <f>入力表!F76</f>
        <v>0</v>
      </c>
      <c r="D74" s="212">
        <f>C74*各種係数表!C73</f>
        <v>0</v>
      </c>
      <c r="E74" s="212">
        <f>$D74*各種係数表!E73</f>
        <v>0</v>
      </c>
      <c r="F74" s="214">
        <f>$D74*各種係数表!F73</f>
        <v>0</v>
      </c>
      <c r="G74" s="212">
        <v>0</v>
      </c>
      <c r="H74" s="210">
        <f>G74*各種係数表!D73</f>
        <v>0</v>
      </c>
      <c r="I74" s="214">
        <v>0</v>
      </c>
      <c r="J74" s="212">
        <f>I74*各種係数表!E73</f>
        <v>0</v>
      </c>
      <c r="K74" s="214">
        <f>I74*各種係数表!F73</f>
        <v>0</v>
      </c>
      <c r="L74" s="212"/>
      <c r="M74" s="214"/>
      <c r="N74" s="212">
        <f>$M$112*各種係数表!G73</f>
        <v>0</v>
      </c>
      <c r="O74" s="210">
        <f>N74*各種係数表!D73</f>
        <v>0</v>
      </c>
      <c r="P74" s="214">
        <v>0</v>
      </c>
      <c r="Q74" s="212">
        <f>P74*各種係数表!E73</f>
        <v>0</v>
      </c>
      <c r="R74" s="214">
        <f>P74*各種係数表!F73</f>
        <v>0</v>
      </c>
      <c r="S74" s="212">
        <f t="shared" si="8"/>
        <v>0</v>
      </c>
      <c r="T74" s="214">
        <f t="shared" si="9"/>
        <v>0</v>
      </c>
      <c r="U74" s="212">
        <f t="shared" si="10"/>
        <v>0</v>
      </c>
      <c r="V74" s="214">
        <f>D74*各種係数表!H73*各種係数表!$L$5</f>
        <v>0</v>
      </c>
      <c r="W74" s="212">
        <f>I74*各種係数表!H73*各種係数表!$L$5</f>
        <v>0</v>
      </c>
      <c r="X74" s="214">
        <f>P74*各種係数表!H73*各種係数表!$L$5</f>
        <v>0</v>
      </c>
      <c r="Y74" s="212">
        <f t="shared" si="11"/>
        <v>0</v>
      </c>
      <c r="Z74" s="214">
        <f>D74*各種係数表!I73*各種係数表!$L$5</f>
        <v>0</v>
      </c>
      <c r="AA74" s="212">
        <f>I74*各種係数表!I73*各種係数表!$L$5</f>
        <v>0</v>
      </c>
      <c r="AB74" s="214">
        <f>P74*各種係数表!I73*各種係数表!$L$5</f>
        <v>0</v>
      </c>
      <c r="AC74" s="212">
        <f t="shared" si="12"/>
        <v>0</v>
      </c>
    </row>
    <row r="75" spans="1:29">
      <c r="A75" s="180" t="s">
        <v>265</v>
      </c>
      <c r="B75" s="181" t="s">
        <v>8</v>
      </c>
      <c r="C75" s="210">
        <f>入力表!F77</f>
        <v>0</v>
      </c>
      <c r="D75" s="210">
        <f>C75*各種係数表!C74</f>
        <v>0</v>
      </c>
      <c r="E75" s="210">
        <f>$D75*各種係数表!E74</f>
        <v>0</v>
      </c>
      <c r="F75" s="186">
        <f>$D75*各種係数表!F74</f>
        <v>0</v>
      </c>
      <c r="G75" s="210">
        <v>0</v>
      </c>
      <c r="H75" s="211">
        <f>G75*各種係数表!D74</f>
        <v>0</v>
      </c>
      <c r="I75" s="186">
        <v>0</v>
      </c>
      <c r="J75" s="210">
        <f>I75*各種係数表!E74</f>
        <v>0</v>
      </c>
      <c r="K75" s="186">
        <f>I75*各種係数表!F74</f>
        <v>0</v>
      </c>
      <c r="L75" s="210"/>
      <c r="M75" s="186"/>
      <c r="N75" s="210">
        <f>$M$112*各種係数表!G74</f>
        <v>0</v>
      </c>
      <c r="O75" s="211">
        <f>N75*各種係数表!D74</f>
        <v>0</v>
      </c>
      <c r="P75" s="186">
        <v>0</v>
      </c>
      <c r="Q75" s="210">
        <f>P75*各種係数表!E74</f>
        <v>0</v>
      </c>
      <c r="R75" s="186">
        <f>P75*各種係数表!F74</f>
        <v>0</v>
      </c>
      <c r="S75" s="210">
        <f t="shared" si="8"/>
        <v>0</v>
      </c>
      <c r="T75" s="186">
        <f t="shared" si="9"/>
        <v>0</v>
      </c>
      <c r="U75" s="210">
        <f t="shared" si="10"/>
        <v>0</v>
      </c>
      <c r="V75" s="186">
        <f>D75*各種係数表!H74*各種係数表!$L$5</f>
        <v>0</v>
      </c>
      <c r="W75" s="210">
        <f>I75*各種係数表!H74*各種係数表!$L$5</f>
        <v>0</v>
      </c>
      <c r="X75" s="186">
        <f>P75*各種係数表!H74*各種係数表!$L$5</f>
        <v>0</v>
      </c>
      <c r="Y75" s="210">
        <f t="shared" si="11"/>
        <v>0</v>
      </c>
      <c r="Z75" s="186">
        <f>D75*各種係数表!I74*各種係数表!$L$5</f>
        <v>0</v>
      </c>
      <c r="AA75" s="210">
        <f>I75*各種係数表!I74*各種係数表!$L$5</f>
        <v>0</v>
      </c>
      <c r="AB75" s="186">
        <f>P75*各種係数表!I74*各種係数表!$L$5</f>
        <v>0</v>
      </c>
      <c r="AC75" s="210">
        <f t="shared" si="12"/>
        <v>0</v>
      </c>
    </row>
    <row r="76" spans="1:29">
      <c r="A76" s="176" t="s">
        <v>266</v>
      </c>
      <c r="B76" s="177" t="s">
        <v>167</v>
      </c>
      <c r="C76" s="210">
        <f>入力表!F78</f>
        <v>0</v>
      </c>
      <c r="D76" s="210">
        <f>C76*各種係数表!C75</f>
        <v>0</v>
      </c>
      <c r="E76" s="210">
        <f>$D76*各種係数表!E75</f>
        <v>0</v>
      </c>
      <c r="F76" s="186">
        <f>$D76*各種係数表!F75</f>
        <v>0</v>
      </c>
      <c r="G76" s="210">
        <v>0</v>
      </c>
      <c r="H76" s="210">
        <f>G76*各種係数表!D75</f>
        <v>0</v>
      </c>
      <c r="I76" s="186">
        <v>0</v>
      </c>
      <c r="J76" s="210">
        <f>I76*各種係数表!E75</f>
        <v>0</v>
      </c>
      <c r="K76" s="186">
        <f>I76*各種係数表!F75</f>
        <v>0</v>
      </c>
      <c r="L76" s="210"/>
      <c r="M76" s="186"/>
      <c r="N76" s="210">
        <f>$M$112*各種係数表!G75</f>
        <v>0</v>
      </c>
      <c r="O76" s="210">
        <f>N76*各種係数表!D75</f>
        <v>0</v>
      </c>
      <c r="P76" s="186">
        <v>0</v>
      </c>
      <c r="Q76" s="210">
        <f>P76*各種係数表!E75</f>
        <v>0</v>
      </c>
      <c r="R76" s="186">
        <f>P76*各種係数表!F75</f>
        <v>0</v>
      </c>
      <c r="S76" s="210">
        <f t="shared" si="8"/>
        <v>0</v>
      </c>
      <c r="T76" s="186">
        <f t="shared" si="9"/>
        <v>0</v>
      </c>
      <c r="U76" s="210">
        <f t="shared" si="10"/>
        <v>0</v>
      </c>
      <c r="V76" s="186">
        <f>D76*各種係数表!H75*各種係数表!$L$5</f>
        <v>0</v>
      </c>
      <c r="W76" s="210">
        <f>I76*各種係数表!H75*各種係数表!$L$5</f>
        <v>0</v>
      </c>
      <c r="X76" s="186">
        <f>P76*各種係数表!H75*各種係数表!$L$5</f>
        <v>0</v>
      </c>
      <c r="Y76" s="210">
        <f t="shared" si="11"/>
        <v>0</v>
      </c>
      <c r="Z76" s="186">
        <f>D76*各種係数表!I75*各種係数表!$L$5</f>
        <v>0</v>
      </c>
      <c r="AA76" s="210">
        <f>I76*各種係数表!I75*各種係数表!$L$5</f>
        <v>0</v>
      </c>
      <c r="AB76" s="186">
        <f>P76*各種係数表!I75*各種係数表!$L$5</f>
        <v>0</v>
      </c>
      <c r="AC76" s="210">
        <f t="shared" si="12"/>
        <v>0</v>
      </c>
    </row>
    <row r="77" spans="1:29">
      <c r="A77" s="176" t="s">
        <v>267</v>
      </c>
      <c r="B77" s="177" t="s">
        <v>168</v>
      </c>
      <c r="C77" s="210">
        <f>入力表!F79</f>
        <v>0</v>
      </c>
      <c r="D77" s="210">
        <f>C77*各種係数表!C76</f>
        <v>0</v>
      </c>
      <c r="E77" s="210">
        <f>$D77*各種係数表!E76</f>
        <v>0</v>
      </c>
      <c r="F77" s="186">
        <f>$D77*各種係数表!F76</f>
        <v>0</v>
      </c>
      <c r="G77" s="210">
        <v>0</v>
      </c>
      <c r="H77" s="210">
        <f>G77*各種係数表!D76</f>
        <v>0</v>
      </c>
      <c r="I77" s="186">
        <v>0</v>
      </c>
      <c r="J77" s="210">
        <f>I77*各種係数表!E76</f>
        <v>0</v>
      </c>
      <c r="K77" s="186">
        <f>I77*各種係数表!F76</f>
        <v>0</v>
      </c>
      <c r="L77" s="210"/>
      <c r="M77" s="186"/>
      <c r="N77" s="210">
        <f>$M$112*各種係数表!G76</f>
        <v>0</v>
      </c>
      <c r="O77" s="210">
        <f>N77*各種係数表!D76</f>
        <v>0</v>
      </c>
      <c r="P77" s="186">
        <v>0</v>
      </c>
      <c r="Q77" s="210">
        <f>P77*各種係数表!E76</f>
        <v>0</v>
      </c>
      <c r="R77" s="186">
        <f>P77*各種係数表!F76</f>
        <v>0</v>
      </c>
      <c r="S77" s="210">
        <f t="shared" si="8"/>
        <v>0</v>
      </c>
      <c r="T77" s="186">
        <f t="shared" si="9"/>
        <v>0</v>
      </c>
      <c r="U77" s="210">
        <f t="shared" si="10"/>
        <v>0</v>
      </c>
      <c r="V77" s="186">
        <f>D77*各種係数表!H76*各種係数表!$L$5</f>
        <v>0</v>
      </c>
      <c r="W77" s="210">
        <f>I77*各種係数表!H76*各種係数表!$L$5</f>
        <v>0</v>
      </c>
      <c r="X77" s="186">
        <f>P77*各種係数表!H76*各種係数表!$L$5</f>
        <v>0</v>
      </c>
      <c r="Y77" s="210">
        <f t="shared" si="11"/>
        <v>0</v>
      </c>
      <c r="Z77" s="186">
        <f>D77*各種係数表!I76*各種係数表!$L$5</f>
        <v>0</v>
      </c>
      <c r="AA77" s="210">
        <f>I77*各種係数表!I76*各種係数表!$L$5</f>
        <v>0</v>
      </c>
      <c r="AB77" s="186">
        <f>P77*各種係数表!I76*各種係数表!$L$5</f>
        <v>0</v>
      </c>
      <c r="AC77" s="210">
        <f t="shared" si="12"/>
        <v>0</v>
      </c>
    </row>
    <row r="78" spans="1:29">
      <c r="A78" s="176" t="s">
        <v>268</v>
      </c>
      <c r="B78" s="177" t="s">
        <v>169</v>
      </c>
      <c r="C78" s="210">
        <f>入力表!F80</f>
        <v>0</v>
      </c>
      <c r="D78" s="210">
        <f>C78*各種係数表!C77</f>
        <v>0</v>
      </c>
      <c r="E78" s="210">
        <f>$D78*各種係数表!E77</f>
        <v>0</v>
      </c>
      <c r="F78" s="186">
        <f>$D78*各種係数表!F77</f>
        <v>0</v>
      </c>
      <c r="G78" s="210">
        <v>0</v>
      </c>
      <c r="H78" s="210">
        <f>G78*各種係数表!D77</f>
        <v>0</v>
      </c>
      <c r="I78" s="186">
        <v>0</v>
      </c>
      <c r="J78" s="210">
        <f>I78*各種係数表!E77</f>
        <v>0</v>
      </c>
      <c r="K78" s="186">
        <f>I78*各種係数表!F77</f>
        <v>0</v>
      </c>
      <c r="L78" s="210"/>
      <c r="M78" s="186"/>
      <c r="N78" s="210">
        <f>$M$112*各種係数表!G77</f>
        <v>0</v>
      </c>
      <c r="O78" s="210">
        <f>N78*各種係数表!D77</f>
        <v>0</v>
      </c>
      <c r="P78" s="186">
        <v>0</v>
      </c>
      <c r="Q78" s="210">
        <f>P78*各種係数表!E77</f>
        <v>0</v>
      </c>
      <c r="R78" s="186">
        <f>P78*各種係数表!F77</f>
        <v>0</v>
      </c>
      <c r="S78" s="210">
        <f t="shared" si="8"/>
        <v>0</v>
      </c>
      <c r="T78" s="186">
        <f t="shared" si="9"/>
        <v>0</v>
      </c>
      <c r="U78" s="210">
        <f t="shared" si="10"/>
        <v>0</v>
      </c>
      <c r="V78" s="186">
        <f>D78*各種係数表!H77*各種係数表!$L$5</f>
        <v>0</v>
      </c>
      <c r="W78" s="210">
        <f>I78*各種係数表!H77*各種係数表!$L$5</f>
        <v>0</v>
      </c>
      <c r="X78" s="186">
        <f>P78*各種係数表!H77*各種係数表!$L$5</f>
        <v>0</v>
      </c>
      <c r="Y78" s="210">
        <f t="shared" si="11"/>
        <v>0</v>
      </c>
      <c r="Z78" s="186">
        <f>D78*各種係数表!I77*各種係数表!$L$5</f>
        <v>0</v>
      </c>
      <c r="AA78" s="210">
        <f>I78*各種係数表!I77*各種係数表!$L$5</f>
        <v>0</v>
      </c>
      <c r="AB78" s="186">
        <f>P78*各種係数表!I77*各種係数表!$L$5</f>
        <v>0</v>
      </c>
      <c r="AC78" s="210">
        <f t="shared" si="12"/>
        <v>0</v>
      </c>
    </row>
    <row r="79" spans="1:29">
      <c r="A79" s="178" t="s">
        <v>269</v>
      </c>
      <c r="B79" s="179" t="s">
        <v>170</v>
      </c>
      <c r="C79" s="210">
        <f>入力表!F81</f>
        <v>0</v>
      </c>
      <c r="D79" s="210">
        <f>C79*各種係数表!C78</f>
        <v>0</v>
      </c>
      <c r="E79" s="210">
        <f>$D79*各種係数表!E78</f>
        <v>0</v>
      </c>
      <c r="F79" s="186">
        <f>$D79*各種係数表!F78</f>
        <v>0</v>
      </c>
      <c r="G79" s="210">
        <v>0</v>
      </c>
      <c r="H79" s="212">
        <f>G79*各種係数表!D78</f>
        <v>0</v>
      </c>
      <c r="I79" s="186">
        <v>0</v>
      </c>
      <c r="J79" s="210">
        <f>I79*各種係数表!E78</f>
        <v>0</v>
      </c>
      <c r="K79" s="186">
        <f>I79*各種係数表!F78</f>
        <v>0</v>
      </c>
      <c r="L79" s="210"/>
      <c r="M79" s="186"/>
      <c r="N79" s="210">
        <f>$M$112*各種係数表!G78</f>
        <v>0</v>
      </c>
      <c r="O79" s="212">
        <f>N79*各種係数表!D78</f>
        <v>0</v>
      </c>
      <c r="P79" s="186">
        <v>0</v>
      </c>
      <c r="Q79" s="210">
        <f>P79*各種係数表!E78</f>
        <v>0</v>
      </c>
      <c r="R79" s="186">
        <f>P79*各種係数表!F78</f>
        <v>0</v>
      </c>
      <c r="S79" s="210">
        <f t="shared" si="8"/>
        <v>0</v>
      </c>
      <c r="T79" s="186">
        <f t="shared" si="9"/>
        <v>0</v>
      </c>
      <c r="U79" s="210">
        <f t="shared" si="10"/>
        <v>0</v>
      </c>
      <c r="V79" s="186">
        <f>D79*各種係数表!H78*各種係数表!$L$5</f>
        <v>0</v>
      </c>
      <c r="W79" s="210">
        <f>I79*各種係数表!H78*各種係数表!$L$5</f>
        <v>0</v>
      </c>
      <c r="X79" s="186">
        <f>P79*各種係数表!H78*各種係数表!$L$5</f>
        <v>0</v>
      </c>
      <c r="Y79" s="210">
        <f t="shared" si="11"/>
        <v>0</v>
      </c>
      <c r="Z79" s="186">
        <f>D79*各種係数表!I78*各種係数表!$L$5</f>
        <v>0</v>
      </c>
      <c r="AA79" s="210">
        <f>I79*各種係数表!I78*各種係数表!$L$5</f>
        <v>0</v>
      </c>
      <c r="AB79" s="186">
        <f>P79*各種係数表!I78*各種係数表!$L$5</f>
        <v>0</v>
      </c>
      <c r="AC79" s="210">
        <f t="shared" si="12"/>
        <v>0</v>
      </c>
    </row>
    <row r="80" spans="1:29">
      <c r="A80" s="176" t="s">
        <v>270</v>
      </c>
      <c r="B80" s="177" t="s">
        <v>171</v>
      </c>
      <c r="C80" s="211">
        <f>入力表!F82</f>
        <v>0</v>
      </c>
      <c r="D80" s="211">
        <f>C80*各種係数表!C79</f>
        <v>0</v>
      </c>
      <c r="E80" s="211">
        <f>$D80*各種係数表!E79</f>
        <v>0</v>
      </c>
      <c r="F80" s="213">
        <f>$D80*各種係数表!F79</f>
        <v>0</v>
      </c>
      <c r="G80" s="211">
        <v>0</v>
      </c>
      <c r="H80" s="210">
        <f>G80*各種係数表!D79</f>
        <v>0</v>
      </c>
      <c r="I80" s="213">
        <v>0</v>
      </c>
      <c r="J80" s="211">
        <f>I80*各種係数表!E79</f>
        <v>0</v>
      </c>
      <c r="K80" s="213">
        <f>I80*各種係数表!F79</f>
        <v>0</v>
      </c>
      <c r="L80" s="211"/>
      <c r="M80" s="213"/>
      <c r="N80" s="211">
        <f>$M$112*各種係数表!G79</f>
        <v>0</v>
      </c>
      <c r="O80" s="210">
        <f>N80*各種係数表!D79</f>
        <v>0</v>
      </c>
      <c r="P80" s="213">
        <v>0</v>
      </c>
      <c r="Q80" s="211">
        <f>P80*各種係数表!E79</f>
        <v>0</v>
      </c>
      <c r="R80" s="213">
        <f>P80*各種係数表!F79</f>
        <v>0</v>
      </c>
      <c r="S80" s="211">
        <f t="shared" si="8"/>
        <v>0</v>
      </c>
      <c r="T80" s="213">
        <f t="shared" si="9"/>
        <v>0</v>
      </c>
      <c r="U80" s="211">
        <f t="shared" si="10"/>
        <v>0</v>
      </c>
      <c r="V80" s="213">
        <f>D80*各種係数表!H79*各種係数表!$L$5</f>
        <v>0</v>
      </c>
      <c r="W80" s="211">
        <f>I80*各種係数表!H79*各種係数表!$L$5</f>
        <v>0</v>
      </c>
      <c r="X80" s="213">
        <f>P80*各種係数表!H79*各種係数表!$L$5</f>
        <v>0</v>
      </c>
      <c r="Y80" s="211">
        <f t="shared" si="11"/>
        <v>0</v>
      </c>
      <c r="Z80" s="213">
        <f>D80*各種係数表!I79*各種係数表!$L$5</f>
        <v>0</v>
      </c>
      <c r="AA80" s="211">
        <f>I80*各種係数表!I79*各種係数表!$L$5</f>
        <v>0</v>
      </c>
      <c r="AB80" s="213">
        <f>P80*各種係数表!I79*各種係数表!$L$5</f>
        <v>0</v>
      </c>
      <c r="AC80" s="211">
        <f t="shared" si="12"/>
        <v>0</v>
      </c>
    </row>
    <row r="81" spans="1:29">
      <c r="A81" s="176" t="s">
        <v>271</v>
      </c>
      <c r="B81" s="177" t="s">
        <v>172</v>
      </c>
      <c r="C81" s="210">
        <f>入力表!F83</f>
        <v>0</v>
      </c>
      <c r="D81" s="210">
        <f>C81*各種係数表!C80</f>
        <v>0</v>
      </c>
      <c r="E81" s="210">
        <f>$D81*各種係数表!E80</f>
        <v>0</v>
      </c>
      <c r="F81" s="186">
        <f>$D81*各種係数表!F80</f>
        <v>0</v>
      </c>
      <c r="G81" s="210">
        <v>0</v>
      </c>
      <c r="H81" s="210">
        <f>G81*各種係数表!D80</f>
        <v>0</v>
      </c>
      <c r="I81" s="186">
        <v>0</v>
      </c>
      <c r="J81" s="210">
        <f>I81*各種係数表!E80</f>
        <v>0</v>
      </c>
      <c r="K81" s="186">
        <f>I81*各種係数表!F80</f>
        <v>0</v>
      </c>
      <c r="L81" s="210"/>
      <c r="M81" s="186"/>
      <c r="N81" s="210">
        <f>$M$112*各種係数表!G80</f>
        <v>0</v>
      </c>
      <c r="O81" s="210">
        <f>N81*各種係数表!D80</f>
        <v>0</v>
      </c>
      <c r="P81" s="186">
        <v>0</v>
      </c>
      <c r="Q81" s="210">
        <f>P81*各種係数表!E80</f>
        <v>0</v>
      </c>
      <c r="R81" s="186">
        <f>P81*各種係数表!F80</f>
        <v>0</v>
      </c>
      <c r="S81" s="210">
        <f t="shared" si="8"/>
        <v>0</v>
      </c>
      <c r="T81" s="186">
        <f t="shared" si="9"/>
        <v>0</v>
      </c>
      <c r="U81" s="210">
        <f t="shared" si="10"/>
        <v>0</v>
      </c>
      <c r="V81" s="186">
        <f>D81*各種係数表!H80*各種係数表!$L$5</f>
        <v>0</v>
      </c>
      <c r="W81" s="210">
        <f>I81*各種係数表!H80*各種係数表!$L$5</f>
        <v>0</v>
      </c>
      <c r="X81" s="186">
        <f>P81*各種係数表!H80*各種係数表!$L$5</f>
        <v>0</v>
      </c>
      <c r="Y81" s="210">
        <f t="shared" si="11"/>
        <v>0</v>
      </c>
      <c r="Z81" s="186">
        <f>D81*各種係数表!I80*各種係数表!$L$5</f>
        <v>0</v>
      </c>
      <c r="AA81" s="210">
        <f>I81*各種係数表!I80*各種係数表!$L$5</f>
        <v>0</v>
      </c>
      <c r="AB81" s="186">
        <f>P81*各種係数表!I80*各種係数表!$L$5</f>
        <v>0</v>
      </c>
      <c r="AC81" s="210">
        <f t="shared" si="12"/>
        <v>0</v>
      </c>
    </row>
    <row r="82" spans="1:29">
      <c r="A82" s="176" t="s">
        <v>272</v>
      </c>
      <c r="B82" s="177" t="s">
        <v>173</v>
      </c>
      <c r="C82" s="210">
        <f>入力表!F84</f>
        <v>0</v>
      </c>
      <c r="D82" s="210">
        <f>C82*各種係数表!C81</f>
        <v>0</v>
      </c>
      <c r="E82" s="210">
        <f>$D82*各種係数表!E81</f>
        <v>0</v>
      </c>
      <c r="F82" s="186">
        <f>$D82*各種係数表!F81</f>
        <v>0</v>
      </c>
      <c r="G82" s="210">
        <v>0</v>
      </c>
      <c r="H82" s="210">
        <f>G82*各種係数表!D81</f>
        <v>0</v>
      </c>
      <c r="I82" s="186">
        <v>0</v>
      </c>
      <c r="J82" s="210">
        <f>I82*各種係数表!E81</f>
        <v>0</v>
      </c>
      <c r="K82" s="186">
        <f>I82*各種係数表!F81</f>
        <v>0</v>
      </c>
      <c r="L82" s="210"/>
      <c r="M82" s="186"/>
      <c r="N82" s="210">
        <f>$M$112*各種係数表!G81</f>
        <v>0</v>
      </c>
      <c r="O82" s="210">
        <f>N82*各種係数表!D81</f>
        <v>0</v>
      </c>
      <c r="P82" s="186">
        <v>0</v>
      </c>
      <c r="Q82" s="210">
        <f>P82*各種係数表!E81</f>
        <v>0</v>
      </c>
      <c r="R82" s="186">
        <f>P82*各種係数表!F81</f>
        <v>0</v>
      </c>
      <c r="S82" s="210">
        <f t="shared" si="8"/>
        <v>0</v>
      </c>
      <c r="T82" s="186">
        <f t="shared" si="9"/>
        <v>0</v>
      </c>
      <c r="U82" s="210">
        <f t="shared" si="10"/>
        <v>0</v>
      </c>
      <c r="V82" s="186">
        <f>D82*各種係数表!H81*各種係数表!$L$5</f>
        <v>0</v>
      </c>
      <c r="W82" s="210">
        <f>I82*各種係数表!H81*各種係数表!$L$5</f>
        <v>0</v>
      </c>
      <c r="X82" s="186">
        <f>P82*各種係数表!H81*各種係数表!$L$5</f>
        <v>0</v>
      </c>
      <c r="Y82" s="210">
        <f t="shared" si="11"/>
        <v>0</v>
      </c>
      <c r="Z82" s="186">
        <f>D82*各種係数表!I81*各種係数表!$L$5</f>
        <v>0</v>
      </c>
      <c r="AA82" s="210">
        <f>I82*各種係数表!I81*各種係数表!$L$5</f>
        <v>0</v>
      </c>
      <c r="AB82" s="186">
        <f>P82*各種係数表!I81*各種係数表!$L$5</f>
        <v>0</v>
      </c>
      <c r="AC82" s="210">
        <f t="shared" si="12"/>
        <v>0</v>
      </c>
    </row>
    <row r="83" spans="1:29">
      <c r="A83" s="176" t="s">
        <v>273</v>
      </c>
      <c r="B83" s="177" t="s">
        <v>174</v>
      </c>
      <c r="C83" s="210">
        <f>入力表!F85</f>
        <v>0</v>
      </c>
      <c r="D83" s="210">
        <f>C83*各種係数表!C82</f>
        <v>0</v>
      </c>
      <c r="E83" s="210">
        <f>$D83*各種係数表!E82</f>
        <v>0</v>
      </c>
      <c r="F83" s="186">
        <f>$D83*各種係数表!F82</f>
        <v>0</v>
      </c>
      <c r="G83" s="210">
        <v>0</v>
      </c>
      <c r="H83" s="210">
        <f>G83*各種係数表!D82</f>
        <v>0</v>
      </c>
      <c r="I83" s="186">
        <v>0</v>
      </c>
      <c r="J83" s="210">
        <f>I83*各種係数表!E82</f>
        <v>0</v>
      </c>
      <c r="K83" s="186">
        <f>I83*各種係数表!F82</f>
        <v>0</v>
      </c>
      <c r="L83" s="210"/>
      <c r="M83" s="186"/>
      <c r="N83" s="210">
        <f>$M$112*各種係数表!G82</f>
        <v>0</v>
      </c>
      <c r="O83" s="210">
        <f>N83*各種係数表!D82</f>
        <v>0</v>
      </c>
      <c r="P83" s="186">
        <v>0</v>
      </c>
      <c r="Q83" s="210">
        <f>P83*各種係数表!E82</f>
        <v>0</v>
      </c>
      <c r="R83" s="186">
        <f>P83*各種係数表!F82</f>
        <v>0</v>
      </c>
      <c r="S83" s="210">
        <f t="shared" si="8"/>
        <v>0</v>
      </c>
      <c r="T83" s="186">
        <f t="shared" si="9"/>
        <v>0</v>
      </c>
      <c r="U83" s="210">
        <f t="shared" si="10"/>
        <v>0</v>
      </c>
      <c r="V83" s="186">
        <f>D83*各種係数表!H82*各種係数表!$L$5</f>
        <v>0</v>
      </c>
      <c r="W83" s="210">
        <f>I83*各種係数表!H82*各種係数表!$L$5</f>
        <v>0</v>
      </c>
      <c r="X83" s="186">
        <f>P83*各種係数表!H82*各種係数表!$L$5</f>
        <v>0</v>
      </c>
      <c r="Y83" s="210">
        <f t="shared" si="11"/>
        <v>0</v>
      </c>
      <c r="Z83" s="186">
        <f>D83*各種係数表!I82*各種係数表!$L$5</f>
        <v>0</v>
      </c>
      <c r="AA83" s="210">
        <f>I83*各種係数表!I82*各種係数表!$L$5</f>
        <v>0</v>
      </c>
      <c r="AB83" s="186">
        <f>P83*各種係数表!I82*各種係数表!$L$5</f>
        <v>0</v>
      </c>
      <c r="AC83" s="210">
        <f t="shared" si="12"/>
        <v>0</v>
      </c>
    </row>
    <row r="84" spans="1:29">
      <c r="A84" s="176" t="s">
        <v>274</v>
      </c>
      <c r="B84" s="177" t="s">
        <v>175</v>
      </c>
      <c r="C84" s="212">
        <f>入力表!F86</f>
        <v>0</v>
      </c>
      <c r="D84" s="212">
        <f>C84*各種係数表!C83</f>
        <v>0</v>
      </c>
      <c r="E84" s="212">
        <f>$D84*各種係数表!E83</f>
        <v>0</v>
      </c>
      <c r="F84" s="214">
        <f>$D84*各種係数表!F83</f>
        <v>0</v>
      </c>
      <c r="G84" s="212">
        <v>0</v>
      </c>
      <c r="H84" s="210">
        <f>G84*各種係数表!D83</f>
        <v>0</v>
      </c>
      <c r="I84" s="214">
        <v>0</v>
      </c>
      <c r="J84" s="212">
        <f>I84*各種係数表!E83</f>
        <v>0</v>
      </c>
      <c r="K84" s="214">
        <f>I84*各種係数表!F83</f>
        <v>0</v>
      </c>
      <c r="L84" s="212"/>
      <c r="M84" s="214"/>
      <c r="N84" s="212">
        <f>$M$112*各種係数表!G83</f>
        <v>0</v>
      </c>
      <c r="O84" s="210">
        <f>N84*各種係数表!D83</f>
        <v>0</v>
      </c>
      <c r="P84" s="214">
        <v>0</v>
      </c>
      <c r="Q84" s="212">
        <f>P84*各種係数表!E83</f>
        <v>0</v>
      </c>
      <c r="R84" s="214">
        <f>P84*各種係数表!F83</f>
        <v>0</v>
      </c>
      <c r="S84" s="212">
        <f t="shared" si="8"/>
        <v>0</v>
      </c>
      <c r="T84" s="214">
        <f t="shared" si="9"/>
        <v>0</v>
      </c>
      <c r="U84" s="212">
        <f t="shared" si="10"/>
        <v>0</v>
      </c>
      <c r="V84" s="214">
        <f>D84*各種係数表!H83*各種係数表!$L$5</f>
        <v>0</v>
      </c>
      <c r="W84" s="212">
        <f>I84*各種係数表!H83*各種係数表!$L$5</f>
        <v>0</v>
      </c>
      <c r="X84" s="214">
        <f>P84*各種係数表!H83*各種係数表!$L$5</f>
        <v>0</v>
      </c>
      <c r="Y84" s="212">
        <f t="shared" si="11"/>
        <v>0</v>
      </c>
      <c r="Z84" s="214">
        <f>D84*各種係数表!I83*各種係数表!$L$5</f>
        <v>0</v>
      </c>
      <c r="AA84" s="212">
        <f>I84*各種係数表!I83*各種係数表!$L$5</f>
        <v>0</v>
      </c>
      <c r="AB84" s="214">
        <f>P84*各種係数表!I83*各種係数表!$L$5</f>
        <v>0</v>
      </c>
      <c r="AC84" s="212">
        <f t="shared" si="12"/>
        <v>0</v>
      </c>
    </row>
    <row r="85" spans="1:29">
      <c r="A85" s="180" t="s">
        <v>275</v>
      </c>
      <c r="B85" s="181" t="s">
        <v>176</v>
      </c>
      <c r="C85" s="210">
        <f>入力表!F87</f>
        <v>0</v>
      </c>
      <c r="D85" s="210">
        <f>C85*各種係数表!C84</f>
        <v>0</v>
      </c>
      <c r="E85" s="210">
        <f>$D85*各種係数表!E84</f>
        <v>0</v>
      </c>
      <c r="F85" s="186">
        <f>$D85*各種係数表!F84</f>
        <v>0</v>
      </c>
      <c r="G85" s="210">
        <v>0</v>
      </c>
      <c r="H85" s="211">
        <f>G85*各種係数表!D84</f>
        <v>0</v>
      </c>
      <c r="I85" s="186">
        <v>0</v>
      </c>
      <c r="J85" s="210">
        <f>I85*各種係数表!E84</f>
        <v>0</v>
      </c>
      <c r="K85" s="186">
        <f>I85*各種係数表!F84</f>
        <v>0</v>
      </c>
      <c r="L85" s="210"/>
      <c r="M85" s="186"/>
      <c r="N85" s="210">
        <f>$M$112*各種係数表!G84</f>
        <v>0</v>
      </c>
      <c r="O85" s="211">
        <f>N85*各種係数表!D84</f>
        <v>0</v>
      </c>
      <c r="P85" s="186">
        <v>0</v>
      </c>
      <c r="Q85" s="210">
        <f>P85*各種係数表!E84</f>
        <v>0</v>
      </c>
      <c r="R85" s="186">
        <f>P85*各種係数表!F84</f>
        <v>0</v>
      </c>
      <c r="S85" s="210">
        <f t="shared" si="8"/>
        <v>0</v>
      </c>
      <c r="T85" s="186">
        <f t="shared" si="9"/>
        <v>0</v>
      </c>
      <c r="U85" s="210">
        <f t="shared" si="10"/>
        <v>0</v>
      </c>
      <c r="V85" s="186">
        <f>D85*各種係数表!H84*各種係数表!$L$5</f>
        <v>0</v>
      </c>
      <c r="W85" s="210">
        <f>I85*各種係数表!H84*各種係数表!$L$5</f>
        <v>0</v>
      </c>
      <c r="X85" s="186">
        <f>P85*各種係数表!H84*各種係数表!$L$5</f>
        <v>0</v>
      </c>
      <c r="Y85" s="210">
        <f t="shared" si="11"/>
        <v>0</v>
      </c>
      <c r="Z85" s="186">
        <f>D85*各種係数表!I84*各種係数表!$L$5</f>
        <v>0</v>
      </c>
      <c r="AA85" s="210">
        <f>I85*各種係数表!I84*各種係数表!$L$5</f>
        <v>0</v>
      </c>
      <c r="AB85" s="186">
        <f>P85*各種係数表!I84*各種係数表!$L$5</f>
        <v>0</v>
      </c>
      <c r="AC85" s="210">
        <f t="shared" si="12"/>
        <v>0</v>
      </c>
    </row>
    <row r="86" spans="1:29">
      <c r="A86" s="176" t="s">
        <v>276</v>
      </c>
      <c r="B86" s="177" t="s">
        <v>177</v>
      </c>
      <c r="C86" s="210">
        <f>入力表!F88</f>
        <v>0</v>
      </c>
      <c r="D86" s="210">
        <f>C86*各種係数表!C85</f>
        <v>0</v>
      </c>
      <c r="E86" s="210">
        <f>$D86*各種係数表!E85</f>
        <v>0</v>
      </c>
      <c r="F86" s="186">
        <f>$D86*各種係数表!F85</f>
        <v>0</v>
      </c>
      <c r="G86" s="210">
        <v>0</v>
      </c>
      <c r="H86" s="210">
        <f>G86*各種係数表!D85</f>
        <v>0</v>
      </c>
      <c r="I86" s="186">
        <v>0</v>
      </c>
      <c r="J86" s="210">
        <f>I86*各種係数表!E85</f>
        <v>0</v>
      </c>
      <c r="K86" s="186">
        <f>I86*各種係数表!F85</f>
        <v>0</v>
      </c>
      <c r="L86" s="210"/>
      <c r="M86" s="186"/>
      <c r="N86" s="210">
        <f>$M$112*各種係数表!G85</f>
        <v>0</v>
      </c>
      <c r="O86" s="210">
        <f>N86*各種係数表!D85</f>
        <v>0</v>
      </c>
      <c r="P86" s="186">
        <v>0</v>
      </c>
      <c r="Q86" s="210">
        <f>P86*各種係数表!E85</f>
        <v>0</v>
      </c>
      <c r="R86" s="186">
        <f>P86*各種係数表!F85</f>
        <v>0</v>
      </c>
      <c r="S86" s="210">
        <f t="shared" si="8"/>
        <v>0</v>
      </c>
      <c r="T86" s="186">
        <f t="shared" si="9"/>
        <v>0</v>
      </c>
      <c r="U86" s="210">
        <f t="shared" si="10"/>
        <v>0</v>
      </c>
      <c r="V86" s="186">
        <f>D86*各種係数表!H85*各種係数表!$L$5</f>
        <v>0</v>
      </c>
      <c r="W86" s="210">
        <f>I86*各種係数表!H85*各種係数表!$L$5</f>
        <v>0</v>
      </c>
      <c r="X86" s="186">
        <f>P86*各種係数表!H85*各種係数表!$L$5</f>
        <v>0</v>
      </c>
      <c r="Y86" s="210">
        <f t="shared" si="11"/>
        <v>0</v>
      </c>
      <c r="Z86" s="186">
        <f>D86*各種係数表!I85*各種係数表!$L$5</f>
        <v>0</v>
      </c>
      <c r="AA86" s="210">
        <f>I86*各種係数表!I85*各種係数表!$L$5</f>
        <v>0</v>
      </c>
      <c r="AB86" s="186">
        <f>P86*各種係数表!I85*各種係数表!$L$5</f>
        <v>0</v>
      </c>
      <c r="AC86" s="210">
        <f t="shared" si="12"/>
        <v>0</v>
      </c>
    </row>
    <row r="87" spans="1:29">
      <c r="A87" s="176" t="s">
        <v>277</v>
      </c>
      <c r="B87" s="177" t="s">
        <v>178</v>
      </c>
      <c r="C87" s="210">
        <f>入力表!F89</f>
        <v>0</v>
      </c>
      <c r="D87" s="210">
        <f>C87*各種係数表!C86</f>
        <v>0</v>
      </c>
      <c r="E87" s="210">
        <f>$D87*各種係数表!E86</f>
        <v>0</v>
      </c>
      <c r="F87" s="186">
        <f>$D87*各種係数表!F86</f>
        <v>0</v>
      </c>
      <c r="G87" s="210">
        <v>0</v>
      </c>
      <c r="H87" s="210">
        <f>G87*各種係数表!D86</f>
        <v>0</v>
      </c>
      <c r="I87" s="186">
        <v>0</v>
      </c>
      <c r="J87" s="210">
        <f>I87*各種係数表!E86</f>
        <v>0</v>
      </c>
      <c r="K87" s="186">
        <f>I87*各種係数表!F86</f>
        <v>0</v>
      </c>
      <c r="L87" s="210"/>
      <c r="M87" s="186"/>
      <c r="N87" s="210">
        <f>$M$112*各種係数表!G86</f>
        <v>0</v>
      </c>
      <c r="O87" s="210">
        <f>N87*各種係数表!D86</f>
        <v>0</v>
      </c>
      <c r="P87" s="186">
        <v>0</v>
      </c>
      <c r="Q87" s="210">
        <f>P87*各種係数表!E86</f>
        <v>0</v>
      </c>
      <c r="R87" s="186">
        <f>P87*各種係数表!F86</f>
        <v>0</v>
      </c>
      <c r="S87" s="210">
        <f t="shared" si="8"/>
        <v>0</v>
      </c>
      <c r="T87" s="186">
        <f t="shared" si="9"/>
        <v>0</v>
      </c>
      <c r="U87" s="210">
        <f t="shared" si="10"/>
        <v>0</v>
      </c>
      <c r="V87" s="186">
        <f>D87*各種係数表!H86*各種係数表!$L$5</f>
        <v>0</v>
      </c>
      <c r="W87" s="210">
        <f>I87*各種係数表!H86*各種係数表!$L$5</f>
        <v>0</v>
      </c>
      <c r="X87" s="186">
        <f>P87*各種係数表!H86*各種係数表!$L$5</f>
        <v>0</v>
      </c>
      <c r="Y87" s="210">
        <f t="shared" si="11"/>
        <v>0</v>
      </c>
      <c r="Z87" s="186">
        <f>D87*各種係数表!I86*各種係数表!$L$5</f>
        <v>0</v>
      </c>
      <c r="AA87" s="210">
        <f>I87*各種係数表!I86*各種係数表!$L$5</f>
        <v>0</v>
      </c>
      <c r="AB87" s="186">
        <f>P87*各種係数表!I86*各種係数表!$L$5</f>
        <v>0</v>
      </c>
      <c r="AC87" s="210">
        <f t="shared" si="12"/>
        <v>0</v>
      </c>
    </row>
    <row r="88" spans="1:29">
      <c r="A88" s="176" t="s">
        <v>278</v>
      </c>
      <c r="B88" s="177" t="s">
        <v>179</v>
      </c>
      <c r="C88" s="210">
        <f>入力表!F90</f>
        <v>0</v>
      </c>
      <c r="D88" s="210">
        <f>C88*各種係数表!C87</f>
        <v>0</v>
      </c>
      <c r="E88" s="210">
        <f>$D88*各種係数表!E87</f>
        <v>0</v>
      </c>
      <c r="F88" s="186">
        <f>$D88*各種係数表!F87</f>
        <v>0</v>
      </c>
      <c r="G88" s="210">
        <v>0</v>
      </c>
      <c r="H88" s="210">
        <f>G88*各種係数表!D87</f>
        <v>0</v>
      </c>
      <c r="I88" s="186">
        <v>0</v>
      </c>
      <c r="J88" s="210">
        <f>I88*各種係数表!E87</f>
        <v>0</v>
      </c>
      <c r="K88" s="186">
        <f>I88*各種係数表!F87</f>
        <v>0</v>
      </c>
      <c r="L88" s="210"/>
      <c r="M88" s="186"/>
      <c r="N88" s="210">
        <f>$M$112*各種係数表!G87</f>
        <v>0</v>
      </c>
      <c r="O88" s="210">
        <f>N88*各種係数表!D87</f>
        <v>0</v>
      </c>
      <c r="P88" s="186">
        <v>0</v>
      </c>
      <c r="Q88" s="210">
        <f>P88*各種係数表!E87</f>
        <v>0</v>
      </c>
      <c r="R88" s="186">
        <f>P88*各種係数表!F87</f>
        <v>0</v>
      </c>
      <c r="S88" s="210">
        <f t="shared" si="8"/>
        <v>0</v>
      </c>
      <c r="T88" s="186">
        <f t="shared" si="9"/>
        <v>0</v>
      </c>
      <c r="U88" s="210">
        <f t="shared" si="10"/>
        <v>0</v>
      </c>
      <c r="V88" s="186">
        <f>D88*各種係数表!H87*各種係数表!$L$5</f>
        <v>0</v>
      </c>
      <c r="W88" s="210">
        <f>I88*各種係数表!H87*各種係数表!$L$5</f>
        <v>0</v>
      </c>
      <c r="X88" s="186">
        <f>P88*各種係数表!H87*各種係数表!$L$5</f>
        <v>0</v>
      </c>
      <c r="Y88" s="210">
        <f t="shared" si="11"/>
        <v>0</v>
      </c>
      <c r="Z88" s="186">
        <f>D88*各種係数表!I87*各種係数表!$L$5</f>
        <v>0</v>
      </c>
      <c r="AA88" s="210">
        <f>I88*各種係数表!I87*各種係数表!$L$5</f>
        <v>0</v>
      </c>
      <c r="AB88" s="186">
        <f>P88*各種係数表!I87*各種係数表!$L$5</f>
        <v>0</v>
      </c>
      <c r="AC88" s="210">
        <f t="shared" si="12"/>
        <v>0</v>
      </c>
    </row>
    <row r="89" spans="1:29">
      <c r="A89" s="178" t="s">
        <v>279</v>
      </c>
      <c r="B89" s="179" t="s">
        <v>180</v>
      </c>
      <c r="C89" s="210">
        <f>入力表!F91</f>
        <v>0</v>
      </c>
      <c r="D89" s="210">
        <f>C89*各種係数表!C88</f>
        <v>0</v>
      </c>
      <c r="E89" s="210">
        <f>$D89*各種係数表!E88</f>
        <v>0</v>
      </c>
      <c r="F89" s="186">
        <f>$D89*各種係数表!F88</f>
        <v>0</v>
      </c>
      <c r="G89" s="210">
        <v>0</v>
      </c>
      <c r="H89" s="212">
        <f>G89*各種係数表!D88</f>
        <v>0</v>
      </c>
      <c r="I89" s="186">
        <v>0</v>
      </c>
      <c r="J89" s="210">
        <f>I89*各種係数表!E88</f>
        <v>0</v>
      </c>
      <c r="K89" s="186">
        <f>I89*各種係数表!F88</f>
        <v>0</v>
      </c>
      <c r="L89" s="210"/>
      <c r="M89" s="186"/>
      <c r="N89" s="210">
        <f>$M$112*各種係数表!G88</f>
        <v>0</v>
      </c>
      <c r="O89" s="212">
        <f>N89*各種係数表!D88</f>
        <v>0</v>
      </c>
      <c r="P89" s="186">
        <v>0</v>
      </c>
      <c r="Q89" s="210">
        <f>P89*各種係数表!E88</f>
        <v>0</v>
      </c>
      <c r="R89" s="186">
        <f>P89*各種係数表!F88</f>
        <v>0</v>
      </c>
      <c r="S89" s="210">
        <f t="shared" si="8"/>
        <v>0</v>
      </c>
      <c r="T89" s="186">
        <f t="shared" si="9"/>
        <v>0</v>
      </c>
      <c r="U89" s="210">
        <f t="shared" si="10"/>
        <v>0</v>
      </c>
      <c r="V89" s="186">
        <f>D89*各種係数表!H88*各種係数表!$L$5</f>
        <v>0</v>
      </c>
      <c r="W89" s="210">
        <f>I89*各種係数表!H88*各種係数表!$L$5</f>
        <v>0</v>
      </c>
      <c r="X89" s="186">
        <f>P89*各種係数表!H88*各種係数表!$L$5</f>
        <v>0</v>
      </c>
      <c r="Y89" s="210">
        <f t="shared" si="11"/>
        <v>0</v>
      </c>
      <c r="Z89" s="186">
        <f>D89*各種係数表!I88*各種係数表!$L$5</f>
        <v>0</v>
      </c>
      <c r="AA89" s="210">
        <f>I89*各種係数表!I88*各種係数表!$L$5</f>
        <v>0</v>
      </c>
      <c r="AB89" s="186">
        <f>P89*各種係数表!I88*各種係数表!$L$5</f>
        <v>0</v>
      </c>
      <c r="AC89" s="210">
        <f t="shared" si="12"/>
        <v>0</v>
      </c>
    </row>
    <row r="90" spans="1:29">
      <c r="A90" s="176" t="s">
        <v>280</v>
      </c>
      <c r="B90" s="177" t="s">
        <v>181</v>
      </c>
      <c r="C90" s="211">
        <f>入力表!F92</f>
        <v>0</v>
      </c>
      <c r="D90" s="211">
        <f>C90*各種係数表!C89</f>
        <v>0</v>
      </c>
      <c r="E90" s="211">
        <f>$D90*各種係数表!E89</f>
        <v>0</v>
      </c>
      <c r="F90" s="213">
        <f>$D90*各種係数表!F89</f>
        <v>0</v>
      </c>
      <c r="G90" s="211">
        <v>0</v>
      </c>
      <c r="H90" s="210">
        <f>G90*各種係数表!D89</f>
        <v>0</v>
      </c>
      <c r="I90" s="213">
        <v>0</v>
      </c>
      <c r="J90" s="211">
        <f>I90*各種係数表!E89</f>
        <v>0</v>
      </c>
      <c r="K90" s="213">
        <f>I90*各種係数表!F89</f>
        <v>0</v>
      </c>
      <c r="L90" s="211"/>
      <c r="M90" s="213"/>
      <c r="N90" s="211">
        <f>$M$112*各種係数表!G89</f>
        <v>0</v>
      </c>
      <c r="O90" s="210">
        <f>N90*各種係数表!D89</f>
        <v>0</v>
      </c>
      <c r="P90" s="213">
        <v>0</v>
      </c>
      <c r="Q90" s="211">
        <f>P90*各種係数表!E89</f>
        <v>0</v>
      </c>
      <c r="R90" s="213">
        <f>P90*各種係数表!F89</f>
        <v>0</v>
      </c>
      <c r="S90" s="211">
        <f t="shared" si="8"/>
        <v>0</v>
      </c>
      <c r="T90" s="213">
        <f t="shared" si="9"/>
        <v>0</v>
      </c>
      <c r="U90" s="211">
        <f t="shared" si="10"/>
        <v>0</v>
      </c>
      <c r="V90" s="213">
        <f>D90*各種係数表!H89*各種係数表!$L$5</f>
        <v>0</v>
      </c>
      <c r="W90" s="211">
        <f>I90*各種係数表!H89*各種係数表!$L$5</f>
        <v>0</v>
      </c>
      <c r="X90" s="213">
        <f>P90*各種係数表!H89*各種係数表!$L$5</f>
        <v>0</v>
      </c>
      <c r="Y90" s="211">
        <f t="shared" si="11"/>
        <v>0</v>
      </c>
      <c r="Z90" s="213">
        <f>D90*各種係数表!I89*各種係数表!$L$5</f>
        <v>0</v>
      </c>
      <c r="AA90" s="211">
        <f>I90*各種係数表!I89*各種係数表!$L$5</f>
        <v>0</v>
      </c>
      <c r="AB90" s="213">
        <f>P90*各種係数表!I89*各種係数表!$L$5</f>
        <v>0</v>
      </c>
      <c r="AC90" s="211">
        <f t="shared" si="12"/>
        <v>0</v>
      </c>
    </row>
    <row r="91" spans="1:29">
      <c r="A91" s="176" t="s">
        <v>281</v>
      </c>
      <c r="B91" s="177" t="s">
        <v>182</v>
      </c>
      <c r="C91" s="210">
        <f>入力表!F93</f>
        <v>0</v>
      </c>
      <c r="D91" s="210">
        <f>C91*各種係数表!C90</f>
        <v>0</v>
      </c>
      <c r="E91" s="210">
        <f>$D91*各種係数表!E90</f>
        <v>0</v>
      </c>
      <c r="F91" s="186">
        <f>$D91*各種係数表!F90</f>
        <v>0</v>
      </c>
      <c r="G91" s="210">
        <v>0</v>
      </c>
      <c r="H91" s="210">
        <f>G91*各種係数表!D90</f>
        <v>0</v>
      </c>
      <c r="I91" s="186">
        <v>0</v>
      </c>
      <c r="J91" s="210">
        <f>I91*各種係数表!E90</f>
        <v>0</v>
      </c>
      <c r="K91" s="186">
        <f>I91*各種係数表!F90</f>
        <v>0</v>
      </c>
      <c r="L91" s="210"/>
      <c r="M91" s="186"/>
      <c r="N91" s="210">
        <f>$M$112*各種係数表!G90</f>
        <v>0</v>
      </c>
      <c r="O91" s="210">
        <f>N91*各種係数表!D90</f>
        <v>0</v>
      </c>
      <c r="P91" s="186">
        <v>0</v>
      </c>
      <c r="Q91" s="210">
        <f>P91*各種係数表!E90</f>
        <v>0</v>
      </c>
      <c r="R91" s="186">
        <f>P91*各種係数表!F90</f>
        <v>0</v>
      </c>
      <c r="S91" s="210">
        <f t="shared" si="8"/>
        <v>0</v>
      </c>
      <c r="T91" s="186">
        <f t="shared" si="9"/>
        <v>0</v>
      </c>
      <c r="U91" s="210">
        <f t="shared" si="10"/>
        <v>0</v>
      </c>
      <c r="V91" s="186">
        <f>D91*各種係数表!H90*各種係数表!$L$5</f>
        <v>0</v>
      </c>
      <c r="W91" s="210">
        <f>I91*各種係数表!H90*各種係数表!$L$5</f>
        <v>0</v>
      </c>
      <c r="X91" s="186">
        <f>P91*各種係数表!H90*各種係数表!$L$5</f>
        <v>0</v>
      </c>
      <c r="Y91" s="210">
        <f t="shared" si="11"/>
        <v>0</v>
      </c>
      <c r="Z91" s="186">
        <f>D91*各種係数表!I90*各種係数表!$L$5</f>
        <v>0</v>
      </c>
      <c r="AA91" s="210">
        <f>I91*各種係数表!I90*各種係数表!$L$5</f>
        <v>0</v>
      </c>
      <c r="AB91" s="186">
        <f>P91*各種係数表!I90*各種係数表!$L$5</f>
        <v>0</v>
      </c>
      <c r="AC91" s="210">
        <f t="shared" si="12"/>
        <v>0</v>
      </c>
    </row>
    <row r="92" spans="1:29">
      <c r="A92" s="176" t="s">
        <v>282</v>
      </c>
      <c r="B92" s="177" t="s">
        <v>183</v>
      </c>
      <c r="C92" s="210">
        <f>入力表!F94</f>
        <v>0</v>
      </c>
      <c r="D92" s="210">
        <f>C92*各種係数表!C91</f>
        <v>0</v>
      </c>
      <c r="E92" s="210">
        <f>$D92*各種係数表!E91</f>
        <v>0</v>
      </c>
      <c r="F92" s="186">
        <f>$D92*各種係数表!F91</f>
        <v>0</v>
      </c>
      <c r="G92" s="210">
        <v>0</v>
      </c>
      <c r="H92" s="210">
        <f>G92*各種係数表!D91</f>
        <v>0</v>
      </c>
      <c r="I92" s="186">
        <v>0</v>
      </c>
      <c r="J92" s="210">
        <f>I92*各種係数表!E91</f>
        <v>0</v>
      </c>
      <c r="K92" s="186">
        <f>I92*各種係数表!F91</f>
        <v>0</v>
      </c>
      <c r="L92" s="210"/>
      <c r="M92" s="186"/>
      <c r="N92" s="210">
        <f>$M$112*各種係数表!G91</f>
        <v>0</v>
      </c>
      <c r="O92" s="210">
        <f>N92*各種係数表!D91</f>
        <v>0</v>
      </c>
      <c r="P92" s="186">
        <v>0</v>
      </c>
      <c r="Q92" s="210">
        <f>P92*各種係数表!E91</f>
        <v>0</v>
      </c>
      <c r="R92" s="186">
        <f>P92*各種係数表!F91</f>
        <v>0</v>
      </c>
      <c r="S92" s="210">
        <f t="shared" si="8"/>
        <v>0</v>
      </c>
      <c r="T92" s="186">
        <f t="shared" si="9"/>
        <v>0</v>
      </c>
      <c r="U92" s="210">
        <f t="shared" si="10"/>
        <v>0</v>
      </c>
      <c r="V92" s="186">
        <f>D92*各種係数表!H91*各種係数表!$L$5</f>
        <v>0</v>
      </c>
      <c r="W92" s="210">
        <f>I92*各種係数表!H91*各種係数表!$L$5</f>
        <v>0</v>
      </c>
      <c r="X92" s="186">
        <f>P92*各種係数表!H91*各種係数表!$L$5</f>
        <v>0</v>
      </c>
      <c r="Y92" s="210">
        <f t="shared" si="11"/>
        <v>0</v>
      </c>
      <c r="Z92" s="186">
        <f>D92*各種係数表!I91*各種係数表!$L$5</f>
        <v>0</v>
      </c>
      <c r="AA92" s="210">
        <f>I92*各種係数表!I91*各種係数表!$L$5</f>
        <v>0</v>
      </c>
      <c r="AB92" s="186">
        <f>P92*各種係数表!I91*各種係数表!$L$5</f>
        <v>0</v>
      </c>
      <c r="AC92" s="210">
        <f t="shared" si="12"/>
        <v>0</v>
      </c>
    </row>
    <row r="93" spans="1:29">
      <c r="A93" s="176" t="s">
        <v>283</v>
      </c>
      <c r="B93" s="177" t="s">
        <v>9</v>
      </c>
      <c r="C93" s="210">
        <f>入力表!F95</f>
        <v>0</v>
      </c>
      <c r="D93" s="210">
        <f>C93*各種係数表!C92</f>
        <v>0</v>
      </c>
      <c r="E93" s="210">
        <f>$D93*各種係数表!E92</f>
        <v>0</v>
      </c>
      <c r="F93" s="186">
        <f>$D93*各種係数表!F92</f>
        <v>0</v>
      </c>
      <c r="G93" s="210">
        <v>0</v>
      </c>
      <c r="H93" s="210">
        <f>G93*各種係数表!D92</f>
        <v>0</v>
      </c>
      <c r="I93" s="186">
        <v>0</v>
      </c>
      <c r="J93" s="210">
        <f>I93*各種係数表!E92</f>
        <v>0</v>
      </c>
      <c r="K93" s="186">
        <f>I93*各種係数表!F92</f>
        <v>0</v>
      </c>
      <c r="L93" s="210"/>
      <c r="M93" s="186"/>
      <c r="N93" s="210">
        <f>$M$112*各種係数表!G92</f>
        <v>0</v>
      </c>
      <c r="O93" s="210">
        <f>N93*各種係数表!D92</f>
        <v>0</v>
      </c>
      <c r="P93" s="186">
        <v>0</v>
      </c>
      <c r="Q93" s="210">
        <f>P93*各種係数表!E92</f>
        <v>0</v>
      </c>
      <c r="R93" s="186">
        <f>P93*各種係数表!F92</f>
        <v>0</v>
      </c>
      <c r="S93" s="210">
        <f t="shared" si="8"/>
        <v>0</v>
      </c>
      <c r="T93" s="186">
        <f t="shared" si="9"/>
        <v>0</v>
      </c>
      <c r="U93" s="210">
        <f t="shared" si="10"/>
        <v>0</v>
      </c>
      <c r="V93" s="186">
        <f>D93*各種係数表!H92*各種係数表!$L$5</f>
        <v>0</v>
      </c>
      <c r="W93" s="210">
        <f>I93*各種係数表!H92*各種係数表!$L$5</f>
        <v>0</v>
      </c>
      <c r="X93" s="186">
        <f>P93*各種係数表!H92*各種係数表!$L$5</f>
        <v>0</v>
      </c>
      <c r="Y93" s="210">
        <f t="shared" si="11"/>
        <v>0</v>
      </c>
      <c r="Z93" s="186">
        <f>D93*各種係数表!I92*各種係数表!$L$5</f>
        <v>0</v>
      </c>
      <c r="AA93" s="210">
        <f>I93*各種係数表!I92*各種係数表!$L$5</f>
        <v>0</v>
      </c>
      <c r="AB93" s="186">
        <f>P93*各種係数表!I92*各種係数表!$L$5</f>
        <v>0</v>
      </c>
      <c r="AC93" s="210">
        <f t="shared" si="12"/>
        <v>0</v>
      </c>
    </row>
    <row r="94" spans="1:29">
      <c r="A94" s="176" t="s">
        <v>284</v>
      </c>
      <c r="B94" s="177" t="s">
        <v>184</v>
      </c>
      <c r="C94" s="212">
        <f>入力表!F96</f>
        <v>0</v>
      </c>
      <c r="D94" s="212">
        <f>C94*各種係数表!C93</f>
        <v>0</v>
      </c>
      <c r="E94" s="212">
        <f>$D94*各種係数表!E93</f>
        <v>0</v>
      </c>
      <c r="F94" s="214">
        <f>$D94*各種係数表!F93</f>
        <v>0</v>
      </c>
      <c r="G94" s="212">
        <v>0</v>
      </c>
      <c r="H94" s="210">
        <f>G94*各種係数表!D93</f>
        <v>0</v>
      </c>
      <c r="I94" s="214">
        <v>0</v>
      </c>
      <c r="J94" s="212">
        <f>I94*各種係数表!E93</f>
        <v>0</v>
      </c>
      <c r="K94" s="214">
        <f>I94*各種係数表!F93</f>
        <v>0</v>
      </c>
      <c r="L94" s="212"/>
      <c r="M94" s="214"/>
      <c r="N94" s="212">
        <f>$M$112*各種係数表!G93</f>
        <v>0</v>
      </c>
      <c r="O94" s="210">
        <f>N94*各種係数表!D93</f>
        <v>0</v>
      </c>
      <c r="P94" s="214">
        <v>0</v>
      </c>
      <c r="Q94" s="212">
        <f>P94*各種係数表!E93</f>
        <v>0</v>
      </c>
      <c r="R94" s="214">
        <f>P94*各種係数表!F93</f>
        <v>0</v>
      </c>
      <c r="S94" s="212">
        <f t="shared" si="8"/>
        <v>0</v>
      </c>
      <c r="T94" s="214">
        <f t="shared" si="9"/>
        <v>0</v>
      </c>
      <c r="U94" s="212">
        <f t="shared" si="10"/>
        <v>0</v>
      </c>
      <c r="V94" s="214">
        <f>D94*各種係数表!H93*各種係数表!$L$5</f>
        <v>0</v>
      </c>
      <c r="W94" s="212">
        <f>I94*各種係数表!H93*各種係数表!$L$5</f>
        <v>0</v>
      </c>
      <c r="X94" s="214">
        <f>P94*各種係数表!H93*各種係数表!$L$5</f>
        <v>0</v>
      </c>
      <c r="Y94" s="212">
        <f t="shared" si="11"/>
        <v>0</v>
      </c>
      <c r="Z94" s="214">
        <f>D94*各種係数表!I93*各種係数表!$L$5</f>
        <v>0</v>
      </c>
      <c r="AA94" s="212">
        <f>I94*各種係数表!I93*各種係数表!$L$5</f>
        <v>0</v>
      </c>
      <c r="AB94" s="214">
        <f>P94*各種係数表!I93*各種係数表!$L$5</f>
        <v>0</v>
      </c>
      <c r="AC94" s="212">
        <f t="shared" si="12"/>
        <v>0</v>
      </c>
    </row>
    <row r="95" spans="1:29">
      <c r="A95" s="180" t="s">
        <v>285</v>
      </c>
      <c r="B95" s="181" t="s">
        <v>185</v>
      </c>
      <c r="C95" s="210">
        <f>入力表!F97</f>
        <v>0</v>
      </c>
      <c r="D95" s="210">
        <f>C95*各種係数表!C94</f>
        <v>0</v>
      </c>
      <c r="E95" s="210">
        <f>$D95*各種係数表!E94</f>
        <v>0</v>
      </c>
      <c r="F95" s="186">
        <f>$D95*各種係数表!F94</f>
        <v>0</v>
      </c>
      <c r="G95" s="210">
        <v>0</v>
      </c>
      <c r="H95" s="211">
        <f>G95*各種係数表!D94</f>
        <v>0</v>
      </c>
      <c r="I95" s="186">
        <v>0</v>
      </c>
      <c r="J95" s="210">
        <f>I95*各種係数表!E94</f>
        <v>0</v>
      </c>
      <c r="K95" s="186">
        <f>I95*各種係数表!F94</f>
        <v>0</v>
      </c>
      <c r="L95" s="210"/>
      <c r="M95" s="186"/>
      <c r="N95" s="210">
        <f>$M$112*各種係数表!G94</f>
        <v>0</v>
      </c>
      <c r="O95" s="211">
        <f>N95*各種係数表!D94</f>
        <v>0</v>
      </c>
      <c r="P95" s="186">
        <v>0</v>
      </c>
      <c r="Q95" s="210">
        <f>P95*各種係数表!E94</f>
        <v>0</v>
      </c>
      <c r="R95" s="186">
        <f>P95*各種係数表!F94</f>
        <v>0</v>
      </c>
      <c r="S95" s="210">
        <f t="shared" si="8"/>
        <v>0</v>
      </c>
      <c r="T95" s="186">
        <f t="shared" si="9"/>
        <v>0</v>
      </c>
      <c r="U95" s="210">
        <f t="shared" si="10"/>
        <v>0</v>
      </c>
      <c r="V95" s="186">
        <f>D95*各種係数表!H94*各種係数表!$L$5</f>
        <v>0</v>
      </c>
      <c r="W95" s="210">
        <f>I95*各種係数表!H94*各種係数表!$L$5</f>
        <v>0</v>
      </c>
      <c r="X95" s="186">
        <f>P95*各種係数表!H94*各種係数表!$L$5</f>
        <v>0</v>
      </c>
      <c r="Y95" s="210">
        <f t="shared" si="11"/>
        <v>0</v>
      </c>
      <c r="Z95" s="186">
        <f>D95*各種係数表!I94*各種係数表!$L$5</f>
        <v>0</v>
      </c>
      <c r="AA95" s="210">
        <f>I95*各種係数表!I94*各種係数表!$L$5</f>
        <v>0</v>
      </c>
      <c r="AB95" s="186">
        <f>P95*各種係数表!I94*各種係数表!$L$5</f>
        <v>0</v>
      </c>
      <c r="AC95" s="210">
        <f t="shared" si="12"/>
        <v>0</v>
      </c>
    </row>
    <row r="96" spans="1:29">
      <c r="A96" s="176" t="s">
        <v>286</v>
      </c>
      <c r="B96" s="177" t="s">
        <v>186</v>
      </c>
      <c r="C96" s="210">
        <f>入力表!F98</f>
        <v>0</v>
      </c>
      <c r="D96" s="210">
        <f>C96*各種係数表!C95</f>
        <v>0</v>
      </c>
      <c r="E96" s="210">
        <f>$D96*各種係数表!E95</f>
        <v>0</v>
      </c>
      <c r="F96" s="186">
        <f>$D96*各種係数表!F95</f>
        <v>0</v>
      </c>
      <c r="G96" s="210">
        <v>0</v>
      </c>
      <c r="H96" s="210">
        <f>G96*各種係数表!D95</f>
        <v>0</v>
      </c>
      <c r="I96" s="186">
        <v>0</v>
      </c>
      <c r="J96" s="210">
        <f>I96*各種係数表!E95</f>
        <v>0</v>
      </c>
      <c r="K96" s="186">
        <f>I96*各種係数表!F95</f>
        <v>0</v>
      </c>
      <c r="L96" s="210"/>
      <c r="M96" s="186"/>
      <c r="N96" s="210">
        <f>$M$112*各種係数表!G95</f>
        <v>0</v>
      </c>
      <c r="O96" s="210">
        <f>N96*各種係数表!D95</f>
        <v>0</v>
      </c>
      <c r="P96" s="186">
        <v>0</v>
      </c>
      <c r="Q96" s="210">
        <f>P96*各種係数表!E95</f>
        <v>0</v>
      </c>
      <c r="R96" s="186">
        <f>P96*各種係数表!F95</f>
        <v>0</v>
      </c>
      <c r="S96" s="210">
        <f t="shared" si="8"/>
        <v>0</v>
      </c>
      <c r="T96" s="186">
        <f t="shared" si="9"/>
        <v>0</v>
      </c>
      <c r="U96" s="210">
        <f t="shared" si="10"/>
        <v>0</v>
      </c>
      <c r="V96" s="186">
        <f>D96*各種係数表!H95*各種係数表!$L$5</f>
        <v>0</v>
      </c>
      <c r="W96" s="210">
        <f>I96*各種係数表!H95*各種係数表!$L$5</f>
        <v>0</v>
      </c>
      <c r="X96" s="186">
        <f>P96*各種係数表!H95*各種係数表!$L$5</f>
        <v>0</v>
      </c>
      <c r="Y96" s="210">
        <f t="shared" si="11"/>
        <v>0</v>
      </c>
      <c r="Z96" s="186">
        <f>D96*各種係数表!I95*各種係数表!$L$5</f>
        <v>0</v>
      </c>
      <c r="AA96" s="210">
        <f>I96*各種係数表!I95*各種係数表!$L$5</f>
        <v>0</v>
      </c>
      <c r="AB96" s="186">
        <f>P96*各種係数表!I95*各種係数表!$L$5</f>
        <v>0</v>
      </c>
      <c r="AC96" s="210">
        <f t="shared" si="12"/>
        <v>0</v>
      </c>
    </row>
    <row r="97" spans="1:29">
      <c r="A97" s="176" t="s">
        <v>287</v>
      </c>
      <c r="B97" s="177" t="s">
        <v>187</v>
      </c>
      <c r="C97" s="210">
        <f>入力表!F99</f>
        <v>0</v>
      </c>
      <c r="D97" s="210">
        <f>C97*各種係数表!C96</f>
        <v>0</v>
      </c>
      <c r="E97" s="210">
        <f>$D97*各種係数表!E96</f>
        <v>0</v>
      </c>
      <c r="F97" s="186">
        <f>$D97*各種係数表!F96</f>
        <v>0</v>
      </c>
      <c r="G97" s="210">
        <v>0</v>
      </c>
      <c r="H97" s="210">
        <f>G97*各種係数表!D96</f>
        <v>0</v>
      </c>
      <c r="I97" s="186">
        <v>0</v>
      </c>
      <c r="J97" s="210">
        <f>I97*各種係数表!E96</f>
        <v>0</v>
      </c>
      <c r="K97" s="186">
        <f>I97*各種係数表!F96</f>
        <v>0</v>
      </c>
      <c r="L97" s="210"/>
      <c r="M97" s="186"/>
      <c r="N97" s="210">
        <f>$M$112*各種係数表!G96</f>
        <v>0</v>
      </c>
      <c r="O97" s="210">
        <f>N97*各種係数表!D96</f>
        <v>0</v>
      </c>
      <c r="P97" s="186">
        <v>0</v>
      </c>
      <c r="Q97" s="210">
        <f>P97*各種係数表!E96</f>
        <v>0</v>
      </c>
      <c r="R97" s="186">
        <f>P97*各種係数表!F96</f>
        <v>0</v>
      </c>
      <c r="S97" s="210">
        <f t="shared" si="8"/>
        <v>0</v>
      </c>
      <c r="T97" s="186">
        <f t="shared" si="9"/>
        <v>0</v>
      </c>
      <c r="U97" s="210">
        <f t="shared" si="10"/>
        <v>0</v>
      </c>
      <c r="V97" s="186">
        <f>D97*各種係数表!H96*各種係数表!$L$5</f>
        <v>0</v>
      </c>
      <c r="W97" s="210">
        <f>I97*各種係数表!H96*各種係数表!$L$5</f>
        <v>0</v>
      </c>
      <c r="X97" s="186">
        <f>P97*各種係数表!H96*各種係数表!$L$5</f>
        <v>0</v>
      </c>
      <c r="Y97" s="210">
        <f t="shared" si="11"/>
        <v>0</v>
      </c>
      <c r="Z97" s="186">
        <f>D97*各種係数表!I96*各種係数表!$L$5</f>
        <v>0</v>
      </c>
      <c r="AA97" s="210">
        <f>I97*各種係数表!I96*各種係数表!$L$5</f>
        <v>0</v>
      </c>
      <c r="AB97" s="186">
        <f>P97*各種係数表!I96*各種係数表!$L$5</f>
        <v>0</v>
      </c>
      <c r="AC97" s="210">
        <f t="shared" si="12"/>
        <v>0</v>
      </c>
    </row>
    <row r="98" spans="1:29">
      <c r="A98" s="176" t="s">
        <v>288</v>
      </c>
      <c r="B98" s="177" t="s">
        <v>188</v>
      </c>
      <c r="C98" s="210">
        <f>入力表!F100</f>
        <v>0</v>
      </c>
      <c r="D98" s="210">
        <f>C98*各種係数表!C97</f>
        <v>0</v>
      </c>
      <c r="E98" s="210">
        <f>$D98*各種係数表!E97</f>
        <v>0</v>
      </c>
      <c r="F98" s="186">
        <f>$D98*各種係数表!F97</f>
        <v>0</v>
      </c>
      <c r="G98" s="210">
        <v>0</v>
      </c>
      <c r="H98" s="210">
        <f>G98*各種係数表!D97</f>
        <v>0</v>
      </c>
      <c r="I98" s="186">
        <v>0</v>
      </c>
      <c r="J98" s="210">
        <f>I98*各種係数表!E97</f>
        <v>0</v>
      </c>
      <c r="K98" s="186">
        <f>I98*各種係数表!F97</f>
        <v>0</v>
      </c>
      <c r="L98" s="210"/>
      <c r="M98" s="186"/>
      <c r="N98" s="210">
        <f>$M$112*各種係数表!G97</f>
        <v>0</v>
      </c>
      <c r="O98" s="210">
        <f>N98*各種係数表!D97</f>
        <v>0</v>
      </c>
      <c r="P98" s="186">
        <v>0</v>
      </c>
      <c r="Q98" s="210">
        <f>P98*各種係数表!E97</f>
        <v>0</v>
      </c>
      <c r="R98" s="186">
        <f>P98*各種係数表!F97</f>
        <v>0</v>
      </c>
      <c r="S98" s="210">
        <f t="shared" si="8"/>
        <v>0</v>
      </c>
      <c r="T98" s="186">
        <f t="shared" si="9"/>
        <v>0</v>
      </c>
      <c r="U98" s="210">
        <f t="shared" si="10"/>
        <v>0</v>
      </c>
      <c r="V98" s="186">
        <f>D98*各種係数表!H97*各種係数表!$L$5</f>
        <v>0</v>
      </c>
      <c r="W98" s="210">
        <f>I98*各種係数表!H97*各種係数表!$L$5</f>
        <v>0</v>
      </c>
      <c r="X98" s="186">
        <f>P98*各種係数表!H97*各種係数表!$L$5</f>
        <v>0</v>
      </c>
      <c r="Y98" s="210">
        <f t="shared" si="11"/>
        <v>0</v>
      </c>
      <c r="Z98" s="186">
        <f>D98*各種係数表!I97*各種係数表!$L$5</f>
        <v>0</v>
      </c>
      <c r="AA98" s="210">
        <f>I98*各種係数表!I97*各種係数表!$L$5</f>
        <v>0</v>
      </c>
      <c r="AB98" s="186">
        <f>P98*各種係数表!I97*各種係数表!$L$5</f>
        <v>0</v>
      </c>
      <c r="AC98" s="210">
        <f t="shared" si="12"/>
        <v>0</v>
      </c>
    </row>
    <row r="99" spans="1:29">
      <c r="A99" s="178" t="s">
        <v>289</v>
      </c>
      <c r="B99" s="179" t="s">
        <v>189</v>
      </c>
      <c r="C99" s="212">
        <f>入力表!F101</f>
        <v>0</v>
      </c>
      <c r="D99" s="212">
        <f>C99*各種係数表!C98</f>
        <v>0</v>
      </c>
      <c r="E99" s="212">
        <f>$D99*各種係数表!E98</f>
        <v>0</v>
      </c>
      <c r="F99" s="214">
        <f>$D99*各種係数表!F98</f>
        <v>0</v>
      </c>
      <c r="G99" s="212">
        <v>0</v>
      </c>
      <c r="H99" s="212">
        <f>G99*各種係数表!D98</f>
        <v>0</v>
      </c>
      <c r="I99" s="214">
        <v>0</v>
      </c>
      <c r="J99" s="212">
        <f>I99*各種係数表!E98</f>
        <v>0</v>
      </c>
      <c r="K99" s="214">
        <f>I99*各種係数表!F98</f>
        <v>0</v>
      </c>
      <c r="L99" s="212"/>
      <c r="M99" s="214"/>
      <c r="N99" s="212">
        <f>$M$112*各種係数表!G98</f>
        <v>0</v>
      </c>
      <c r="O99" s="212">
        <f>N99*各種係数表!D98</f>
        <v>0</v>
      </c>
      <c r="P99" s="214">
        <v>0</v>
      </c>
      <c r="Q99" s="212">
        <f>P99*各種係数表!E98</f>
        <v>0</v>
      </c>
      <c r="R99" s="214">
        <f>P99*各種係数表!F98</f>
        <v>0</v>
      </c>
      <c r="S99" s="212">
        <f t="shared" si="8"/>
        <v>0</v>
      </c>
      <c r="T99" s="214">
        <f t="shared" si="9"/>
        <v>0</v>
      </c>
      <c r="U99" s="212">
        <f t="shared" si="10"/>
        <v>0</v>
      </c>
      <c r="V99" s="214">
        <f>D99*各種係数表!H98*各種係数表!$L$5</f>
        <v>0</v>
      </c>
      <c r="W99" s="212">
        <f>I99*各種係数表!H98*各種係数表!$L$5</f>
        <v>0</v>
      </c>
      <c r="X99" s="214">
        <f>P99*各種係数表!H98*各種係数表!$L$5</f>
        <v>0</v>
      </c>
      <c r="Y99" s="212">
        <f t="shared" si="11"/>
        <v>0</v>
      </c>
      <c r="Z99" s="214">
        <f>D99*各種係数表!I98*各種係数表!$L$5</f>
        <v>0</v>
      </c>
      <c r="AA99" s="212">
        <f>I99*各種係数表!I98*各種係数表!$L$5</f>
        <v>0</v>
      </c>
      <c r="AB99" s="214">
        <f>P99*各種係数表!I98*各種係数表!$L$5</f>
        <v>0</v>
      </c>
      <c r="AC99" s="212">
        <f t="shared" si="12"/>
        <v>0</v>
      </c>
    </row>
    <row r="100" spans="1:29">
      <c r="A100" s="176" t="s">
        <v>290</v>
      </c>
      <c r="B100" s="177" t="s">
        <v>432</v>
      </c>
      <c r="C100" s="211">
        <f>入力表!F102</f>
        <v>0</v>
      </c>
      <c r="D100" s="211">
        <f>C100*各種係数表!C99</f>
        <v>0</v>
      </c>
      <c r="E100" s="211">
        <f>$D100*各種係数表!E99</f>
        <v>0</v>
      </c>
      <c r="F100" s="213">
        <f>$D100*各種係数表!F99</f>
        <v>0</v>
      </c>
      <c r="G100" s="211">
        <v>0</v>
      </c>
      <c r="H100" s="210">
        <f>G100*各種係数表!D99</f>
        <v>0</v>
      </c>
      <c r="I100" s="213">
        <v>0</v>
      </c>
      <c r="J100" s="211">
        <f>I100*各種係数表!E99</f>
        <v>0</v>
      </c>
      <c r="K100" s="213">
        <f>I100*各種係数表!F99</f>
        <v>0</v>
      </c>
      <c r="L100" s="211"/>
      <c r="M100" s="213"/>
      <c r="N100" s="211">
        <f>$M$112*各種係数表!G99</f>
        <v>0</v>
      </c>
      <c r="O100" s="210">
        <f>N100*各種係数表!D99</f>
        <v>0</v>
      </c>
      <c r="P100" s="213">
        <v>0</v>
      </c>
      <c r="Q100" s="211">
        <f>P100*各種係数表!E99</f>
        <v>0</v>
      </c>
      <c r="R100" s="213">
        <f>P100*各種係数表!F99</f>
        <v>0</v>
      </c>
      <c r="S100" s="211">
        <f t="shared" si="8"/>
        <v>0</v>
      </c>
      <c r="T100" s="213">
        <f t="shared" si="9"/>
        <v>0</v>
      </c>
      <c r="U100" s="211">
        <f t="shared" si="10"/>
        <v>0</v>
      </c>
      <c r="V100" s="213">
        <f>D100*各種係数表!H99*各種係数表!$L$5</f>
        <v>0</v>
      </c>
      <c r="W100" s="211">
        <f>I100*各種係数表!H99*各種係数表!$L$5</f>
        <v>0</v>
      </c>
      <c r="X100" s="213">
        <f>P100*各種係数表!H99*各種係数表!$L$5</f>
        <v>0</v>
      </c>
      <c r="Y100" s="211">
        <f t="shared" si="11"/>
        <v>0</v>
      </c>
      <c r="Z100" s="213">
        <f>D100*各種係数表!I99*各種係数表!$L$5</f>
        <v>0</v>
      </c>
      <c r="AA100" s="211">
        <f>I100*各種係数表!I99*各種係数表!$L$5</f>
        <v>0</v>
      </c>
      <c r="AB100" s="213">
        <f>P100*各種係数表!I99*各種係数表!$L$5</f>
        <v>0</v>
      </c>
      <c r="AC100" s="211">
        <f t="shared" si="12"/>
        <v>0</v>
      </c>
    </row>
    <row r="101" spans="1:29">
      <c r="A101" s="176" t="s">
        <v>291</v>
      </c>
      <c r="B101" s="177" t="s">
        <v>190</v>
      </c>
      <c r="C101" s="210">
        <f>入力表!F103</f>
        <v>0</v>
      </c>
      <c r="D101" s="210">
        <f>C101*各種係数表!C100</f>
        <v>0</v>
      </c>
      <c r="E101" s="210">
        <f>$D101*各種係数表!E100</f>
        <v>0</v>
      </c>
      <c r="F101" s="186">
        <f>$D101*各種係数表!F100</f>
        <v>0</v>
      </c>
      <c r="G101" s="210">
        <v>0</v>
      </c>
      <c r="H101" s="210">
        <f>G101*各種係数表!D100</f>
        <v>0</v>
      </c>
      <c r="I101" s="186">
        <v>0</v>
      </c>
      <c r="J101" s="210">
        <f>I101*各種係数表!E100</f>
        <v>0</v>
      </c>
      <c r="K101" s="186">
        <f>I101*各種係数表!F100</f>
        <v>0</v>
      </c>
      <c r="L101" s="210"/>
      <c r="M101" s="186"/>
      <c r="N101" s="210">
        <f>$M$112*各種係数表!G100</f>
        <v>0</v>
      </c>
      <c r="O101" s="210">
        <f>N101*各種係数表!D100</f>
        <v>0</v>
      </c>
      <c r="P101" s="186">
        <v>0</v>
      </c>
      <c r="Q101" s="210">
        <f>P101*各種係数表!E100</f>
        <v>0</v>
      </c>
      <c r="R101" s="186">
        <f>P101*各種係数表!F100</f>
        <v>0</v>
      </c>
      <c r="S101" s="210">
        <f t="shared" ref="S101:S111" si="13">+D101+I101+P101</f>
        <v>0</v>
      </c>
      <c r="T101" s="186">
        <f t="shared" ref="T101:T111" si="14">+E101+J101+Q101</f>
        <v>0</v>
      </c>
      <c r="U101" s="210">
        <f t="shared" ref="U101:U111" si="15">+F101+K101+R101</f>
        <v>0</v>
      </c>
      <c r="V101" s="186">
        <f>D101*各種係数表!H100*各種係数表!$L$5</f>
        <v>0</v>
      </c>
      <c r="W101" s="210">
        <f>I101*各種係数表!H100*各種係数表!$L$5</f>
        <v>0</v>
      </c>
      <c r="X101" s="186">
        <f>P101*各種係数表!H100*各種係数表!$L$5</f>
        <v>0</v>
      </c>
      <c r="Y101" s="210">
        <f t="shared" si="11"/>
        <v>0</v>
      </c>
      <c r="Z101" s="186">
        <f>D101*各種係数表!I100*各種係数表!$L$5</f>
        <v>0</v>
      </c>
      <c r="AA101" s="210">
        <f>I101*各種係数表!I100*各種係数表!$L$5</f>
        <v>0</v>
      </c>
      <c r="AB101" s="186">
        <f>P101*各種係数表!I100*各種係数表!$L$5</f>
        <v>0</v>
      </c>
      <c r="AC101" s="210">
        <f t="shared" si="12"/>
        <v>0</v>
      </c>
    </row>
    <row r="102" spans="1:29">
      <c r="A102" s="176" t="s">
        <v>292</v>
      </c>
      <c r="B102" s="177" t="s">
        <v>191</v>
      </c>
      <c r="C102" s="210">
        <f>入力表!F104</f>
        <v>0</v>
      </c>
      <c r="D102" s="210">
        <f>C102*各種係数表!C101</f>
        <v>0</v>
      </c>
      <c r="E102" s="210">
        <f>$D102*各種係数表!E101</f>
        <v>0</v>
      </c>
      <c r="F102" s="186">
        <f>$D102*各種係数表!F101</f>
        <v>0</v>
      </c>
      <c r="G102" s="210">
        <v>0</v>
      </c>
      <c r="H102" s="210">
        <f>G102*各種係数表!D101</f>
        <v>0</v>
      </c>
      <c r="I102" s="186">
        <v>0</v>
      </c>
      <c r="J102" s="210">
        <f>I102*各種係数表!E101</f>
        <v>0</v>
      </c>
      <c r="K102" s="186">
        <f>I102*各種係数表!F101</f>
        <v>0</v>
      </c>
      <c r="L102" s="210"/>
      <c r="M102" s="186"/>
      <c r="N102" s="210">
        <f>$M$112*各種係数表!G101</f>
        <v>0</v>
      </c>
      <c r="O102" s="210">
        <f>N102*各種係数表!D101</f>
        <v>0</v>
      </c>
      <c r="P102" s="186">
        <v>0</v>
      </c>
      <c r="Q102" s="210">
        <f>P102*各種係数表!E101</f>
        <v>0</v>
      </c>
      <c r="R102" s="186">
        <f>P102*各種係数表!F101</f>
        <v>0</v>
      </c>
      <c r="S102" s="210">
        <f t="shared" si="13"/>
        <v>0</v>
      </c>
      <c r="T102" s="186">
        <f t="shared" si="14"/>
        <v>0</v>
      </c>
      <c r="U102" s="210">
        <f t="shared" si="15"/>
        <v>0</v>
      </c>
      <c r="V102" s="186">
        <f>D102*各種係数表!H101*各種係数表!$L$5</f>
        <v>0</v>
      </c>
      <c r="W102" s="210">
        <f>I102*各種係数表!H101*各種係数表!$L$5</f>
        <v>0</v>
      </c>
      <c r="X102" s="186">
        <f>P102*各種係数表!H101*各種係数表!$L$5</f>
        <v>0</v>
      </c>
      <c r="Y102" s="210">
        <f t="shared" si="11"/>
        <v>0</v>
      </c>
      <c r="Z102" s="186">
        <f>D102*各種係数表!I101*各種係数表!$L$5</f>
        <v>0</v>
      </c>
      <c r="AA102" s="210">
        <f>I102*各種係数表!I101*各種係数表!$L$5</f>
        <v>0</v>
      </c>
      <c r="AB102" s="186">
        <f>P102*各種係数表!I101*各種係数表!$L$5</f>
        <v>0</v>
      </c>
      <c r="AC102" s="210">
        <f t="shared" si="12"/>
        <v>0</v>
      </c>
    </row>
    <row r="103" spans="1:29">
      <c r="A103" s="176" t="s">
        <v>293</v>
      </c>
      <c r="B103" s="177" t="s">
        <v>192</v>
      </c>
      <c r="C103" s="210">
        <f>入力表!F105</f>
        <v>0</v>
      </c>
      <c r="D103" s="210">
        <f>C103*各種係数表!C102</f>
        <v>0</v>
      </c>
      <c r="E103" s="210">
        <f>$D103*各種係数表!E102</f>
        <v>0</v>
      </c>
      <c r="F103" s="186">
        <f>$D103*各種係数表!F102</f>
        <v>0</v>
      </c>
      <c r="G103" s="210">
        <v>0</v>
      </c>
      <c r="H103" s="210">
        <f>G103*各種係数表!D102</f>
        <v>0</v>
      </c>
      <c r="I103" s="186">
        <v>0</v>
      </c>
      <c r="J103" s="210">
        <f>I103*各種係数表!E102</f>
        <v>0</v>
      </c>
      <c r="K103" s="186">
        <f>I103*各種係数表!F102</f>
        <v>0</v>
      </c>
      <c r="L103" s="210"/>
      <c r="M103" s="186"/>
      <c r="N103" s="210">
        <f>$M$112*各種係数表!G102</f>
        <v>0</v>
      </c>
      <c r="O103" s="210">
        <f>N103*各種係数表!D102</f>
        <v>0</v>
      </c>
      <c r="P103" s="186">
        <v>0</v>
      </c>
      <c r="Q103" s="210">
        <f>P103*各種係数表!E102</f>
        <v>0</v>
      </c>
      <c r="R103" s="186">
        <f>P103*各種係数表!F102</f>
        <v>0</v>
      </c>
      <c r="S103" s="210">
        <f t="shared" si="13"/>
        <v>0</v>
      </c>
      <c r="T103" s="186">
        <f t="shared" si="14"/>
        <v>0</v>
      </c>
      <c r="U103" s="210">
        <f t="shared" si="15"/>
        <v>0</v>
      </c>
      <c r="V103" s="186">
        <f>D103*各種係数表!H102*各種係数表!$L$5</f>
        <v>0</v>
      </c>
      <c r="W103" s="210">
        <f>I103*各種係数表!H102*各種係数表!$L$5</f>
        <v>0</v>
      </c>
      <c r="X103" s="186">
        <f>P103*各種係数表!H102*各種係数表!$L$5</f>
        <v>0</v>
      </c>
      <c r="Y103" s="210">
        <f t="shared" si="11"/>
        <v>0</v>
      </c>
      <c r="Z103" s="186">
        <f>D103*各種係数表!I102*各種係数表!$L$5</f>
        <v>0</v>
      </c>
      <c r="AA103" s="210">
        <f>I103*各種係数表!I102*各種係数表!$L$5</f>
        <v>0</v>
      </c>
      <c r="AB103" s="186">
        <f>P103*各種係数表!I102*各種係数表!$L$5</f>
        <v>0</v>
      </c>
      <c r="AC103" s="210">
        <f t="shared" si="12"/>
        <v>0</v>
      </c>
    </row>
    <row r="104" spans="1:29">
      <c r="A104" s="176" t="s">
        <v>294</v>
      </c>
      <c r="B104" s="177" t="s">
        <v>193</v>
      </c>
      <c r="C104" s="212">
        <f>入力表!F106</f>
        <v>0</v>
      </c>
      <c r="D104" s="212">
        <f>C104*各種係数表!C103</f>
        <v>0</v>
      </c>
      <c r="E104" s="212">
        <f>$D104*各種係数表!E103</f>
        <v>0</v>
      </c>
      <c r="F104" s="214">
        <f>$D104*各種係数表!F103</f>
        <v>0</v>
      </c>
      <c r="G104" s="212">
        <v>0</v>
      </c>
      <c r="H104" s="210">
        <f>G104*各種係数表!D103</f>
        <v>0</v>
      </c>
      <c r="I104" s="214">
        <v>0</v>
      </c>
      <c r="J104" s="212">
        <f>I104*各種係数表!E103</f>
        <v>0</v>
      </c>
      <c r="K104" s="214">
        <f>I104*各種係数表!F103</f>
        <v>0</v>
      </c>
      <c r="L104" s="212"/>
      <c r="M104" s="214"/>
      <c r="N104" s="212">
        <f>$M$112*各種係数表!G103</f>
        <v>0</v>
      </c>
      <c r="O104" s="210">
        <f>N104*各種係数表!D103</f>
        <v>0</v>
      </c>
      <c r="P104" s="214">
        <v>0</v>
      </c>
      <c r="Q104" s="212">
        <f>P104*各種係数表!E103</f>
        <v>0</v>
      </c>
      <c r="R104" s="214">
        <f>P104*各種係数表!F103</f>
        <v>0</v>
      </c>
      <c r="S104" s="212">
        <f t="shared" si="13"/>
        <v>0</v>
      </c>
      <c r="T104" s="214">
        <f t="shared" si="14"/>
        <v>0</v>
      </c>
      <c r="U104" s="212">
        <f t="shared" si="15"/>
        <v>0</v>
      </c>
      <c r="V104" s="214">
        <f>D104*各種係数表!H103*各種係数表!$L$5</f>
        <v>0</v>
      </c>
      <c r="W104" s="212">
        <f>I104*各種係数表!H103*各種係数表!$L$5</f>
        <v>0</v>
      </c>
      <c r="X104" s="214">
        <f>P104*各種係数表!H103*各種係数表!$L$5</f>
        <v>0</v>
      </c>
      <c r="Y104" s="212">
        <f t="shared" si="11"/>
        <v>0</v>
      </c>
      <c r="Z104" s="214">
        <f>D104*各種係数表!I103*各種係数表!$L$5</f>
        <v>0</v>
      </c>
      <c r="AA104" s="212">
        <f>I104*各種係数表!I103*各種係数表!$L$5</f>
        <v>0</v>
      </c>
      <c r="AB104" s="214">
        <f>P104*各種係数表!I103*各種係数表!$L$5</f>
        <v>0</v>
      </c>
      <c r="AC104" s="212">
        <f t="shared" si="12"/>
        <v>0</v>
      </c>
    </row>
    <row r="105" spans="1:29">
      <c r="A105" s="180" t="s">
        <v>295</v>
      </c>
      <c r="B105" s="181" t="s">
        <v>194</v>
      </c>
      <c r="C105" s="211">
        <f>入力表!F107</f>
        <v>0</v>
      </c>
      <c r="D105" s="211">
        <f>C105*各種係数表!C104</f>
        <v>0</v>
      </c>
      <c r="E105" s="211">
        <f>$D105*各種係数表!E104</f>
        <v>0</v>
      </c>
      <c r="F105" s="213">
        <f>$D105*各種係数表!F104</f>
        <v>0</v>
      </c>
      <c r="G105" s="211">
        <v>0</v>
      </c>
      <c r="H105" s="211">
        <f>G105*各種係数表!D104</f>
        <v>0</v>
      </c>
      <c r="I105" s="213">
        <v>0</v>
      </c>
      <c r="J105" s="211">
        <f>I105*各種係数表!E104</f>
        <v>0</v>
      </c>
      <c r="K105" s="213">
        <f>I105*各種係数表!F104</f>
        <v>0</v>
      </c>
      <c r="L105" s="211"/>
      <c r="M105" s="213"/>
      <c r="N105" s="211">
        <f>$M$112*各種係数表!G104</f>
        <v>0</v>
      </c>
      <c r="O105" s="211">
        <f>N105*各種係数表!D104</f>
        <v>0</v>
      </c>
      <c r="P105" s="213">
        <v>0</v>
      </c>
      <c r="Q105" s="211">
        <f>P105*各種係数表!E104</f>
        <v>0</v>
      </c>
      <c r="R105" s="213">
        <f>P105*各種係数表!F104</f>
        <v>0</v>
      </c>
      <c r="S105" s="211">
        <f t="shared" si="13"/>
        <v>0</v>
      </c>
      <c r="T105" s="213">
        <f t="shared" si="14"/>
        <v>0</v>
      </c>
      <c r="U105" s="211">
        <f t="shared" si="15"/>
        <v>0</v>
      </c>
      <c r="V105" s="213">
        <f>D105*各種係数表!H104*各種係数表!$L$5</f>
        <v>0</v>
      </c>
      <c r="W105" s="211">
        <f>I105*各種係数表!H104*各種係数表!$L$5</f>
        <v>0</v>
      </c>
      <c r="X105" s="213">
        <f>P105*各種係数表!H104*各種係数表!$L$5</f>
        <v>0</v>
      </c>
      <c r="Y105" s="211">
        <f t="shared" si="11"/>
        <v>0</v>
      </c>
      <c r="Z105" s="213">
        <f>D105*各種係数表!I104*各種係数表!$L$5</f>
        <v>0</v>
      </c>
      <c r="AA105" s="211">
        <f>I105*各種係数表!I104*各種係数表!$L$5</f>
        <v>0</v>
      </c>
      <c r="AB105" s="213">
        <f>P105*各種係数表!I104*各種係数表!$L$5</f>
        <v>0</v>
      </c>
      <c r="AC105" s="211">
        <f t="shared" si="12"/>
        <v>0</v>
      </c>
    </row>
    <row r="106" spans="1:29">
      <c r="A106" s="176" t="s">
        <v>296</v>
      </c>
      <c r="B106" s="177" t="s">
        <v>195</v>
      </c>
      <c r="C106" s="210">
        <f>入力表!F108</f>
        <v>0</v>
      </c>
      <c r="D106" s="210">
        <f>C106*各種係数表!C105</f>
        <v>0</v>
      </c>
      <c r="E106" s="210">
        <f>$D106*各種係数表!E105</f>
        <v>0</v>
      </c>
      <c r="F106" s="186">
        <f>$D106*各種係数表!F105</f>
        <v>0</v>
      </c>
      <c r="G106" s="210">
        <v>0</v>
      </c>
      <c r="H106" s="210">
        <f>G106*各種係数表!D105</f>
        <v>0</v>
      </c>
      <c r="I106" s="186">
        <v>0</v>
      </c>
      <c r="J106" s="210">
        <f>I106*各種係数表!E105</f>
        <v>0</v>
      </c>
      <c r="K106" s="186">
        <f>I106*各種係数表!F105</f>
        <v>0</v>
      </c>
      <c r="L106" s="210"/>
      <c r="M106" s="186"/>
      <c r="N106" s="210">
        <f>$M$112*各種係数表!G105</f>
        <v>0</v>
      </c>
      <c r="O106" s="210">
        <f>N106*各種係数表!D105</f>
        <v>0</v>
      </c>
      <c r="P106" s="186">
        <v>0</v>
      </c>
      <c r="Q106" s="210">
        <f>P106*各種係数表!E105</f>
        <v>0</v>
      </c>
      <c r="R106" s="186">
        <f>P106*各種係数表!F105</f>
        <v>0</v>
      </c>
      <c r="S106" s="210">
        <f t="shared" si="13"/>
        <v>0</v>
      </c>
      <c r="T106" s="186">
        <f t="shared" si="14"/>
        <v>0</v>
      </c>
      <c r="U106" s="210">
        <f t="shared" si="15"/>
        <v>0</v>
      </c>
      <c r="V106" s="186">
        <f>D106*各種係数表!H105*各種係数表!$L$5</f>
        <v>0</v>
      </c>
      <c r="W106" s="210">
        <f>I106*各種係数表!H105*各種係数表!$L$5</f>
        <v>0</v>
      </c>
      <c r="X106" s="186">
        <f>P106*各種係数表!H105*各種係数表!$L$5</f>
        <v>0</v>
      </c>
      <c r="Y106" s="210">
        <f t="shared" si="11"/>
        <v>0</v>
      </c>
      <c r="Z106" s="186">
        <f>D106*各種係数表!I105*各種係数表!$L$5</f>
        <v>0</v>
      </c>
      <c r="AA106" s="210">
        <f>I106*各種係数表!I105*各種係数表!$L$5</f>
        <v>0</v>
      </c>
      <c r="AB106" s="186">
        <f>P106*各種係数表!I105*各種係数表!$L$5</f>
        <v>0</v>
      </c>
      <c r="AC106" s="210">
        <f t="shared" si="12"/>
        <v>0</v>
      </c>
    </row>
    <row r="107" spans="1:29">
      <c r="A107" s="176" t="s">
        <v>297</v>
      </c>
      <c r="B107" s="177" t="s">
        <v>196</v>
      </c>
      <c r="C107" s="210">
        <f>入力表!F109</f>
        <v>0</v>
      </c>
      <c r="D107" s="210">
        <f>C107*各種係数表!C106</f>
        <v>0</v>
      </c>
      <c r="E107" s="210">
        <f>$D107*各種係数表!E106</f>
        <v>0</v>
      </c>
      <c r="F107" s="186">
        <f>$D107*各種係数表!F106</f>
        <v>0</v>
      </c>
      <c r="G107" s="210">
        <v>0</v>
      </c>
      <c r="H107" s="210">
        <f>G107*各種係数表!D106</f>
        <v>0</v>
      </c>
      <c r="I107" s="186">
        <v>0</v>
      </c>
      <c r="J107" s="210">
        <f>I107*各種係数表!E106</f>
        <v>0</v>
      </c>
      <c r="K107" s="186">
        <f>I107*各種係数表!F106</f>
        <v>0</v>
      </c>
      <c r="L107" s="210"/>
      <c r="M107" s="186"/>
      <c r="N107" s="210">
        <f>$M$112*各種係数表!G106</f>
        <v>0</v>
      </c>
      <c r="O107" s="210">
        <f>N107*各種係数表!D106</f>
        <v>0</v>
      </c>
      <c r="P107" s="186">
        <v>0</v>
      </c>
      <c r="Q107" s="210">
        <f>P107*各種係数表!E106</f>
        <v>0</v>
      </c>
      <c r="R107" s="186">
        <f>P107*各種係数表!F106</f>
        <v>0</v>
      </c>
      <c r="S107" s="210">
        <f t="shared" si="13"/>
        <v>0</v>
      </c>
      <c r="T107" s="186">
        <f t="shared" si="14"/>
        <v>0</v>
      </c>
      <c r="U107" s="210">
        <f t="shared" si="15"/>
        <v>0</v>
      </c>
      <c r="V107" s="186">
        <f>D107*各種係数表!H106*各種係数表!$L$5</f>
        <v>0</v>
      </c>
      <c r="W107" s="210">
        <f>I107*各種係数表!H106*各種係数表!$L$5</f>
        <v>0</v>
      </c>
      <c r="X107" s="186">
        <f>P107*各種係数表!H106*各種係数表!$L$5</f>
        <v>0</v>
      </c>
      <c r="Y107" s="210">
        <f t="shared" si="11"/>
        <v>0</v>
      </c>
      <c r="Z107" s="186">
        <f>D107*各種係数表!I106*各種係数表!$L$5</f>
        <v>0</v>
      </c>
      <c r="AA107" s="210">
        <f>I107*各種係数表!I106*各種係数表!$L$5</f>
        <v>0</v>
      </c>
      <c r="AB107" s="186">
        <f>P107*各種係数表!I106*各種係数表!$L$5</f>
        <v>0</v>
      </c>
      <c r="AC107" s="210">
        <f t="shared" si="12"/>
        <v>0</v>
      </c>
    </row>
    <row r="108" spans="1:29">
      <c r="A108" s="176" t="s">
        <v>298</v>
      </c>
      <c r="B108" s="177" t="s">
        <v>197</v>
      </c>
      <c r="C108" s="210">
        <f>入力表!F110</f>
        <v>0</v>
      </c>
      <c r="D108" s="210">
        <f>C108*各種係数表!C107</f>
        <v>0</v>
      </c>
      <c r="E108" s="210">
        <f>$D108*各種係数表!E107</f>
        <v>0</v>
      </c>
      <c r="F108" s="186">
        <f>$D108*各種係数表!F107</f>
        <v>0</v>
      </c>
      <c r="G108" s="210">
        <v>0</v>
      </c>
      <c r="H108" s="210">
        <f>G108*各種係数表!D107</f>
        <v>0</v>
      </c>
      <c r="I108" s="186">
        <v>0</v>
      </c>
      <c r="J108" s="210">
        <f>I108*各種係数表!E107</f>
        <v>0</v>
      </c>
      <c r="K108" s="186">
        <f>I108*各種係数表!F107</f>
        <v>0</v>
      </c>
      <c r="L108" s="210"/>
      <c r="M108" s="186"/>
      <c r="N108" s="210">
        <f>$M$112*各種係数表!G107</f>
        <v>0</v>
      </c>
      <c r="O108" s="210">
        <f>N108*各種係数表!D107</f>
        <v>0</v>
      </c>
      <c r="P108" s="186">
        <v>0</v>
      </c>
      <c r="Q108" s="210">
        <f>P108*各種係数表!E107</f>
        <v>0</v>
      </c>
      <c r="R108" s="186">
        <f>P108*各種係数表!F107</f>
        <v>0</v>
      </c>
      <c r="S108" s="210">
        <f t="shared" si="13"/>
        <v>0</v>
      </c>
      <c r="T108" s="186">
        <f t="shared" si="14"/>
        <v>0</v>
      </c>
      <c r="U108" s="210">
        <f t="shared" si="15"/>
        <v>0</v>
      </c>
      <c r="V108" s="186">
        <f>D108*各種係数表!H107*各種係数表!$L$5</f>
        <v>0</v>
      </c>
      <c r="W108" s="210">
        <f>I108*各種係数表!H107*各種係数表!$L$5</f>
        <v>0</v>
      </c>
      <c r="X108" s="186">
        <f>P108*各種係数表!H107*各種係数表!$L$5</f>
        <v>0</v>
      </c>
      <c r="Y108" s="210">
        <f t="shared" si="11"/>
        <v>0</v>
      </c>
      <c r="Z108" s="186">
        <f>D108*各種係数表!I107*各種係数表!$L$5</f>
        <v>0</v>
      </c>
      <c r="AA108" s="210">
        <f>I108*各種係数表!I107*各種係数表!$L$5</f>
        <v>0</v>
      </c>
      <c r="AB108" s="186">
        <f>P108*各種係数表!I107*各種係数表!$L$5</f>
        <v>0</v>
      </c>
      <c r="AC108" s="210">
        <f t="shared" si="12"/>
        <v>0</v>
      </c>
    </row>
    <row r="109" spans="1:29">
      <c r="A109" s="178" t="s">
        <v>299</v>
      </c>
      <c r="B109" s="329" t="s">
        <v>198</v>
      </c>
      <c r="C109" s="212">
        <f>入力表!F111</f>
        <v>0</v>
      </c>
      <c r="D109" s="212">
        <f>C109*各種係数表!C108</f>
        <v>0</v>
      </c>
      <c r="E109" s="212">
        <f>$D109*各種係数表!E108</f>
        <v>0</v>
      </c>
      <c r="F109" s="214">
        <f>$D109*各種係数表!F108</f>
        <v>0</v>
      </c>
      <c r="G109" s="212">
        <v>0</v>
      </c>
      <c r="H109" s="212">
        <f>G109*各種係数表!D108</f>
        <v>0</v>
      </c>
      <c r="I109" s="214">
        <v>0</v>
      </c>
      <c r="J109" s="212">
        <f>I109*各種係数表!E108</f>
        <v>0</v>
      </c>
      <c r="K109" s="214">
        <f>I109*各種係数表!F108</f>
        <v>0</v>
      </c>
      <c r="L109" s="212"/>
      <c r="M109" s="214"/>
      <c r="N109" s="212">
        <f>$M$112*各種係数表!G108</f>
        <v>0</v>
      </c>
      <c r="O109" s="212">
        <f>N109*各種係数表!D108</f>
        <v>0</v>
      </c>
      <c r="P109" s="214">
        <v>0</v>
      </c>
      <c r="Q109" s="212">
        <f>P109*各種係数表!E108</f>
        <v>0</v>
      </c>
      <c r="R109" s="214">
        <f>P109*各種係数表!F108</f>
        <v>0</v>
      </c>
      <c r="S109" s="212">
        <f t="shared" ref="S109:S110" si="16">+D109+I109+P109</f>
        <v>0</v>
      </c>
      <c r="T109" s="214">
        <f t="shared" ref="T109:T110" si="17">+E109+J109+Q109</f>
        <v>0</v>
      </c>
      <c r="U109" s="212">
        <f t="shared" ref="U109:U110" si="18">+F109+K109+R109</f>
        <v>0</v>
      </c>
      <c r="V109" s="214">
        <f>D109*各種係数表!H108*各種係数表!$L$5</f>
        <v>0</v>
      </c>
      <c r="W109" s="212">
        <f>I109*各種係数表!H108*各種係数表!$L$5</f>
        <v>0</v>
      </c>
      <c r="X109" s="214">
        <f>P109*各種係数表!H108*各種係数表!$L$5</f>
        <v>0</v>
      </c>
      <c r="Y109" s="212">
        <f t="shared" ref="Y109:Y110" si="19">SUM(V109:X109)</f>
        <v>0</v>
      </c>
      <c r="Z109" s="214">
        <f>D109*各種係数表!I108*各種係数表!$L$5</f>
        <v>0</v>
      </c>
      <c r="AA109" s="212">
        <f>I109*各種係数表!I108*各種係数表!$L$5</f>
        <v>0</v>
      </c>
      <c r="AB109" s="214">
        <f>P109*各種係数表!I108*各種係数表!$L$5</f>
        <v>0</v>
      </c>
      <c r="AC109" s="212">
        <f t="shared" ref="AC109:AC110" si="20">SUM(Z109:AB109)</f>
        <v>0</v>
      </c>
    </row>
    <row r="110" spans="1:29">
      <c r="A110" s="176" t="s">
        <v>300</v>
      </c>
      <c r="B110" s="187" t="s">
        <v>10</v>
      </c>
      <c r="C110" s="210">
        <f>入力表!F112</f>
        <v>0</v>
      </c>
      <c r="D110" s="210">
        <f>C110*各種係数表!C109</f>
        <v>0</v>
      </c>
      <c r="E110" s="210">
        <f>$D110*各種係数表!E109</f>
        <v>0</v>
      </c>
      <c r="F110" s="186">
        <f>$D110*各種係数表!F109</f>
        <v>0</v>
      </c>
      <c r="G110" s="210">
        <v>0</v>
      </c>
      <c r="H110" s="210">
        <f>G110*各種係数表!D109</f>
        <v>0</v>
      </c>
      <c r="I110" s="186">
        <v>0</v>
      </c>
      <c r="J110" s="210">
        <f>I110*各種係数表!E109</f>
        <v>0</v>
      </c>
      <c r="K110" s="186">
        <f>I110*各種係数表!F109</f>
        <v>0</v>
      </c>
      <c r="L110" s="210"/>
      <c r="M110" s="186"/>
      <c r="N110" s="210">
        <f>$M$112*各種係数表!G109</f>
        <v>0</v>
      </c>
      <c r="O110" s="210">
        <f>N110*各種係数表!D109</f>
        <v>0</v>
      </c>
      <c r="P110" s="186">
        <v>0</v>
      </c>
      <c r="Q110" s="210">
        <f>P110*各種係数表!E109</f>
        <v>0</v>
      </c>
      <c r="R110" s="186">
        <f>P110*各種係数表!F109</f>
        <v>0</v>
      </c>
      <c r="S110" s="210">
        <f t="shared" si="16"/>
        <v>0</v>
      </c>
      <c r="T110" s="186">
        <f t="shared" si="17"/>
        <v>0</v>
      </c>
      <c r="U110" s="210">
        <f t="shared" si="18"/>
        <v>0</v>
      </c>
      <c r="V110" s="186">
        <f>D110*各種係数表!H109*各種係数表!$L$5</f>
        <v>0</v>
      </c>
      <c r="W110" s="210">
        <f>I110*各種係数表!H109*各種係数表!$L$5</f>
        <v>0</v>
      </c>
      <c r="X110" s="186">
        <f>P110*各種係数表!H109*各種係数表!$L$5</f>
        <v>0</v>
      </c>
      <c r="Y110" s="210">
        <f t="shared" si="19"/>
        <v>0</v>
      </c>
      <c r="Z110" s="186">
        <f>D110*各種係数表!I109*各種係数表!$L$5</f>
        <v>0</v>
      </c>
      <c r="AA110" s="210">
        <f>I110*各種係数表!I109*各種係数表!$L$5</f>
        <v>0</v>
      </c>
      <c r="AB110" s="186">
        <f>P110*各種係数表!I109*各種係数表!$L$5</f>
        <v>0</v>
      </c>
      <c r="AC110" s="210">
        <f t="shared" si="20"/>
        <v>0</v>
      </c>
    </row>
    <row r="111" spans="1:29">
      <c r="A111" s="176" t="s">
        <v>301</v>
      </c>
      <c r="B111" s="187" t="s">
        <v>11</v>
      </c>
      <c r="C111" s="186">
        <f>入力表!F113</f>
        <v>0</v>
      </c>
      <c r="D111" s="210">
        <f>C111*各種係数表!C110</f>
        <v>0</v>
      </c>
      <c r="E111" s="210">
        <f>$D111*各種係数表!E110</f>
        <v>0</v>
      </c>
      <c r="F111" s="186">
        <f>$D111*各種係数表!F110</f>
        <v>0</v>
      </c>
      <c r="G111" s="210">
        <v>0</v>
      </c>
      <c r="H111" s="348">
        <f>G111*各種係数表!D110</f>
        <v>0</v>
      </c>
      <c r="I111" s="186">
        <v>0</v>
      </c>
      <c r="J111" s="210">
        <f>I111*各種係数表!E110</f>
        <v>0</v>
      </c>
      <c r="K111" s="186">
        <f>I111*各種係数表!F110</f>
        <v>0</v>
      </c>
      <c r="L111" s="210"/>
      <c r="M111" s="186"/>
      <c r="N111" s="210">
        <f>$M$112*各種係数表!G110</f>
        <v>0</v>
      </c>
      <c r="O111" s="348">
        <f>N111*各種係数表!D110</f>
        <v>0</v>
      </c>
      <c r="P111" s="186">
        <v>0</v>
      </c>
      <c r="Q111" s="210">
        <f>P111*各種係数表!E110</f>
        <v>0</v>
      </c>
      <c r="R111" s="186">
        <f>P111*各種係数表!F110</f>
        <v>0</v>
      </c>
      <c r="S111" s="210">
        <f t="shared" si="13"/>
        <v>0</v>
      </c>
      <c r="T111" s="186">
        <f t="shared" si="14"/>
        <v>0</v>
      </c>
      <c r="U111" s="210">
        <f t="shared" si="15"/>
        <v>0</v>
      </c>
      <c r="V111" s="186">
        <f>D111*各種係数表!H110*各種係数表!$L$5</f>
        <v>0</v>
      </c>
      <c r="W111" s="210">
        <f>I111*各種係数表!H110*各種係数表!$L$5</f>
        <v>0</v>
      </c>
      <c r="X111" s="186">
        <f>P111*各種係数表!H110*各種係数表!$L$5</f>
        <v>0</v>
      </c>
      <c r="Y111" s="210">
        <f t="shared" si="11"/>
        <v>0</v>
      </c>
      <c r="Z111" s="186">
        <f>D111*各種係数表!I110*各種係数表!$L$5</f>
        <v>0</v>
      </c>
      <c r="AA111" s="210">
        <f>I111*各種係数表!I110*各種係数表!$L$5</f>
        <v>0</v>
      </c>
      <c r="AB111" s="186">
        <f>P111*各種係数表!I110*各種係数表!$L$5</f>
        <v>0</v>
      </c>
      <c r="AC111" s="210">
        <f t="shared" si="12"/>
        <v>0</v>
      </c>
    </row>
    <row r="112" spans="1:29" ht="13.5">
      <c r="A112" s="444" t="s">
        <v>12</v>
      </c>
      <c r="B112" s="379"/>
      <c r="C112" s="217">
        <f>SUM(C5:C111)</f>
        <v>0</v>
      </c>
      <c r="D112" s="217">
        <f t="shared" ref="D112:H112" si="21">SUM(D5:D111)</f>
        <v>0</v>
      </c>
      <c r="E112" s="217">
        <f t="shared" si="21"/>
        <v>0</v>
      </c>
      <c r="F112" s="217">
        <f t="shared" si="21"/>
        <v>0</v>
      </c>
      <c r="G112" s="217">
        <f t="shared" si="21"/>
        <v>0</v>
      </c>
      <c r="H112" s="217">
        <f t="shared" si="21"/>
        <v>0</v>
      </c>
      <c r="I112" s="216">
        <f>SUM(I5:I111)</f>
        <v>0</v>
      </c>
      <c r="J112" s="217">
        <f>SUM(J5:J111)</f>
        <v>0</v>
      </c>
      <c r="K112" s="216">
        <f>SUM(K5:K111)</f>
        <v>0</v>
      </c>
      <c r="L112" s="218">
        <v>0.67003000000000001</v>
      </c>
      <c r="M112" s="216">
        <f>(F112+K112)*L112</f>
        <v>0</v>
      </c>
      <c r="N112" s="217">
        <f t="shared" ref="N112:S112" si="22">SUM(N5:N111)</f>
        <v>0</v>
      </c>
      <c r="O112" s="217">
        <f t="shared" si="22"/>
        <v>0</v>
      </c>
      <c r="P112" s="216">
        <f t="shared" si="22"/>
        <v>0</v>
      </c>
      <c r="Q112" s="217">
        <f t="shared" si="22"/>
        <v>0</v>
      </c>
      <c r="R112" s="216">
        <f t="shared" si="22"/>
        <v>0</v>
      </c>
      <c r="S112" s="217">
        <f t="shared" si="22"/>
        <v>0</v>
      </c>
      <c r="T112" s="217">
        <f t="shared" ref="T112:U112" si="23">SUM(T5:T111)</f>
        <v>0</v>
      </c>
      <c r="U112" s="217">
        <f t="shared" si="23"/>
        <v>0</v>
      </c>
      <c r="V112" s="216">
        <f t="shared" ref="V112:AC112" si="24">SUM(V5:V111)</f>
        <v>0</v>
      </c>
      <c r="W112" s="217">
        <f t="shared" si="24"/>
        <v>0</v>
      </c>
      <c r="X112" s="216">
        <f t="shared" si="24"/>
        <v>0</v>
      </c>
      <c r="Y112" s="217">
        <f t="shared" si="24"/>
        <v>0</v>
      </c>
      <c r="Z112" s="216">
        <f t="shared" si="24"/>
        <v>0</v>
      </c>
      <c r="AA112" s="217">
        <f t="shared" si="24"/>
        <v>0</v>
      </c>
      <c r="AB112" s="216">
        <f t="shared" si="24"/>
        <v>0</v>
      </c>
      <c r="AC112" s="217">
        <f t="shared" si="24"/>
        <v>0</v>
      </c>
    </row>
    <row r="114" spans="11:12">
      <c r="L114" s="154" t="s">
        <v>458</v>
      </c>
    </row>
    <row r="116" spans="11:12">
      <c r="K116" s="153"/>
    </row>
    <row r="117" spans="11:12">
      <c r="K117" s="153"/>
    </row>
    <row r="118" spans="11:12">
      <c r="K118" s="153"/>
    </row>
  </sheetData>
  <sheetProtection algorithmName="SHA-512" hashValue="20CeUllt66BJKqr3paE0D2DSSHdTG/PLf66/csXNMYXC4F92cRQ7Bal+XBHoxjqFN4WfOKVUYl6NdusmnSWxLQ==" saltValue="vtnHfQlSOvFoH4GUHOOgCg==" spinCount="100000" sheet="1" objects="1" scenarios="1"/>
  <mergeCells count="6">
    <mergeCell ref="P2:R2"/>
    <mergeCell ref="C2:C3"/>
    <mergeCell ref="A2:B4"/>
    <mergeCell ref="A112:B112"/>
    <mergeCell ref="D2:F2"/>
    <mergeCell ref="I2:K2"/>
  </mergeCells>
  <phoneticPr fontId="4"/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 tint="0.499984740745262"/>
  </sheetPr>
  <dimension ref="A1:L111"/>
  <sheetViews>
    <sheetView topLeftCell="A3" workbookViewId="0">
      <pane xSplit="2" ySplit="1" topLeftCell="C4" activePane="bottomRight" state="frozen"/>
      <selection activeCell="A3" sqref="A3"/>
      <selection pane="topRight" activeCell="C3" sqref="C3"/>
      <selection pane="bottomLeft" activeCell="A4" sqref="A4"/>
      <selection pane="bottomRight" activeCell="H3" sqref="H3"/>
    </sheetView>
  </sheetViews>
  <sheetFormatPr defaultRowHeight="11.25"/>
  <cols>
    <col min="1" max="1" width="3" style="219" customWidth="1"/>
    <col min="2" max="2" width="35.125" style="219" bestFit="1" customWidth="1"/>
    <col min="3" max="7" width="7.5" style="219" customWidth="1"/>
    <col min="8" max="9" width="7.5" style="219" bestFit="1" customWidth="1"/>
    <col min="10" max="10" width="9" style="219"/>
    <col min="11" max="11" width="10.75" style="219" hidden="1" customWidth="1"/>
    <col min="12" max="12" width="9" style="219" hidden="1" customWidth="1"/>
    <col min="13" max="16384" width="9" style="219"/>
  </cols>
  <sheetData>
    <row r="1" spans="1:12">
      <c r="A1" s="219" t="s">
        <v>366</v>
      </c>
    </row>
    <row r="3" spans="1:12" ht="22.5">
      <c r="A3" s="445" t="s">
        <v>406</v>
      </c>
      <c r="B3" s="379"/>
      <c r="C3" s="220" t="s">
        <v>471</v>
      </c>
      <c r="D3" s="221" t="s">
        <v>472</v>
      </c>
      <c r="E3" s="221" t="s">
        <v>367</v>
      </c>
      <c r="F3" s="220" t="s">
        <v>368</v>
      </c>
      <c r="G3" s="221" t="s">
        <v>369</v>
      </c>
      <c r="H3" s="220" t="s">
        <v>370</v>
      </c>
      <c r="I3" s="222" t="s">
        <v>371</v>
      </c>
      <c r="K3" s="223" t="s">
        <v>372</v>
      </c>
      <c r="L3" s="223"/>
    </row>
    <row r="4" spans="1:12">
      <c r="A4" s="172" t="s">
        <v>199</v>
      </c>
      <c r="B4" s="173" t="s">
        <v>117</v>
      </c>
      <c r="C4" s="225">
        <f>IF(入力表!G7="",各種係数表!D4,入力表!G7/100)</f>
        <v>0.63861700260560816</v>
      </c>
      <c r="D4" s="225">
        <v>0.63861700260560816</v>
      </c>
      <c r="E4" s="224">
        <f t="array" ref="E4:E110">TRANSPOSE(投入係数!C119:DE119)</f>
        <v>0.58227946483095538</v>
      </c>
      <c r="F4" s="225">
        <f t="array" ref="F4:F110">TRANSPOSE(投入係数!C113:DE113)</f>
        <v>6.4109254427358014E-2</v>
      </c>
      <c r="G4" s="225">
        <f>'１０７部門'!DH4/'１０７部門'!$DH$111</f>
        <v>9.5475036148677389E-3</v>
      </c>
      <c r="H4" s="235">
        <v>0.51023149947260316</v>
      </c>
      <c r="I4" s="236">
        <v>1.9052906234386276E-2</v>
      </c>
      <c r="K4" s="223" t="s">
        <v>373</v>
      </c>
      <c r="L4" s="223"/>
    </row>
    <row r="5" spans="1:12">
      <c r="A5" s="176" t="s">
        <v>200</v>
      </c>
      <c r="B5" s="177" t="s">
        <v>118</v>
      </c>
      <c r="C5" s="228">
        <f>IF(入力表!G8="",各種係数表!D5,入力表!G8/100)</f>
        <v>0.48591082090855131</v>
      </c>
      <c r="D5" s="228">
        <v>0.48591082090855131</v>
      </c>
      <c r="E5" s="342">
        <v>0.20617813738657581</v>
      </c>
      <c r="F5" s="228">
        <v>5.6605627804894025E-2</v>
      </c>
      <c r="G5" s="228">
        <f>'１０７部門'!DH5/'１０７部門'!$DH$111</f>
        <v>8.7215329165603469E-4</v>
      </c>
      <c r="H5" s="231">
        <v>9.8240901497035404E-2</v>
      </c>
      <c r="I5" s="231">
        <v>4.5107609657024927E-2</v>
      </c>
      <c r="K5" s="238" t="s">
        <v>374</v>
      </c>
      <c r="L5" s="239">
        <f>VLOOKUP(入力表!G114,各種係数表!K6:L10,2,FALSE)</f>
        <v>1</v>
      </c>
    </row>
    <row r="6" spans="1:12">
      <c r="A6" s="176" t="s">
        <v>201</v>
      </c>
      <c r="B6" s="177" t="s">
        <v>119</v>
      </c>
      <c r="C6" s="228">
        <f>IF(入力表!G9="",各種係数表!D6,入力表!G9/100)</f>
        <v>1</v>
      </c>
      <c r="D6" s="228">
        <v>1</v>
      </c>
      <c r="E6" s="342">
        <v>0.50781860828772474</v>
      </c>
      <c r="F6" s="228">
        <v>0.27104508730779253</v>
      </c>
      <c r="G6" s="228">
        <f>'１０７部門'!DH6/'１０７部門'!$DH$111</f>
        <v>1.4805009781406822E-3</v>
      </c>
      <c r="H6" s="231">
        <v>0.1758535314047433</v>
      </c>
      <c r="I6" s="231">
        <v>0.11760489966119364</v>
      </c>
      <c r="K6" s="240" t="s">
        <v>375</v>
      </c>
      <c r="L6" s="240">
        <v>100</v>
      </c>
    </row>
    <row r="7" spans="1:12">
      <c r="A7" s="176" t="s">
        <v>202</v>
      </c>
      <c r="B7" s="177" t="s">
        <v>120</v>
      </c>
      <c r="C7" s="228">
        <f>IF(入力表!G10="",各種係数表!D7,入力表!G10/100)</f>
        <v>0.64017899813181556</v>
      </c>
      <c r="D7" s="228">
        <v>0.64017899813181556</v>
      </c>
      <c r="E7" s="342">
        <v>0.57609128300384771</v>
      </c>
      <c r="F7" s="228">
        <v>0.21878731590818629</v>
      </c>
      <c r="G7" s="228">
        <f>'１０７部門'!DH7/'１０７部門'!$DH$111</f>
        <v>5.9107074508803269E-4</v>
      </c>
      <c r="H7" s="231">
        <v>0.1149661669099111</v>
      </c>
      <c r="I7" s="231">
        <v>7.0983149794347888E-2</v>
      </c>
      <c r="K7" s="241" t="s">
        <v>91</v>
      </c>
      <c r="L7" s="242">
        <v>1</v>
      </c>
    </row>
    <row r="8" spans="1:12">
      <c r="A8" s="178" t="s">
        <v>203</v>
      </c>
      <c r="B8" s="179" t="s">
        <v>121</v>
      </c>
      <c r="C8" s="228">
        <f>IF(入力表!G11="",各種係数表!D8,入力表!G11/100)</f>
        <v>0.49210387207611994</v>
      </c>
      <c r="D8" s="230">
        <v>0.49210387207611994</v>
      </c>
      <c r="E8" s="343">
        <v>0.40271775608492399</v>
      </c>
      <c r="F8" s="230">
        <v>0.1333443236814526</v>
      </c>
      <c r="G8" s="228">
        <f>'１０７部門'!DH8/'１０７部門'!$DH$111</f>
        <v>1.349594922174024E-3</v>
      </c>
      <c r="H8" s="231">
        <v>8.0096087043557099E-2</v>
      </c>
      <c r="I8" s="232">
        <v>2.9238251121604275E-2</v>
      </c>
      <c r="K8" s="241" t="s">
        <v>315</v>
      </c>
      <c r="L8" s="243">
        <v>0.01</v>
      </c>
    </row>
    <row r="9" spans="1:12">
      <c r="A9" s="176" t="s">
        <v>204</v>
      </c>
      <c r="B9" s="177" t="s">
        <v>122</v>
      </c>
      <c r="C9" s="229">
        <f>IF(入力表!G12="",各種係数表!D9,入力表!G12/100)</f>
        <v>0</v>
      </c>
      <c r="D9" s="228">
        <v>0</v>
      </c>
      <c r="E9" s="226">
        <v>0</v>
      </c>
      <c r="F9" s="228">
        <v>0</v>
      </c>
      <c r="G9" s="229">
        <f>'１０７部門'!DH9/'１０７部門'!$DH$111</f>
        <v>0</v>
      </c>
      <c r="H9" s="233">
        <v>0</v>
      </c>
      <c r="I9" s="237">
        <v>0</v>
      </c>
      <c r="K9" s="241" t="s">
        <v>376</v>
      </c>
      <c r="L9" s="244">
        <v>1E-3</v>
      </c>
    </row>
    <row r="10" spans="1:12">
      <c r="A10" s="176" t="s">
        <v>205</v>
      </c>
      <c r="B10" s="177" t="s">
        <v>419</v>
      </c>
      <c r="C10" s="228">
        <f>IF(入力表!G13="",各種係数表!D10,入力表!G13/100)</f>
        <v>1.6808082988223561E-2</v>
      </c>
      <c r="D10" s="228">
        <v>1.6808082988223561E-2</v>
      </c>
      <c r="E10" s="342">
        <v>0.45157614887960501</v>
      </c>
      <c r="F10" s="228">
        <v>0.22958602354728447</v>
      </c>
      <c r="G10" s="228">
        <f>'１０７部門'!DH10/'１０７部門'!$DH$111</f>
        <v>-1.0299715063366504E-5</v>
      </c>
      <c r="H10" s="231">
        <v>6.7603494113178883E-2</v>
      </c>
      <c r="I10" s="231">
        <v>4.5765286745157611E-2</v>
      </c>
      <c r="K10" s="241" t="s">
        <v>377</v>
      </c>
      <c r="L10" s="245">
        <v>9.9999999999999995E-7</v>
      </c>
    </row>
    <row r="11" spans="1:12">
      <c r="A11" s="176" t="s">
        <v>206</v>
      </c>
      <c r="B11" s="177" t="s">
        <v>123</v>
      </c>
      <c r="C11" s="228">
        <f>IF(入力表!G14="",各種係数表!D11,入力表!G14/100)</f>
        <v>0.30206964999854047</v>
      </c>
      <c r="D11" s="228">
        <v>0.30206964999854047</v>
      </c>
      <c r="E11" s="342">
        <v>0.32620377127921385</v>
      </c>
      <c r="F11" s="228">
        <v>0.15808143383288922</v>
      </c>
      <c r="G11" s="228">
        <f>'１０７部門'!DH11/'１０７部門'!$DH$111</f>
        <v>7.1528198626350264E-2</v>
      </c>
      <c r="H11" s="231">
        <v>6.3975967005549986E-2</v>
      </c>
      <c r="I11" s="231">
        <v>5.7234508392878358E-2</v>
      </c>
    </row>
    <row r="12" spans="1:12">
      <c r="A12" s="176" t="s">
        <v>207</v>
      </c>
      <c r="B12" s="177" t="s">
        <v>124</v>
      </c>
      <c r="C12" s="228">
        <f>IF(入力表!G15="",各種係数表!D12,入力表!G15/100)</f>
        <v>0.31372283222628894</v>
      </c>
      <c r="D12" s="228">
        <v>0.31372283222628894</v>
      </c>
      <c r="E12" s="342">
        <v>0.55423363002336656</v>
      </c>
      <c r="F12" s="228">
        <v>7.8429623816064067E-2</v>
      </c>
      <c r="G12" s="228">
        <f>'１０７部門'!DH12/'１０７部門'!$DH$111</f>
        <v>1.4123567342859572E-2</v>
      </c>
      <c r="H12" s="231">
        <v>1.9192693933610401E-2</v>
      </c>
      <c r="I12" s="231">
        <v>1.6749014501542907E-2</v>
      </c>
    </row>
    <row r="13" spans="1:12">
      <c r="A13" s="178" t="s">
        <v>208</v>
      </c>
      <c r="B13" s="179" t="s">
        <v>125</v>
      </c>
      <c r="C13" s="230">
        <f>IF(入力表!G16="",各種係数表!D13,入力表!G16/100)</f>
        <v>0.42780800938447006</v>
      </c>
      <c r="D13" s="230">
        <v>0.42780800938447006</v>
      </c>
      <c r="E13" s="343">
        <v>0.17468171121703976</v>
      </c>
      <c r="F13" s="230">
        <v>5.1046883485186746E-2</v>
      </c>
      <c r="G13" s="230">
        <f>'１０７部門'!DH13/'１０７部門'!$DH$111</f>
        <v>8.1467423662498939E-4</v>
      </c>
      <c r="H13" s="232">
        <v>1.7800036203463463E-2</v>
      </c>
      <c r="I13" s="232">
        <v>1.5145115549387559E-2</v>
      </c>
    </row>
    <row r="14" spans="1:12">
      <c r="A14" s="176" t="s">
        <v>209</v>
      </c>
      <c r="B14" s="177" t="s">
        <v>126</v>
      </c>
      <c r="C14" s="228">
        <f>IF(入力表!G17="",各種係数表!D14,入力表!G17/100)</f>
        <v>0</v>
      </c>
      <c r="D14" s="228">
        <v>0</v>
      </c>
      <c r="E14" s="226">
        <v>0</v>
      </c>
      <c r="F14" s="228">
        <v>0</v>
      </c>
      <c r="G14" s="228">
        <f>'１０７部門'!DH14/'１０７部門'!$DH$111</f>
        <v>8.2663519605341504E-3</v>
      </c>
      <c r="H14" s="231">
        <v>0</v>
      </c>
      <c r="I14" s="237">
        <v>0</v>
      </c>
    </row>
    <row r="15" spans="1:12">
      <c r="A15" s="176" t="s">
        <v>210</v>
      </c>
      <c r="B15" s="177" t="s">
        <v>127</v>
      </c>
      <c r="C15" s="228">
        <f>IF(入力表!G18="",各種係数表!D15,入力表!G18/100)</f>
        <v>0.13095482195338659</v>
      </c>
      <c r="D15" s="228">
        <v>0.13095482195338659</v>
      </c>
      <c r="E15" s="342">
        <v>0.38147684605757198</v>
      </c>
      <c r="F15" s="228">
        <v>0.1978544609333095</v>
      </c>
      <c r="G15" s="228">
        <f>'１０７部門'!DH15/'１０７部門'!$DH$111</f>
        <v>3.2759738878965721E-4</v>
      </c>
      <c r="H15" s="231">
        <v>2.4852494189165027E-2</v>
      </c>
      <c r="I15" s="231">
        <v>2.2206329340246737E-2</v>
      </c>
    </row>
    <row r="16" spans="1:12">
      <c r="A16" s="176" t="s">
        <v>211</v>
      </c>
      <c r="B16" s="177" t="s">
        <v>128</v>
      </c>
      <c r="C16" s="228">
        <f>IF(入力表!G19="",各種係数表!D16,入力表!G19/100)</f>
        <v>0.31093973930253194</v>
      </c>
      <c r="D16" s="228">
        <v>0.31093973930253194</v>
      </c>
      <c r="E16" s="342">
        <v>0.44612161325651162</v>
      </c>
      <c r="F16" s="228">
        <v>0.24422646540640922</v>
      </c>
      <c r="G16" s="228">
        <f>'１０７部門'!DH16/'１０７部門'!$DH$111</f>
        <v>1.5683475801650082E-2</v>
      </c>
      <c r="H16" s="231">
        <v>0.19670491881338983</v>
      </c>
      <c r="I16" s="231">
        <v>0.17072202910972492</v>
      </c>
    </row>
    <row r="17" spans="1:9">
      <c r="A17" s="176" t="s">
        <v>212</v>
      </c>
      <c r="B17" s="177" t="s">
        <v>129</v>
      </c>
      <c r="C17" s="228">
        <f>IF(入力表!G20="",各種係数表!D17,入力表!G20/100)</f>
        <v>0.21295693087224032</v>
      </c>
      <c r="D17" s="228">
        <v>0.21295693087224032</v>
      </c>
      <c r="E17" s="342">
        <v>0.36421403720636014</v>
      </c>
      <c r="F17" s="228">
        <v>0.15969406825958193</v>
      </c>
      <c r="G17" s="228">
        <f>'１０７部門'!DH17/'１０７部門'!$DH$111</f>
        <v>1.5781821468061581E-4</v>
      </c>
      <c r="H17" s="231">
        <v>6.3946634463325575E-2</v>
      </c>
      <c r="I17" s="231">
        <v>4.9397625003594126E-2</v>
      </c>
    </row>
    <row r="18" spans="1:9">
      <c r="A18" s="178" t="s">
        <v>213</v>
      </c>
      <c r="B18" s="179" t="s">
        <v>130</v>
      </c>
      <c r="C18" s="228">
        <f>IF(入力表!G21="",各種係数表!D18,入力表!G21/100)</f>
        <v>0.1123096693796487</v>
      </c>
      <c r="D18" s="230">
        <v>0.1123096693796487</v>
      </c>
      <c r="E18" s="343">
        <v>0.37993197278911567</v>
      </c>
      <c r="F18" s="230">
        <v>0.24030612244897959</v>
      </c>
      <c r="G18" s="228">
        <f>'１０７部門'!DH18/'１０７部門'!$DH$111</f>
        <v>5.2295972612060899E-4</v>
      </c>
      <c r="H18" s="232">
        <v>0.19268707482993197</v>
      </c>
      <c r="I18" s="232">
        <v>0.10833333333333334</v>
      </c>
    </row>
    <row r="19" spans="1:9">
      <c r="A19" s="176" t="s">
        <v>214</v>
      </c>
      <c r="B19" s="177" t="s">
        <v>131</v>
      </c>
      <c r="C19" s="229">
        <f>IF(入力表!G22="",各種係数表!D19,入力表!G22/100)</f>
        <v>0.30961073235100067</v>
      </c>
      <c r="D19" s="228">
        <v>0.30961073235100067</v>
      </c>
      <c r="E19" s="226">
        <v>0.27387113564049181</v>
      </c>
      <c r="F19" s="228">
        <v>8.6925992850689401E-2</v>
      </c>
      <c r="G19" s="229">
        <f>'１０７部門'!DH19/'１０７部門'!$DH$111</f>
        <v>-8.4806524836267758E-3</v>
      </c>
      <c r="H19" s="231">
        <v>1.4355088973563263E-2</v>
      </c>
      <c r="I19" s="237">
        <v>1.3436873944298228E-2</v>
      </c>
    </row>
    <row r="20" spans="1:9">
      <c r="A20" s="176" t="s">
        <v>215</v>
      </c>
      <c r="B20" s="177" t="s">
        <v>132</v>
      </c>
      <c r="C20" s="228">
        <f>IF(入力表!G23="",各種係数表!D20,入力表!G23/100)</f>
        <v>0.43723275088423164</v>
      </c>
      <c r="D20" s="228">
        <v>0.43723275088423164</v>
      </c>
      <c r="E20" s="226">
        <v>0.37172517223602192</v>
      </c>
      <c r="F20" s="228">
        <v>0.19473996656824608</v>
      </c>
      <c r="G20" s="228">
        <f>'１０７部門'!DH20/'１０７部門'!$DH$111</f>
        <v>9.3129359105213912E-4</v>
      </c>
      <c r="H20" s="231">
        <v>4.5562481448501037E-2</v>
      </c>
      <c r="I20" s="237">
        <v>4.0274327849900801E-2</v>
      </c>
    </row>
    <row r="21" spans="1:9">
      <c r="A21" s="176" t="s">
        <v>216</v>
      </c>
      <c r="B21" s="177" t="s">
        <v>133</v>
      </c>
      <c r="C21" s="228">
        <f>IF(入力表!G24="",各種係数表!D21,入力表!G24/100)</f>
        <v>0.22175867983127062</v>
      </c>
      <c r="D21" s="228">
        <v>0.22175867983127062</v>
      </c>
      <c r="E21" s="226">
        <v>0.51344877488896656</v>
      </c>
      <c r="F21" s="228">
        <v>0.25644992265083089</v>
      </c>
      <c r="G21" s="228">
        <f>'１０７部門'!DH21/'１０７部門'!$DH$111</f>
        <v>1.2293208301437442E-4</v>
      </c>
      <c r="H21" s="231">
        <v>0.15564648934577574</v>
      </c>
      <c r="I21" s="237">
        <v>0.11787015320125754</v>
      </c>
    </row>
    <row r="22" spans="1:9">
      <c r="A22" s="176" t="s">
        <v>433</v>
      </c>
      <c r="B22" s="177" t="s">
        <v>420</v>
      </c>
      <c r="C22" s="228">
        <f>IF(入力表!G25="",各種係数表!D22,入力表!G25/100)</f>
        <v>0.22134001950132332</v>
      </c>
      <c r="D22" s="228">
        <v>0.22134001950132332</v>
      </c>
      <c r="E22" s="226">
        <v>0.30392912172573189</v>
      </c>
      <c r="F22" s="228">
        <v>7.56291730868002E-2</v>
      </c>
      <c r="G22" s="228">
        <f>'１０７部門'!DH22/'１０７部門'!$DH$111</f>
        <v>2.657990984094582E-5</v>
      </c>
      <c r="H22" s="231">
        <v>1.3610683102208527E-2</v>
      </c>
      <c r="I22" s="237">
        <v>1.3610683102208527E-2</v>
      </c>
    </row>
    <row r="23" spans="1:9">
      <c r="A23" s="178" t="s">
        <v>434</v>
      </c>
      <c r="B23" s="179" t="s">
        <v>421</v>
      </c>
      <c r="C23" s="230">
        <f>IF(入力表!G26="",各種係数表!D23,入力表!G26/100)</f>
        <v>0.47738206227857538</v>
      </c>
      <c r="D23" s="230">
        <v>0.47738206227857538</v>
      </c>
      <c r="E23" s="227">
        <v>0.38139330773450358</v>
      </c>
      <c r="F23" s="230">
        <v>0.11986834887547998</v>
      </c>
      <c r="G23" s="230">
        <f>'１０７部門'!DH23/'１０７部門'!$DH$111</f>
        <v>3.5218380539253212E-5</v>
      </c>
      <c r="H23" s="232">
        <v>1.3647833241908941E-2</v>
      </c>
      <c r="I23" s="246">
        <v>1.3340647284695556E-2</v>
      </c>
    </row>
    <row r="24" spans="1:9">
      <c r="A24" s="176" t="s">
        <v>217</v>
      </c>
      <c r="B24" s="177" t="s">
        <v>422</v>
      </c>
      <c r="C24" s="228">
        <f>IF(入力表!G27="",各種係数表!D24,入力表!G27/100)</f>
        <v>0.11123348017621149</v>
      </c>
      <c r="D24" s="228">
        <v>0.11123348017621149</v>
      </c>
      <c r="E24" s="226">
        <v>0.10780184366334408</v>
      </c>
      <c r="F24" s="228">
        <v>1.9620774938169827E-2</v>
      </c>
      <c r="G24" s="228">
        <f>'１０７部門'!DH24/'１０７部門'!$DH$111</f>
        <v>0</v>
      </c>
      <c r="H24" s="231">
        <v>7.6444577681181148E-4</v>
      </c>
      <c r="I24" s="237">
        <v>7.6444577681181148E-4</v>
      </c>
    </row>
    <row r="25" spans="1:9">
      <c r="A25" s="176" t="s">
        <v>218</v>
      </c>
      <c r="B25" s="177" t="s">
        <v>423</v>
      </c>
      <c r="C25" s="228">
        <f>IF(入力表!G28="",各種係数表!D25,入力表!G28/100)</f>
        <v>0.18962648982475327</v>
      </c>
      <c r="D25" s="228">
        <v>0.18962648982475327</v>
      </c>
      <c r="E25" s="342">
        <v>0.17502459938150128</v>
      </c>
      <c r="F25" s="228">
        <v>5.8107253303345513E-2</v>
      </c>
      <c r="G25" s="228">
        <f>'１０７部門'!DH25/'１０７部門'!$DH$111</f>
        <v>9.9674661903546817E-7</v>
      </c>
      <c r="H25" s="231">
        <v>3.5903383000655984E-3</v>
      </c>
      <c r="I25" s="231">
        <v>3.5493393308968233E-3</v>
      </c>
    </row>
    <row r="26" spans="1:9">
      <c r="A26" s="176" t="s">
        <v>219</v>
      </c>
      <c r="B26" s="177" t="s">
        <v>134</v>
      </c>
      <c r="C26" s="228">
        <f>IF(入力表!G29="",各種係数表!D26,入力表!G29/100)</f>
        <v>0.17457562645618374</v>
      </c>
      <c r="D26" s="228">
        <v>0.17457562645618374</v>
      </c>
      <c r="E26" s="342">
        <v>0.25264016343476614</v>
      </c>
      <c r="F26" s="228">
        <v>8.1610293754221797E-2</v>
      </c>
      <c r="G26" s="228">
        <f>'１０７部門'!DH26/'１０７部門'!$DH$111</f>
        <v>0</v>
      </c>
      <c r="H26" s="231">
        <v>5.0579106051369923E-3</v>
      </c>
      <c r="I26" s="231">
        <v>4.9672965714944728E-3</v>
      </c>
    </row>
    <row r="27" spans="1:9">
      <c r="A27" s="176" t="s">
        <v>220</v>
      </c>
      <c r="B27" s="177" t="s">
        <v>135</v>
      </c>
      <c r="C27" s="228">
        <f>IF(入力表!G30="",各種係数表!D27,入力表!G30/100)</f>
        <v>0.29057993249463021</v>
      </c>
      <c r="D27" s="228">
        <v>0.29057993249463021</v>
      </c>
      <c r="E27" s="342">
        <v>0.33080085445971547</v>
      </c>
      <c r="F27" s="228">
        <v>0.12655676917496272</v>
      </c>
      <c r="G27" s="228">
        <f>'１０７部門'!DH27/'１０７部門'!$DH$111</f>
        <v>0</v>
      </c>
      <c r="H27" s="231">
        <v>2.8555882471484422E-2</v>
      </c>
      <c r="I27" s="231">
        <v>2.7850550159203579E-2</v>
      </c>
    </row>
    <row r="28" spans="1:9">
      <c r="A28" s="178" t="s">
        <v>221</v>
      </c>
      <c r="B28" s="179" t="s">
        <v>136</v>
      </c>
      <c r="C28" s="228">
        <f>IF(入力表!G31="",各種係数表!D28,入力表!G31/100)</f>
        <v>2.905542559098484E-2</v>
      </c>
      <c r="D28" s="230">
        <v>2.905542559098484E-2</v>
      </c>
      <c r="E28" s="343">
        <v>0.50558694686051675</v>
      </c>
      <c r="F28" s="230">
        <v>8.2534442257634441E-2</v>
      </c>
      <c r="G28" s="228">
        <f>'１０７部門'!DH28/'１０７部門'!$DH$111</f>
        <v>1.8280332993110488E-3</v>
      </c>
      <c r="H28" s="232">
        <v>1.4538759443844836E-2</v>
      </c>
      <c r="I28" s="232">
        <v>1.4380039362580154E-2</v>
      </c>
    </row>
    <row r="29" spans="1:9">
      <c r="A29" s="176" t="s">
        <v>222</v>
      </c>
      <c r="B29" s="177" t="s">
        <v>137</v>
      </c>
      <c r="C29" s="229">
        <f>IF(入力表!G32="",各種係数表!D29,入力表!G32/100)</f>
        <v>5.2838542425213353E-2</v>
      </c>
      <c r="D29" s="228">
        <v>5.2838542425213353E-2</v>
      </c>
      <c r="E29" s="226">
        <v>0.30595588820765984</v>
      </c>
      <c r="F29" s="228">
        <v>0.13524165936778407</v>
      </c>
      <c r="G29" s="229">
        <f>'１０７部門'!DH29/'１０７部門'!$DH$111</f>
        <v>8.3796488262311807E-3</v>
      </c>
      <c r="H29" s="231">
        <v>1.8831117127159805E-2</v>
      </c>
      <c r="I29" s="237">
        <v>1.835337208376463E-2</v>
      </c>
    </row>
    <row r="30" spans="1:9">
      <c r="A30" s="176" t="s">
        <v>223</v>
      </c>
      <c r="B30" s="177" t="s">
        <v>424</v>
      </c>
      <c r="C30" s="228">
        <f>IF(入力表!G33="",各種係数表!D30,入力表!G33/100)</f>
        <v>0.17836658169314679</v>
      </c>
      <c r="D30" s="228">
        <v>0.17836658169314679</v>
      </c>
      <c r="E30" s="342">
        <v>0.30049164074914098</v>
      </c>
      <c r="F30" s="228">
        <v>8.8572295183640942E-3</v>
      </c>
      <c r="G30" s="228">
        <f>'１０７部門'!DH30/'１０７部門'!$DH$111</f>
        <v>1.8677702645232629E-2</v>
      </c>
      <c r="H30" s="231">
        <v>5.0250573807227939E-4</v>
      </c>
      <c r="I30" s="231">
        <v>4.9571511999022151E-4</v>
      </c>
    </row>
    <row r="31" spans="1:9">
      <c r="A31" s="176" t="s">
        <v>435</v>
      </c>
      <c r="B31" s="177" t="s">
        <v>425</v>
      </c>
      <c r="C31" s="228">
        <f>IF(入力表!G34="",各種係数表!D31,入力表!G34/100)</f>
        <v>0.22730271839535499</v>
      </c>
      <c r="D31" s="228">
        <v>0.22730271839535499</v>
      </c>
      <c r="E31" s="342">
        <v>0.35446276293348494</v>
      </c>
      <c r="F31" s="228">
        <v>8.4707220011370099E-2</v>
      </c>
      <c r="G31" s="228">
        <f>'１０７部門'!DH31/'１０７部門'!$DH$111</f>
        <v>6.6449774602364548E-7</v>
      </c>
      <c r="H31" s="231">
        <v>9.3803297328027294E-2</v>
      </c>
      <c r="I31" s="231">
        <v>9.3234792495736213E-2</v>
      </c>
    </row>
    <row r="32" spans="1:9">
      <c r="A32" s="176" t="s">
        <v>224</v>
      </c>
      <c r="B32" s="177" t="s">
        <v>138</v>
      </c>
      <c r="C32" s="228">
        <f>IF(入力表!G35="",各種係数表!D32,入力表!G35/100)</f>
        <v>0.15687956720093665</v>
      </c>
      <c r="D32" s="228">
        <v>0.15687956720093665</v>
      </c>
      <c r="E32" s="342">
        <v>0.3441221605662238</v>
      </c>
      <c r="F32" s="228">
        <v>0.21388602003722701</v>
      </c>
      <c r="G32" s="228">
        <f>'１０７部門'!DH32/'１０７部門'!$DH$111</f>
        <v>1.3745135876499107E-3</v>
      </c>
      <c r="H32" s="231">
        <v>2.4366761776392951E-2</v>
      </c>
      <c r="I32" s="231">
        <v>2.2954703263488953E-2</v>
      </c>
    </row>
    <row r="33" spans="1:9">
      <c r="A33" s="178" t="s">
        <v>225</v>
      </c>
      <c r="B33" s="179" t="s">
        <v>139</v>
      </c>
      <c r="C33" s="230">
        <f>IF(入力表!G36="",各種係数表!D33,入力表!G36/100)</f>
        <v>1.0647107535786127E-2</v>
      </c>
      <c r="D33" s="230">
        <v>1.0647107535786127E-2</v>
      </c>
      <c r="E33" s="343">
        <v>0.49591149591149591</v>
      </c>
      <c r="F33" s="230">
        <v>0.28427128427128429</v>
      </c>
      <c r="G33" s="230">
        <f>'１０７部門'!DH33/'１０７部門'!$DH$111</f>
        <v>1.9483073913413285E-3</v>
      </c>
      <c r="H33" s="232">
        <v>0.16618566618566619</v>
      </c>
      <c r="I33" s="232">
        <v>0.13059163059163059</v>
      </c>
    </row>
    <row r="34" spans="1:9">
      <c r="A34" s="176" t="s">
        <v>226</v>
      </c>
      <c r="B34" s="177" t="s">
        <v>426</v>
      </c>
      <c r="C34" s="228">
        <f>IF(入力表!G37="",各種係数表!D34,入力表!G37/100)</f>
        <v>9.7829996403308916E-2</v>
      </c>
      <c r="D34" s="228">
        <v>9.7829996403308916E-2</v>
      </c>
      <c r="E34" s="226">
        <v>0.38637698179682911</v>
      </c>
      <c r="F34" s="228">
        <v>0.22665883734586026</v>
      </c>
      <c r="G34" s="228">
        <f>'１０７部門'!DH34/'１０７部門'!$DH$111</f>
        <v>4.8468465594964701E-3</v>
      </c>
      <c r="H34" s="231">
        <v>0</v>
      </c>
      <c r="I34" s="237">
        <v>0</v>
      </c>
    </row>
    <row r="35" spans="1:9">
      <c r="A35" s="176" t="s">
        <v>227</v>
      </c>
      <c r="B35" s="177" t="s">
        <v>140</v>
      </c>
      <c r="C35" s="228">
        <f>IF(入力表!G38="",各種係数表!D35,入力表!G38/100)</f>
        <v>7.6251383593654021E-3</v>
      </c>
      <c r="D35" s="228">
        <v>7.6251383593654021E-3</v>
      </c>
      <c r="E35" s="342">
        <v>0.48</v>
      </c>
      <c r="F35" s="228">
        <v>0.21333333333333335</v>
      </c>
      <c r="G35" s="228">
        <f>'１０７部門'!DH35/'１０７部門'!$DH$111</f>
        <v>7.4755996427660121E-5</v>
      </c>
      <c r="H35" s="231">
        <v>0.04</v>
      </c>
      <c r="I35" s="231">
        <v>0.04</v>
      </c>
    </row>
    <row r="36" spans="1:9">
      <c r="A36" s="176" t="s">
        <v>228</v>
      </c>
      <c r="B36" s="177" t="s">
        <v>141</v>
      </c>
      <c r="C36" s="228">
        <f>IF(入力表!G39="",各種係数表!D36,入力表!G39/100)</f>
        <v>0.53989303882777517</v>
      </c>
      <c r="D36" s="228">
        <v>0.53989303882777517</v>
      </c>
      <c r="E36" s="342">
        <v>0.45501885437241874</v>
      </c>
      <c r="F36" s="228">
        <v>0.19675884359849166</v>
      </c>
      <c r="G36" s="228">
        <f>'１０７部門'!DH36/'１０７部門'!$DH$111</f>
        <v>6.9772263332482776E-6</v>
      </c>
      <c r="H36" s="231">
        <v>5.7101813611061231E-2</v>
      </c>
      <c r="I36" s="231">
        <v>5.0053869635482133E-2</v>
      </c>
    </row>
    <row r="37" spans="1:9">
      <c r="A37" s="176" t="s">
        <v>229</v>
      </c>
      <c r="B37" s="177" t="s">
        <v>142</v>
      </c>
      <c r="C37" s="228">
        <f>IF(入力表!G40="",各種係数表!D37,入力表!G40/100)</f>
        <v>4.3545878693623585E-2</v>
      </c>
      <c r="D37" s="228">
        <v>4.3545878693623585E-2</v>
      </c>
      <c r="E37" s="342">
        <v>0.4639344262295082</v>
      </c>
      <c r="F37" s="228">
        <v>0.28032786885245903</v>
      </c>
      <c r="G37" s="228">
        <f>'１０７部門'!DH37/'１０７部門'!$DH$111</f>
        <v>7.9739729522837461E-5</v>
      </c>
      <c r="H37" s="231">
        <v>0.30983606557377047</v>
      </c>
      <c r="I37" s="231">
        <v>0.13278688524590163</v>
      </c>
    </row>
    <row r="38" spans="1:9">
      <c r="A38" s="178" t="s">
        <v>230</v>
      </c>
      <c r="B38" s="179" t="s">
        <v>143</v>
      </c>
      <c r="C38" s="228">
        <f>IF(入力表!G41="",各種係数表!D38,入力表!G41/100)</f>
        <v>0.16473774932282692</v>
      </c>
      <c r="D38" s="228">
        <v>0.16473774932282692</v>
      </c>
      <c r="E38" s="342">
        <v>0.41667029664154726</v>
      </c>
      <c r="F38" s="228">
        <v>0.16509125756849763</v>
      </c>
      <c r="G38" s="228">
        <f>'１０７部門'!DH38/'１０７部門'!$DH$111</f>
        <v>3.0168197669473506E-4</v>
      </c>
      <c r="H38" s="231">
        <v>3.7396001219671557E-2</v>
      </c>
      <c r="I38" s="231">
        <v>2.8008886178507646E-2</v>
      </c>
    </row>
    <row r="39" spans="1:9">
      <c r="A39" s="180" t="s">
        <v>231</v>
      </c>
      <c r="B39" s="181" t="s">
        <v>144</v>
      </c>
      <c r="C39" s="229">
        <f>IF(入力表!G42="",各種係数表!D39,入力表!G42/100)</f>
        <v>0</v>
      </c>
      <c r="D39" s="228">
        <v>0</v>
      </c>
      <c r="E39" s="342">
        <v>0</v>
      </c>
      <c r="F39" s="228">
        <v>0</v>
      </c>
      <c r="G39" s="229">
        <f>'１０７部門'!DH39/'１０７部門'!$DH$111</f>
        <v>-5.5718136004082671E-4</v>
      </c>
      <c r="H39" s="231">
        <v>0</v>
      </c>
      <c r="I39" s="231">
        <v>0</v>
      </c>
    </row>
    <row r="40" spans="1:9">
      <c r="A40" s="176" t="s">
        <v>232</v>
      </c>
      <c r="B40" s="177" t="s">
        <v>145</v>
      </c>
      <c r="C40" s="228">
        <f>IF(入力表!G43="",各種係数表!D40,入力表!G43/100)</f>
        <v>7.1885727765397256E-3</v>
      </c>
      <c r="D40" s="228">
        <v>7.1885727765397256E-3</v>
      </c>
      <c r="E40" s="342">
        <v>0.25516677226102924</v>
      </c>
      <c r="F40" s="231">
        <v>6.1720573257091529E-2</v>
      </c>
      <c r="G40" s="228">
        <f>'１０７部門'!DH40/'１０７部門'!$DH$111</f>
        <v>0</v>
      </c>
      <c r="H40" s="231">
        <v>2.9512956027299485E-3</v>
      </c>
      <c r="I40" s="231">
        <v>2.8791171776631833E-3</v>
      </c>
    </row>
    <row r="41" spans="1:9">
      <c r="A41" s="176" t="s">
        <v>233</v>
      </c>
      <c r="B41" s="177" t="s">
        <v>427</v>
      </c>
      <c r="C41" s="228">
        <f>IF(入力表!G44="",各種係数表!D41,入力表!G44/100)</f>
        <v>0.29947876743829527</v>
      </c>
      <c r="D41" s="228">
        <v>0.29947876743829527</v>
      </c>
      <c r="E41" s="342">
        <v>0.37840343926494141</v>
      </c>
      <c r="F41" s="231">
        <v>0.18030852229621513</v>
      </c>
      <c r="G41" s="228">
        <f>'１０７部門'!DH41/'１０７部門'!$DH$111</f>
        <v>0</v>
      </c>
      <c r="H41" s="231">
        <v>5.4117845401669057E-2</v>
      </c>
      <c r="I41" s="231">
        <v>4.2400741802242264E-2</v>
      </c>
    </row>
    <row r="42" spans="1:9">
      <c r="A42" s="176" t="s">
        <v>234</v>
      </c>
      <c r="B42" s="177" t="s">
        <v>146</v>
      </c>
      <c r="C42" s="228">
        <f>IF(入力表!G45="",各種係数表!D42,入力表!G45/100)</f>
        <v>8.431520265180048E-2</v>
      </c>
      <c r="D42" s="228">
        <v>8.431520265180048E-2</v>
      </c>
      <c r="E42" s="342">
        <v>0.28477280610475197</v>
      </c>
      <c r="F42" s="231">
        <v>0.11481096080471731</v>
      </c>
      <c r="G42" s="228">
        <f>'１０７部門'!DH42/'１０７部門'!$DH$111</f>
        <v>0</v>
      </c>
      <c r="H42" s="231">
        <v>0.12625737079431149</v>
      </c>
      <c r="I42" s="231">
        <v>8.8449531737773146E-2</v>
      </c>
    </row>
    <row r="43" spans="1:9">
      <c r="A43" s="178" t="s">
        <v>235</v>
      </c>
      <c r="B43" s="179" t="s">
        <v>147</v>
      </c>
      <c r="C43" s="230">
        <f>IF(入力表!G46="",各種係数表!D43,入力表!G46/100)</f>
        <v>0.24133180925583986</v>
      </c>
      <c r="D43" s="230">
        <v>0.24133180925583986</v>
      </c>
      <c r="E43" s="343">
        <v>0.22535074713336786</v>
      </c>
      <c r="F43" s="232">
        <v>3.0552185829177337E-2</v>
      </c>
      <c r="G43" s="230">
        <f>'１０７部門'!DH43/'１０７部門'!$DH$111</f>
        <v>8.5122161265628984E-4</v>
      </c>
      <c r="H43" s="232">
        <v>1.4613971240272131E-3</v>
      </c>
      <c r="I43" s="232">
        <v>1.4448440821692998E-3</v>
      </c>
    </row>
    <row r="44" spans="1:9">
      <c r="A44" s="176" t="s">
        <v>236</v>
      </c>
      <c r="B44" s="177" t="s">
        <v>148</v>
      </c>
      <c r="C44" s="228">
        <f>IF(入力表!G47="",各種係数表!D44,入力表!G47/100)</f>
        <v>0.17494564308412774</v>
      </c>
      <c r="D44" s="228">
        <v>0.17494564308412774</v>
      </c>
      <c r="E44" s="226">
        <v>0.19198935000289402</v>
      </c>
      <c r="F44" s="231">
        <v>0.1168750361752619</v>
      </c>
      <c r="G44" s="228">
        <f>'１０７部門'!DH44/'１０７部門'!$DH$111</f>
        <v>2.7908905332993111E-5</v>
      </c>
      <c r="H44" s="231">
        <v>1.587370492562366E-2</v>
      </c>
      <c r="I44" s="237">
        <v>1.5555362620825375E-2</v>
      </c>
    </row>
    <row r="45" spans="1:9">
      <c r="A45" s="176" t="s">
        <v>237</v>
      </c>
      <c r="B45" s="177" t="s">
        <v>428</v>
      </c>
      <c r="C45" s="228">
        <f>IF(入力表!G48="",各種係数表!D45,入力表!G48/100)</f>
        <v>0.31645877700030423</v>
      </c>
      <c r="D45" s="228">
        <v>0.31645877700030423</v>
      </c>
      <c r="E45" s="342">
        <v>0.37456467661691545</v>
      </c>
      <c r="F45" s="231">
        <v>0.21946517412935324</v>
      </c>
      <c r="G45" s="228">
        <f>'１０７部門'!DH45/'１０７部門'!$DH$111</f>
        <v>1.066518882367951E-4</v>
      </c>
      <c r="H45" s="231">
        <v>7.5310945273631844E-2</v>
      </c>
      <c r="I45" s="231">
        <v>5.127487562189055E-2</v>
      </c>
    </row>
    <row r="46" spans="1:9">
      <c r="A46" s="176" t="s">
        <v>238</v>
      </c>
      <c r="B46" s="177" t="s">
        <v>149</v>
      </c>
      <c r="C46" s="228">
        <f>IF(入力表!G49="",各種係数表!D46,入力表!G49/100)</f>
        <v>9.4426978242847959E-2</v>
      </c>
      <c r="D46" s="228">
        <v>9.4426978242847959E-2</v>
      </c>
      <c r="E46" s="342">
        <v>0.46213711535507657</v>
      </c>
      <c r="F46" s="231">
        <v>0.34212277917157341</v>
      </c>
      <c r="G46" s="228">
        <f>'１０７部門'!DH46/'１０７部門'!$DH$111</f>
        <v>8.1799672535510755E-4</v>
      </c>
      <c r="H46" s="231">
        <v>0.17208540269315448</v>
      </c>
      <c r="I46" s="231">
        <v>0.13583533869233527</v>
      </c>
    </row>
    <row r="47" spans="1:9">
      <c r="A47" s="176" t="s">
        <v>239</v>
      </c>
      <c r="B47" s="177" t="s">
        <v>94</v>
      </c>
      <c r="C47" s="228">
        <f>IF(入力表!G50="",各種係数表!D47,入力表!G50/100)</f>
        <v>0.40915595980155195</v>
      </c>
      <c r="D47" s="228">
        <v>0.40915595980155195</v>
      </c>
      <c r="E47" s="342">
        <v>0.41710516624794391</v>
      </c>
      <c r="F47" s="231">
        <v>0.22902362578459373</v>
      </c>
      <c r="G47" s="228">
        <f>'１０７部門'!DH47/'１０７部門'!$DH$111</f>
        <v>6.0137046015139917E-5</v>
      </c>
      <c r="H47" s="231">
        <v>3.8937126116025761E-2</v>
      </c>
      <c r="I47" s="231">
        <v>3.6162917256561129E-2</v>
      </c>
    </row>
    <row r="48" spans="1:9">
      <c r="A48" s="176" t="s">
        <v>240</v>
      </c>
      <c r="B48" s="177" t="s">
        <v>95</v>
      </c>
      <c r="C48" s="228">
        <f>IF(入力表!G51="",各種係数表!D48,入力表!G51/100)</f>
        <v>0.28151281765831049</v>
      </c>
      <c r="D48" s="230">
        <v>0.28151281765831049</v>
      </c>
      <c r="E48" s="343">
        <v>0.44016683535001255</v>
      </c>
      <c r="F48" s="232">
        <v>0.23755342534633805</v>
      </c>
      <c r="G48" s="228">
        <f>'１０７部門'!DH48/'１０７部門'!$DH$111</f>
        <v>4.3524602364548776E-5</v>
      </c>
      <c r="H48" s="232">
        <v>5.0063497998362592E-2</v>
      </c>
      <c r="I48" s="232">
        <v>4.4558189307839585E-2</v>
      </c>
    </row>
    <row r="49" spans="1:9">
      <c r="A49" s="180" t="s">
        <v>241</v>
      </c>
      <c r="B49" s="181" t="s">
        <v>96</v>
      </c>
      <c r="C49" s="229">
        <f>IF(入力表!G52="",各種係数表!D49,入力表!G52/100)</f>
        <v>1.0917366826947772E-2</v>
      </c>
      <c r="D49" s="228">
        <v>1.0917366826947772E-2</v>
      </c>
      <c r="E49" s="226">
        <v>0.42869057547956629</v>
      </c>
      <c r="F49" s="231">
        <v>0.23185988323603002</v>
      </c>
      <c r="G49" s="229">
        <f>'１０７部門'!DH49/'１０７部門'!$DH$111</f>
        <v>3.8607319043973805E-4</v>
      </c>
      <c r="H49" s="231">
        <v>0.30504587155963303</v>
      </c>
      <c r="I49" s="237">
        <v>0.27043369474562134</v>
      </c>
    </row>
    <row r="50" spans="1:9">
      <c r="A50" s="176" t="s">
        <v>242</v>
      </c>
      <c r="B50" s="177" t="s">
        <v>150</v>
      </c>
      <c r="C50" s="228">
        <f>IF(入力表!G53="",各種係数表!D50,入力表!G53/100)</f>
        <v>1.4969932187486656E-2</v>
      </c>
      <c r="D50" s="228">
        <v>1.4969932187486656E-2</v>
      </c>
      <c r="E50" s="342">
        <v>0.40779021915972818</v>
      </c>
      <c r="F50" s="231">
        <v>0.13082591635563212</v>
      </c>
      <c r="G50" s="228">
        <f>'１０７部門'!DH50/'１０７部門'!$DH$111</f>
        <v>1.9934932380709363E-6</v>
      </c>
      <c r="H50" s="231">
        <v>7.0820174179347306E-3</v>
      </c>
      <c r="I50" s="231">
        <v>6.9384630108144324E-3</v>
      </c>
    </row>
    <row r="51" spans="1:9">
      <c r="A51" s="176" t="s">
        <v>243</v>
      </c>
      <c r="B51" s="177" t="s">
        <v>151</v>
      </c>
      <c r="C51" s="228">
        <f>IF(入力表!G54="",各種係数表!D51,入力表!G54/100)</f>
        <v>5.0679911273989742E-2</v>
      </c>
      <c r="D51" s="228">
        <v>5.0679911273989742E-2</v>
      </c>
      <c r="E51" s="342">
        <v>0.34601316752011707</v>
      </c>
      <c r="F51" s="231">
        <v>0.25766073315451515</v>
      </c>
      <c r="G51" s="228">
        <f>'１０７部門'!DH51/'１０７部門'!$DH$111</f>
        <v>2.4586416602874884E-4</v>
      </c>
      <c r="H51" s="231">
        <v>0.28293912053970577</v>
      </c>
      <c r="I51" s="231">
        <v>0.27440461676013983</v>
      </c>
    </row>
    <row r="52" spans="1:9">
      <c r="A52" s="176" t="s">
        <v>244</v>
      </c>
      <c r="B52" s="177" t="s">
        <v>152</v>
      </c>
      <c r="C52" s="228">
        <f>IF(入力表!G55="",各種係数表!D52,入力表!G55/100)</f>
        <v>0.2341506516456815</v>
      </c>
      <c r="D52" s="228">
        <v>0.2341506516456815</v>
      </c>
      <c r="E52" s="342">
        <v>0.35162820789303428</v>
      </c>
      <c r="F52" s="231">
        <v>0.22007763640284667</v>
      </c>
      <c r="G52" s="228">
        <f>'１０７部門'!DH52/'１０７部門'!$DH$111</f>
        <v>2.4586416602874883E-5</v>
      </c>
      <c r="H52" s="231">
        <v>1.8654302350657754E-2</v>
      </c>
      <c r="I52" s="231">
        <v>1.7683847315074403E-2</v>
      </c>
    </row>
    <row r="53" spans="1:9">
      <c r="A53" s="178" t="s">
        <v>245</v>
      </c>
      <c r="B53" s="179" t="s">
        <v>153</v>
      </c>
      <c r="C53" s="230">
        <f>IF(入力表!G56="",各種係数表!D53,入力表!G56/100)</f>
        <v>8.4830063553468227E-3</v>
      </c>
      <c r="D53" s="230">
        <v>8.4830063553468227E-3</v>
      </c>
      <c r="E53" s="343">
        <v>0.33254716981132076</v>
      </c>
      <c r="F53" s="232">
        <v>0.12264150943396226</v>
      </c>
      <c r="G53" s="230">
        <f>'１０７部門'!DH53/'１０７部門'!$DH$111</f>
        <v>9.8923779450540098E-3</v>
      </c>
      <c r="H53" s="232">
        <v>3.7735849056603772E-2</v>
      </c>
      <c r="I53" s="232">
        <v>3.5377358490566037E-2</v>
      </c>
    </row>
    <row r="54" spans="1:9">
      <c r="A54" s="176" t="s">
        <v>246</v>
      </c>
      <c r="B54" s="177" t="s">
        <v>154</v>
      </c>
      <c r="C54" s="228">
        <f>IF(入力表!G57="",各種係数表!D54,入力表!G57/100)</f>
        <v>8.8831867057673541E-2</v>
      </c>
      <c r="D54" s="228">
        <v>8.8831867057673541E-2</v>
      </c>
      <c r="E54" s="226">
        <v>0.39093351789276554</v>
      </c>
      <c r="F54" s="231">
        <v>0.20103407564222611</v>
      </c>
      <c r="G54" s="228">
        <f>'１０７部門'!DH54/'１０７部門'!$DH$111</f>
        <v>3.3224887301182274E-7</v>
      </c>
      <c r="H54" s="231">
        <v>3.9653136831820215E-2</v>
      </c>
      <c r="I54" s="237">
        <v>3.7475064120832145E-2</v>
      </c>
    </row>
    <row r="55" spans="1:9">
      <c r="A55" s="176" t="s">
        <v>247</v>
      </c>
      <c r="B55" s="177" t="s">
        <v>155</v>
      </c>
      <c r="C55" s="228">
        <f>IF(入力表!G58="",各種係数表!D55,入力表!G58/100)</f>
        <v>9.9417711570749856E-2</v>
      </c>
      <c r="D55" s="228">
        <v>9.9417711570749856E-2</v>
      </c>
      <c r="E55" s="342">
        <v>0.36406873274010432</v>
      </c>
      <c r="F55" s="231">
        <v>0.16993965429068222</v>
      </c>
      <c r="G55" s="228">
        <f>'１０７部門'!DH55/'１０７部門'!$DH$111</f>
        <v>2.1273895338947009E-3</v>
      </c>
      <c r="H55" s="231">
        <v>3.6744400122737039E-2</v>
      </c>
      <c r="I55" s="231">
        <v>3.4801063720977805E-2</v>
      </c>
    </row>
    <row r="56" spans="1:9">
      <c r="A56" s="176" t="s">
        <v>248</v>
      </c>
      <c r="B56" s="177" t="s">
        <v>429</v>
      </c>
      <c r="C56" s="228">
        <f>IF(入力表!G59="",各種係数表!D56,入力表!G59/100)</f>
        <v>9.1005059881354988E-5</v>
      </c>
      <c r="D56" s="228">
        <v>9.1005059881354988E-5</v>
      </c>
      <c r="E56" s="342">
        <v>0.25714285714285712</v>
      </c>
      <c r="F56" s="231">
        <v>0.22857142857142856</v>
      </c>
      <c r="G56" s="228">
        <f>'１０７部門'!DH56/'１０７部門'!$DH$111</f>
        <v>1.1321712596750872E-2</v>
      </c>
      <c r="H56" s="231">
        <v>5</v>
      </c>
      <c r="I56" s="231">
        <v>4.8285714285714283</v>
      </c>
    </row>
    <row r="57" spans="1:9">
      <c r="A57" s="176" t="s">
        <v>249</v>
      </c>
      <c r="B57" s="177" t="s">
        <v>156</v>
      </c>
      <c r="C57" s="228">
        <f>IF(入力表!G60="",各種係数表!D57,入力表!G60/100)</f>
        <v>1.0942914462885867E-4</v>
      </c>
      <c r="D57" s="228">
        <v>1.0942914462885867E-4</v>
      </c>
      <c r="E57" s="342">
        <v>0.25</v>
      </c>
      <c r="F57" s="231">
        <v>0.125</v>
      </c>
      <c r="G57" s="228">
        <f>'１０７部門'!DH57/'１０７部門'!$DH$111</f>
        <v>1.8841833588500467E-3</v>
      </c>
      <c r="H57" s="231">
        <v>6.875</v>
      </c>
      <c r="I57" s="231">
        <v>6.625</v>
      </c>
    </row>
    <row r="58" spans="1:9">
      <c r="A58" s="176" t="s">
        <v>250</v>
      </c>
      <c r="B58" s="177" t="s">
        <v>157</v>
      </c>
      <c r="C58" s="228">
        <f>IF(入力表!G61="",各種係数表!D58,入力表!G61/100)</f>
        <v>0</v>
      </c>
      <c r="D58" s="230">
        <v>0</v>
      </c>
      <c r="E58" s="343">
        <v>0</v>
      </c>
      <c r="F58" s="232">
        <v>0</v>
      </c>
      <c r="G58" s="228">
        <f>'１０７部門'!DH58/'１０７部門'!$DH$111</f>
        <v>2.4699713468571916E-2</v>
      </c>
      <c r="H58" s="232">
        <v>0</v>
      </c>
      <c r="I58" s="232">
        <v>0</v>
      </c>
    </row>
    <row r="59" spans="1:9">
      <c r="A59" s="180" t="s">
        <v>251</v>
      </c>
      <c r="B59" s="181" t="s">
        <v>158</v>
      </c>
      <c r="C59" s="229">
        <f>IF(入力表!G62="",各種係数表!D59,入力表!G62/100)</f>
        <v>6.213095972503746E-3</v>
      </c>
      <c r="D59" s="228">
        <v>6.213095972503746E-3</v>
      </c>
      <c r="E59" s="226">
        <v>0.20567375886524822</v>
      </c>
      <c r="F59" s="231">
        <v>8.5106382978723402E-2</v>
      </c>
      <c r="G59" s="229">
        <f>'１０７部門'!DH59/'１０７部門'!$DH$111</f>
        <v>1.7223781576932891E-3</v>
      </c>
      <c r="H59" s="231">
        <v>0.25531914893617019</v>
      </c>
      <c r="I59" s="237">
        <v>0.24113475177304963</v>
      </c>
    </row>
    <row r="60" spans="1:9">
      <c r="A60" s="176" t="s">
        <v>252</v>
      </c>
      <c r="B60" s="177" t="s">
        <v>159</v>
      </c>
      <c r="C60" s="228">
        <f>IF(入力表!G63="",各種係数表!D60,入力表!G63/100)</f>
        <v>2.8274528757854078E-2</v>
      </c>
      <c r="D60" s="228">
        <v>2.8274528757854078E-2</v>
      </c>
      <c r="E60" s="342">
        <v>0.26266195524146052</v>
      </c>
      <c r="F60" s="231">
        <v>0.14399293286219081</v>
      </c>
      <c r="G60" s="228">
        <f>'１０７部門'!DH60/'１０７部門'!$DH$111</f>
        <v>2.3257421110827593E-5</v>
      </c>
      <c r="H60" s="231">
        <v>0.13044758539458187</v>
      </c>
      <c r="I60" s="231">
        <v>0.11542991755005889</v>
      </c>
    </row>
    <row r="61" spans="1:9">
      <c r="A61" s="176" t="s">
        <v>253</v>
      </c>
      <c r="B61" s="177" t="s">
        <v>160</v>
      </c>
      <c r="C61" s="228">
        <f>IF(入力表!G64="",各種係数表!D61,入力表!G64/100)</f>
        <v>0.51003381562170857</v>
      </c>
      <c r="D61" s="228">
        <v>0.51003381562170857</v>
      </c>
      <c r="E61" s="342">
        <v>0.29737881341038552</v>
      </c>
      <c r="F61" s="231">
        <v>0.14954616410457869</v>
      </c>
      <c r="G61" s="228">
        <f>'１０７部門'!DH61/'１０７部門'!$DH$111</f>
        <v>7.7413987411754695E-5</v>
      </c>
      <c r="H61" s="231">
        <v>2.5614849427794607E-2</v>
      </c>
      <c r="I61" s="231">
        <v>2.2647858494174566E-2</v>
      </c>
    </row>
    <row r="62" spans="1:9">
      <c r="A62" s="176" t="s">
        <v>254</v>
      </c>
      <c r="B62" s="177" t="s">
        <v>161</v>
      </c>
      <c r="C62" s="228">
        <f>IF(入力表!G65="",各種係数表!D62,入力表!G65/100)</f>
        <v>2.4992395822772018E-2</v>
      </c>
      <c r="D62" s="228">
        <v>2.4992395822772018E-2</v>
      </c>
      <c r="E62" s="342">
        <v>0.32118368819920606</v>
      </c>
      <c r="F62" s="231">
        <v>0.19415373511367737</v>
      </c>
      <c r="G62" s="228">
        <f>'１０７部門'!DH62/'１０７部門'!$DH$111</f>
        <v>5.8940950072297355E-4</v>
      </c>
      <c r="H62" s="231">
        <v>7.506315409599422E-2</v>
      </c>
      <c r="I62" s="231">
        <v>6.7845543125225546E-2</v>
      </c>
    </row>
    <row r="63" spans="1:9">
      <c r="A63" s="178" t="s">
        <v>255</v>
      </c>
      <c r="B63" s="179" t="s">
        <v>6</v>
      </c>
      <c r="C63" s="230">
        <f>IF(入力表!G66="",各種係数表!D63,入力表!G66/100)</f>
        <v>5.0774752691937319E-2</v>
      </c>
      <c r="D63" s="230">
        <v>5.0774752691937319E-2</v>
      </c>
      <c r="E63" s="343">
        <v>0.38986289053719936</v>
      </c>
      <c r="F63" s="232">
        <v>0.23567093728927849</v>
      </c>
      <c r="G63" s="230">
        <f>'１０７部門'!DH63/'１０７部門'!$DH$111</f>
        <v>6.0731771497831077E-3</v>
      </c>
      <c r="H63" s="232">
        <v>0.32996178916610475</v>
      </c>
      <c r="I63" s="232">
        <v>0.22589345920431558</v>
      </c>
    </row>
    <row r="64" spans="1:9">
      <c r="A64" s="180" t="s">
        <v>256</v>
      </c>
      <c r="B64" s="181" t="s">
        <v>162</v>
      </c>
      <c r="C64" s="228">
        <f>IF(入力表!G67="",各種係数表!D64,入力表!G67/100)</f>
        <v>0.51359692280168168</v>
      </c>
      <c r="D64" s="228">
        <v>0.51359692280168168</v>
      </c>
      <c r="E64" s="226">
        <v>0.44674736567099188</v>
      </c>
      <c r="F64" s="231">
        <v>0.18192110075764173</v>
      </c>
      <c r="G64" s="228">
        <f>'１０７部門'!DH64/'１０７部門'!$DH$111</f>
        <v>7.771301139746534E-4</v>
      </c>
      <c r="H64" s="231">
        <v>1.4194896803971088E-2</v>
      </c>
      <c r="I64" s="237">
        <v>9.3181224418705921E-3</v>
      </c>
    </row>
    <row r="65" spans="1:9">
      <c r="A65" s="176" t="s">
        <v>257</v>
      </c>
      <c r="B65" s="177" t="s">
        <v>163</v>
      </c>
      <c r="C65" s="228">
        <f>IF(入力表!G68="",各種係数表!D65,入力表!G68/100)</f>
        <v>1</v>
      </c>
      <c r="D65" s="228">
        <v>1</v>
      </c>
      <c r="E65" s="342">
        <v>0.44320266889074228</v>
      </c>
      <c r="F65" s="231">
        <v>0.32520960449497388</v>
      </c>
      <c r="G65" s="228">
        <f>'１０７部門'!DH65/'１０７部門'!$DH$111</f>
        <v>0</v>
      </c>
      <c r="H65" s="231">
        <v>0.16546683639875334</v>
      </c>
      <c r="I65" s="231">
        <v>0.11706246433431368</v>
      </c>
    </row>
    <row r="66" spans="1:9">
      <c r="A66" s="176" t="s">
        <v>258</v>
      </c>
      <c r="B66" s="177" t="s">
        <v>164</v>
      </c>
      <c r="C66" s="228">
        <f>IF(入力表!G69="",各種係数表!D66,入力表!G69/100)</f>
        <v>0.7489353929056638</v>
      </c>
      <c r="D66" s="228">
        <v>0.7489353929056638</v>
      </c>
      <c r="E66" s="342">
        <v>0.42497207032398426</v>
      </c>
      <c r="F66" s="231">
        <v>0.31960369259716587</v>
      </c>
      <c r="G66" s="228">
        <f>'１０７部門'!DH66/'１０７部門'!$DH$111</f>
        <v>0</v>
      </c>
      <c r="H66" s="231">
        <v>0.15026165696477922</v>
      </c>
      <c r="I66" s="231">
        <v>8.9463162227318163E-2</v>
      </c>
    </row>
    <row r="67" spans="1:9">
      <c r="A67" s="176" t="s">
        <v>259</v>
      </c>
      <c r="B67" s="177" t="s">
        <v>165</v>
      </c>
      <c r="C67" s="228">
        <f>IF(入力表!G70="",各種係数表!D67,入力表!G70/100)</f>
        <v>1</v>
      </c>
      <c r="D67" s="228">
        <v>1</v>
      </c>
      <c r="E67" s="342">
        <v>0.46843087650016968</v>
      </c>
      <c r="F67" s="231">
        <v>0.32537870607472308</v>
      </c>
      <c r="G67" s="228">
        <f>'１０７部門'!DH67/'１０７部門'!$DH$111</f>
        <v>0</v>
      </c>
      <c r="H67" s="231">
        <v>5.5872643692345667E-2</v>
      </c>
      <c r="I67" s="231">
        <v>3.2895751704562985E-2</v>
      </c>
    </row>
    <row r="68" spans="1:9">
      <c r="A68" s="178" t="s">
        <v>260</v>
      </c>
      <c r="B68" s="179" t="s">
        <v>166</v>
      </c>
      <c r="C68" s="228">
        <f>IF(入力表!G71="",各種係数表!D68,入力表!G71/100)</f>
        <v>0.99515436535514024</v>
      </c>
      <c r="D68" s="230">
        <v>0.99515436535514024</v>
      </c>
      <c r="E68" s="343">
        <v>0.51346930185394224</v>
      </c>
      <c r="F68" s="232">
        <v>0.42815734593529375</v>
      </c>
      <c r="G68" s="228">
        <f>'１０７部門'!DH68/'１０７部門'!$DH$111</f>
        <v>0</v>
      </c>
      <c r="H68" s="232">
        <v>3.9413013947615129E-2</v>
      </c>
      <c r="I68" s="232">
        <v>2.3925230068685785E-2</v>
      </c>
    </row>
    <row r="69" spans="1:9">
      <c r="A69" s="176" t="s">
        <v>261</v>
      </c>
      <c r="B69" s="177" t="s">
        <v>430</v>
      </c>
      <c r="C69" s="229">
        <f>IF(入力表!G72="",各種係数表!D69,入力表!G72/100)</f>
        <v>0.67066673719687753</v>
      </c>
      <c r="D69" s="228">
        <v>0.67066673719687753</v>
      </c>
      <c r="E69" s="226">
        <v>0.33605175736277099</v>
      </c>
      <c r="F69" s="231">
        <v>7.1649251762728086E-2</v>
      </c>
      <c r="G69" s="229">
        <f>'１０７部門'!DH69/'１０７部門'!$DH$111</f>
        <v>2.155265214340393E-2</v>
      </c>
      <c r="H69" s="231">
        <v>1.0703794615910828E-2</v>
      </c>
      <c r="I69" s="237">
        <v>1.0560719666993056E-2</v>
      </c>
    </row>
    <row r="70" spans="1:9">
      <c r="A70" s="176" t="s">
        <v>436</v>
      </c>
      <c r="B70" s="177" t="s">
        <v>431</v>
      </c>
      <c r="C70" s="228">
        <f>IF(入力表!G73="",各種係数表!D70,入力表!G73/100)</f>
        <v>0.52172485498522492</v>
      </c>
      <c r="D70" s="228">
        <v>0.52172485498522492</v>
      </c>
      <c r="E70" s="342">
        <v>0.30589566827862946</v>
      </c>
      <c r="F70" s="231">
        <v>8.4988167506945156E-2</v>
      </c>
      <c r="G70" s="228">
        <f>'１０７部門'!DH70/'１０７部門'!$DH$111</f>
        <v>2.1121060857361572E-3</v>
      </c>
      <c r="H70" s="231">
        <v>4.6403951023767875E-2</v>
      </c>
      <c r="I70" s="231">
        <v>4.4963473608395928E-2</v>
      </c>
    </row>
    <row r="71" spans="1:9">
      <c r="A71" s="176" t="s">
        <v>262</v>
      </c>
      <c r="B71" s="177" t="s">
        <v>97</v>
      </c>
      <c r="C71" s="228">
        <f>IF(入力表!G74="",各種係数表!D71,入力表!G74/100)</f>
        <v>0.96826644264383077</v>
      </c>
      <c r="D71" s="228">
        <v>0.96826644264383077</v>
      </c>
      <c r="E71" s="342">
        <v>0.5910794082544617</v>
      </c>
      <c r="F71" s="231">
        <v>0.14135835021788004</v>
      </c>
      <c r="G71" s="228">
        <f>'１０７部門'!DH71/'１０７部門'!$DH$111</f>
        <v>3.9550905843327381E-3</v>
      </c>
      <c r="H71" s="231">
        <v>1.7291626190013596E-2</v>
      </c>
      <c r="I71" s="231">
        <v>1.7291626190013596E-2</v>
      </c>
    </row>
    <row r="72" spans="1:9">
      <c r="A72" s="176" t="s">
        <v>263</v>
      </c>
      <c r="B72" s="177" t="s">
        <v>98</v>
      </c>
      <c r="C72" s="228">
        <f>IF(入力表!G75="",各種係数表!D72,入力表!G75/100)</f>
        <v>0.79555754409260171</v>
      </c>
      <c r="D72" s="228">
        <v>0.79555754409260171</v>
      </c>
      <c r="E72" s="342">
        <v>0.63567728132680301</v>
      </c>
      <c r="F72" s="231">
        <v>0.45978393479144936</v>
      </c>
      <c r="G72" s="228">
        <f>'１０７部門'!DH72/'１０７部門'!$DH$111</f>
        <v>3.4617010079101814E-3</v>
      </c>
      <c r="H72" s="231">
        <v>8.5648107219265524E-2</v>
      </c>
      <c r="I72" s="231">
        <v>7.1803667096911078E-2</v>
      </c>
    </row>
    <row r="73" spans="1:9">
      <c r="A73" s="176" t="s">
        <v>264</v>
      </c>
      <c r="B73" s="177" t="s">
        <v>7</v>
      </c>
      <c r="C73" s="230">
        <f>IF(入力表!G76="",各種係数表!D73,入力表!G76/100)</f>
        <v>0.67210320079295305</v>
      </c>
      <c r="D73" s="230">
        <v>0.67210320079295305</v>
      </c>
      <c r="E73" s="343">
        <v>0.67795898288234713</v>
      </c>
      <c r="F73" s="232">
        <v>0.3851927871320257</v>
      </c>
      <c r="G73" s="230">
        <f>'１０７部門'!DH73/'１０７部門'!$DH$111</f>
        <v>0.12135822010291741</v>
      </c>
      <c r="H73" s="232">
        <v>0.16665917413458042</v>
      </c>
      <c r="I73" s="232">
        <v>0.1175937925870172</v>
      </c>
    </row>
    <row r="74" spans="1:9">
      <c r="A74" s="180" t="s">
        <v>265</v>
      </c>
      <c r="B74" s="181" t="s">
        <v>8</v>
      </c>
      <c r="C74" s="228">
        <f>IF(入力表!G77="",各種係数表!D74,入力表!G77/100)</f>
        <v>0.8026395898649763</v>
      </c>
      <c r="D74" s="228">
        <v>0.8026395898649763</v>
      </c>
      <c r="E74" s="226">
        <v>0.69566561653822123</v>
      </c>
      <c r="F74" s="231">
        <v>0.30158755988335761</v>
      </c>
      <c r="G74" s="228">
        <f>'１０７部門'!DH74/'１０７部門'!$DH$111</f>
        <v>6.2474084587905078E-2</v>
      </c>
      <c r="H74" s="231">
        <v>6.1530149968756512E-2</v>
      </c>
      <c r="I74" s="237">
        <v>5.6397755675900857E-2</v>
      </c>
    </row>
    <row r="75" spans="1:9">
      <c r="A75" s="176" t="s">
        <v>266</v>
      </c>
      <c r="B75" s="177" t="s">
        <v>167</v>
      </c>
      <c r="C75" s="228">
        <f>IF(入力表!G78="",各種係数表!D75,入力表!G78/100)</f>
        <v>0.79982718894009219</v>
      </c>
      <c r="D75" s="228">
        <v>0.79982718894009219</v>
      </c>
      <c r="E75" s="342">
        <v>0.71135047251295602</v>
      </c>
      <c r="F75" s="231">
        <v>0.14965958744030078</v>
      </c>
      <c r="G75" s="228">
        <f>'１０７部門'!DH75/'１０７部門'!$DH$111</f>
        <v>2.1559629369737178E-3</v>
      </c>
      <c r="H75" s="231">
        <v>3.2029265318565189E-2</v>
      </c>
      <c r="I75" s="231">
        <v>9.1047657758357887E-3</v>
      </c>
    </row>
    <row r="76" spans="1:9">
      <c r="A76" s="176" t="s">
        <v>267</v>
      </c>
      <c r="B76" s="177" t="s">
        <v>168</v>
      </c>
      <c r="C76" s="228">
        <f>IF(入力表!G79="",各種係数表!D76,入力表!G79/100)</f>
        <v>0.99990250454978769</v>
      </c>
      <c r="D76" s="228">
        <v>0.99990250454978769</v>
      </c>
      <c r="E76" s="342">
        <v>0.72005443176050021</v>
      </c>
      <c r="F76" s="231">
        <v>0.1519013316341408</v>
      </c>
      <c r="G76" s="228">
        <f>'１０７部門'!DH76/'１０７部門'!$DH$111</f>
        <v>3.0622381878880667E-2</v>
      </c>
      <c r="H76" s="231">
        <v>4.6072597280571968E-2</v>
      </c>
      <c r="I76" s="231">
        <v>2.7248280107567528E-2</v>
      </c>
    </row>
    <row r="77" spans="1:9">
      <c r="A77" s="176" t="s">
        <v>268</v>
      </c>
      <c r="B77" s="177" t="s">
        <v>169</v>
      </c>
      <c r="C77" s="228">
        <f>IF(入力表!G80="",各種係数表!D77,入力表!G80/100)</f>
        <v>1</v>
      </c>
      <c r="D77" s="228">
        <v>1</v>
      </c>
      <c r="E77" s="342">
        <v>0.87628018843711453</v>
      </c>
      <c r="F77" s="231">
        <v>0</v>
      </c>
      <c r="G77" s="228">
        <f>'１０７部門'!DH77/'１０７部門'!$DH$111</f>
        <v>0.16052006251594794</v>
      </c>
      <c r="H77" s="231">
        <v>0</v>
      </c>
      <c r="I77" s="231">
        <v>0</v>
      </c>
    </row>
    <row r="78" spans="1:9">
      <c r="A78" s="178" t="s">
        <v>269</v>
      </c>
      <c r="B78" s="179" t="s">
        <v>170</v>
      </c>
      <c r="C78" s="228">
        <f>IF(入力表!G81="",各種係数表!D78,入力表!G81/100)</f>
        <v>0.15398867044318565</v>
      </c>
      <c r="D78" s="230">
        <v>0.15398867044318565</v>
      </c>
      <c r="E78" s="343">
        <v>0.65296360485268634</v>
      </c>
      <c r="F78" s="232">
        <v>0.24214904679376084</v>
      </c>
      <c r="G78" s="228">
        <f>'１０７部門'!DH78/'１０７部門'!$DH$111</f>
        <v>1.664566853789232E-2</v>
      </c>
      <c r="H78" s="232">
        <v>7.0363951473136913E-2</v>
      </c>
      <c r="I78" s="232">
        <v>6.9948006932409018E-2</v>
      </c>
    </row>
    <row r="79" spans="1:9">
      <c r="A79" s="176" t="s">
        <v>270</v>
      </c>
      <c r="B79" s="177" t="s">
        <v>171</v>
      </c>
      <c r="C79" s="229">
        <f>IF(入力表!G82="",各種係数表!D79,入力表!G82/100)</f>
        <v>0.7194531500150394</v>
      </c>
      <c r="D79" s="228">
        <v>0.7194531500150394</v>
      </c>
      <c r="E79" s="226">
        <v>0.73786517321043599</v>
      </c>
      <c r="F79" s="231">
        <v>0.51083567428242238</v>
      </c>
      <c r="G79" s="229">
        <f>'１０７部門'!DH79/'１０７部門'!$DH$111</f>
        <v>3.263581004933231E-2</v>
      </c>
      <c r="H79" s="231">
        <v>0.16041192785323585</v>
      </c>
      <c r="I79" s="237">
        <v>0.14817168411737805</v>
      </c>
    </row>
    <row r="80" spans="1:9">
      <c r="A80" s="176" t="s">
        <v>271</v>
      </c>
      <c r="B80" s="177" t="s">
        <v>172</v>
      </c>
      <c r="C80" s="228">
        <f>IF(入力表!G83="",各種係数表!D80,入力表!G83/100)</f>
        <v>1</v>
      </c>
      <c r="D80" s="228">
        <v>1</v>
      </c>
      <c r="E80" s="342">
        <v>-8.1012986381716997E-6</v>
      </c>
      <c r="F80" s="231">
        <v>0</v>
      </c>
      <c r="G80" s="228">
        <f>'１０７部門'!DH80/'１０７部門'!$DH$111</f>
        <v>0</v>
      </c>
      <c r="H80" s="231">
        <v>0</v>
      </c>
      <c r="I80" s="231">
        <v>0</v>
      </c>
    </row>
    <row r="81" spans="1:9">
      <c r="A81" s="176" t="s">
        <v>272</v>
      </c>
      <c r="B81" s="177" t="s">
        <v>173</v>
      </c>
      <c r="C81" s="228">
        <f>IF(入力表!G84="",各種係数表!D81,入力表!G84/100)</f>
        <v>0.67418457416969102</v>
      </c>
      <c r="D81" s="228">
        <v>0.67418457416969102</v>
      </c>
      <c r="E81" s="342">
        <v>0.33737347460032163</v>
      </c>
      <c r="F81" s="231">
        <v>0.14182669567685177</v>
      </c>
      <c r="G81" s="228">
        <f>'１０７部門'!DH81/'１０７部門'!$DH$111</f>
        <v>7.8327671812537213E-3</v>
      </c>
      <c r="H81" s="231">
        <v>4.2238198845899161E-2</v>
      </c>
      <c r="I81" s="231">
        <v>3.294390313120802E-2</v>
      </c>
    </row>
    <row r="82" spans="1:9">
      <c r="A82" s="176" t="s">
        <v>273</v>
      </c>
      <c r="B82" s="177" t="s">
        <v>174</v>
      </c>
      <c r="C82" s="228">
        <f>IF(入力表!G85="",各種係数表!D82,入力表!G85/100)</f>
        <v>0.49195402298850577</v>
      </c>
      <c r="D82" s="228">
        <v>0.49195402298850577</v>
      </c>
      <c r="E82" s="342">
        <v>0.1740029365055584</v>
      </c>
      <c r="F82" s="231">
        <v>0.11068828094567465</v>
      </c>
      <c r="G82" s="228">
        <f>'１０７部門'!DH82/'１０７部門'!$DH$111</f>
        <v>1.0707052181679E-2</v>
      </c>
      <c r="H82" s="231">
        <v>2.7567195037904893E-3</v>
      </c>
      <c r="I82" s="231">
        <v>2.4271117370329308E-3</v>
      </c>
    </row>
    <row r="83" spans="1:9">
      <c r="A83" s="176" t="s">
        <v>274</v>
      </c>
      <c r="B83" s="177" t="s">
        <v>175</v>
      </c>
      <c r="C83" s="230">
        <f>IF(入力表!G86="",各種係数表!D83,入力表!G86/100)</f>
        <v>0.26656677790642236</v>
      </c>
      <c r="D83" s="230">
        <v>0.26656677790642236</v>
      </c>
      <c r="E83" s="343">
        <v>0.66596392597798082</v>
      </c>
      <c r="F83" s="232">
        <v>0.31014289060669947</v>
      </c>
      <c r="G83" s="230">
        <f>'１０７部門'!DH83/'１０７部門'!$DH$111</f>
        <v>1.1964281917155738E-3</v>
      </c>
      <c r="H83" s="232">
        <v>4.5443897868353247E-2</v>
      </c>
      <c r="I83" s="232">
        <v>4.4272663387210122E-2</v>
      </c>
    </row>
    <row r="84" spans="1:9">
      <c r="A84" s="180" t="s">
        <v>275</v>
      </c>
      <c r="B84" s="181" t="s">
        <v>176</v>
      </c>
      <c r="C84" s="228">
        <f>IF(入力表!G87="",各種係数表!D84,入力表!G87/100)</f>
        <v>0.84042866011043227</v>
      </c>
      <c r="D84" s="228">
        <v>0.84042866011043227</v>
      </c>
      <c r="E84" s="226">
        <v>0.62947145443985109</v>
      </c>
      <c r="F84" s="231">
        <v>0.22118965458334758</v>
      </c>
      <c r="G84" s="228">
        <f>'１０７部門'!DH84/'１０７部門'!$DH$111</f>
        <v>2.6214436080632814E-3</v>
      </c>
      <c r="H84" s="231">
        <v>1.2948853736034712E-2</v>
      </c>
      <c r="I84" s="237">
        <v>1.2231371075199017E-2</v>
      </c>
    </row>
    <row r="85" spans="1:9">
      <c r="A85" s="176" t="s">
        <v>276</v>
      </c>
      <c r="B85" s="177" t="s">
        <v>177</v>
      </c>
      <c r="C85" s="228">
        <f>IF(入力表!G88="",各種係数表!D85,入力表!G88/100)</f>
        <v>0.71606492314071613</v>
      </c>
      <c r="D85" s="228">
        <v>0.71606492314071613</v>
      </c>
      <c r="E85" s="342">
        <v>0.64226416221220173</v>
      </c>
      <c r="F85" s="231">
        <v>0.27203093737868428</v>
      </c>
      <c r="G85" s="228">
        <f>'１０７部門'!DH85/'１０７部門'!$DH$111</f>
        <v>8.5181966062771123E-3</v>
      </c>
      <c r="H85" s="231">
        <v>3.2863499268372801E-2</v>
      </c>
      <c r="I85" s="231">
        <v>2.962343596022337E-2</v>
      </c>
    </row>
    <row r="86" spans="1:9">
      <c r="A86" s="176" t="s">
        <v>277</v>
      </c>
      <c r="B86" s="177" t="s">
        <v>178</v>
      </c>
      <c r="C86" s="228">
        <f>IF(入力表!G89="",各種係数表!D86,入力表!G89/100)</f>
        <v>0.93587565288528096</v>
      </c>
      <c r="D86" s="228">
        <v>0.93587565288528096</v>
      </c>
      <c r="E86" s="342">
        <v>0.7602142941245732</v>
      </c>
      <c r="F86" s="231">
        <v>0.64423643000117747</v>
      </c>
      <c r="G86" s="228">
        <f>'１０７部門'!DH86/'１０７部門'!$DH$111</f>
        <v>6.0801543761163568E-4</v>
      </c>
      <c r="H86" s="231">
        <v>0.19227599199340634</v>
      </c>
      <c r="I86" s="231">
        <v>0.1920993759566702</v>
      </c>
    </row>
    <row r="87" spans="1:9">
      <c r="A87" s="176" t="s">
        <v>278</v>
      </c>
      <c r="B87" s="177" t="s">
        <v>179</v>
      </c>
      <c r="C87" s="228">
        <f>IF(入力表!G90="",各種係数表!D87,入力表!G90/100)</f>
        <v>0.84719600736460587</v>
      </c>
      <c r="D87" s="228">
        <v>0.84719600736460587</v>
      </c>
      <c r="E87" s="342">
        <v>0.52326935603792579</v>
      </c>
      <c r="F87" s="231">
        <v>6.7429481316743534E-2</v>
      </c>
      <c r="G87" s="228">
        <f>'１０７部門'!DH87/'１０７部門'!$DH$111</f>
        <v>3.6868992940375947E-2</v>
      </c>
      <c r="H87" s="231">
        <v>3.9096992387206299E-2</v>
      </c>
      <c r="I87" s="231">
        <v>3.799817082398458E-2</v>
      </c>
    </row>
    <row r="88" spans="1:9">
      <c r="A88" s="178" t="s">
        <v>279</v>
      </c>
      <c r="B88" s="179" t="s">
        <v>180</v>
      </c>
      <c r="C88" s="228">
        <f>IF(入力表!G91="",各種係数表!D88,入力表!G91/100)</f>
        <v>1</v>
      </c>
      <c r="D88" s="230">
        <v>1</v>
      </c>
      <c r="E88" s="343">
        <v>0.42377299844588157</v>
      </c>
      <c r="F88" s="232">
        <v>0.13518323557427181</v>
      </c>
      <c r="G88" s="228">
        <f>'１０７部門'!DH88/'１０７部門'!$DH$111</f>
        <v>3.4547237815769328E-3</v>
      </c>
      <c r="H88" s="232">
        <v>2.163232566300697E-2</v>
      </c>
      <c r="I88" s="232">
        <v>1.982754298892064E-2</v>
      </c>
    </row>
    <row r="89" spans="1:9">
      <c r="A89" s="176" t="s">
        <v>280</v>
      </c>
      <c r="B89" s="177" t="s">
        <v>181</v>
      </c>
      <c r="C89" s="229">
        <f>IF(入力表!G92="",各種係数表!D89,入力表!G92/100)</f>
        <v>0.15441402645339897</v>
      </c>
      <c r="D89" s="228">
        <v>0.15441402645339897</v>
      </c>
      <c r="E89" s="226">
        <v>0.57978614922937977</v>
      </c>
      <c r="F89" s="231">
        <v>0.34915362876205458</v>
      </c>
      <c r="G89" s="229">
        <f>'１０７部門'!DH89/'１０７部門'!$DH$111</f>
        <v>3.6394541549715064E-3</v>
      </c>
      <c r="H89" s="231">
        <v>0.1175596538764094</v>
      </c>
      <c r="I89" s="237">
        <v>9.7806135827287824E-2</v>
      </c>
    </row>
    <row r="90" spans="1:9">
      <c r="A90" s="176" t="s">
        <v>281</v>
      </c>
      <c r="B90" s="177" t="s">
        <v>182</v>
      </c>
      <c r="C90" s="228">
        <f>IF(入力表!G93="",各種係数表!D90,入力表!G93/100)</f>
        <v>0.99461677006203719</v>
      </c>
      <c r="D90" s="228">
        <v>0.99461677006203719</v>
      </c>
      <c r="E90" s="342">
        <v>0.24412160090563903</v>
      </c>
      <c r="F90" s="231">
        <v>0.15876984033395439</v>
      </c>
      <c r="G90" s="228">
        <f>'１０７部門'!DH90/'１０７部門'!$DH$111</f>
        <v>5.1990303648890021E-3</v>
      </c>
      <c r="H90" s="231">
        <v>4.575363788589892E-3</v>
      </c>
      <c r="I90" s="231">
        <v>2.8890828046508337E-3</v>
      </c>
    </row>
    <row r="91" spans="1:9">
      <c r="A91" s="176" t="s">
        <v>282</v>
      </c>
      <c r="B91" s="177" t="s">
        <v>183</v>
      </c>
      <c r="C91" s="228">
        <f>IF(入力表!G94="",各種係数表!D91,入力表!G94/100)</f>
        <v>0.70369031044894859</v>
      </c>
      <c r="D91" s="228">
        <v>0.70369031044894859</v>
      </c>
      <c r="E91" s="342">
        <v>0.43651538347572721</v>
      </c>
      <c r="F91" s="231">
        <v>0.23161637611733912</v>
      </c>
      <c r="G91" s="228">
        <f>'１０７部門'!DH91/'１０７部門'!$DH$111</f>
        <v>3.9657225482691164E-3</v>
      </c>
      <c r="H91" s="231">
        <v>3.8742653958220158E-2</v>
      </c>
      <c r="I91" s="231">
        <v>3.1408958467084795E-2</v>
      </c>
    </row>
    <row r="92" spans="1:9">
      <c r="A92" s="176" t="s">
        <v>283</v>
      </c>
      <c r="B92" s="177" t="s">
        <v>9</v>
      </c>
      <c r="C92" s="228">
        <f>IF(入力表!G95="",各種係数表!D92,入力表!G95/100)</f>
        <v>1</v>
      </c>
      <c r="D92" s="228">
        <v>1</v>
      </c>
      <c r="E92" s="342">
        <v>0.70048567712829013</v>
      </c>
      <c r="F92" s="231">
        <v>0.35770062953883691</v>
      </c>
      <c r="G92" s="228">
        <f>'１０７部門'!DH92/'１０７部門'!$DH$111</f>
        <v>2.9503699923449861E-3</v>
      </c>
      <c r="H92" s="231">
        <v>6.7232330904947693E-2</v>
      </c>
      <c r="I92" s="231">
        <v>6.7232330904947693E-2</v>
      </c>
    </row>
    <row r="93" spans="1:9">
      <c r="A93" s="176" t="s">
        <v>284</v>
      </c>
      <c r="B93" s="177" t="s">
        <v>184</v>
      </c>
      <c r="C93" s="230">
        <f>IF(入力表!G96="",各種係数表!D93,入力表!G96/100)</f>
        <v>0.95187493931449652</v>
      </c>
      <c r="D93" s="230">
        <v>0.95187493931449652</v>
      </c>
      <c r="E93" s="343">
        <v>0.79676603029288084</v>
      </c>
      <c r="F93" s="232">
        <v>0.58704551375088387</v>
      </c>
      <c r="G93" s="230">
        <f>'１０７部門'!DH93/'１０７部門'!$DH$111</f>
        <v>2.0078131644977459E-2</v>
      </c>
      <c r="H93" s="232">
        <v>0.10593576718395296</v>
      </c>
      <c r="I93" s="232">
        <v>0.10503144654088051</v>
      </c>
    </row>
    <row r="94" spans="1:9">
      <c r="A94" s="180" t="s">
        <v>285</v>
      </c>
      <c r="B94" s="181" t="s">
        <v>185</v>
      </c>
      <c r="C94" s="228">
        <f>IF(入力表!G97="",各種係数表!D94,入力表!G97/100)</f>
        <v>0.65846316694783502</v>
      </c>
      <c r="D94" s="228">
        <v>0.65846316694783502</v>
      </c>
      <c r="E94" s="226">
        <v>0.56931349789169472</v>
      </c>
      <c r="F94" s="231">
        <v>0.40704505614251196</v>
      </c>
      <c r="G94" s="228">
        <f>'１０７部門'!DH94/'１０７部門'!$DH$111</f>
        <v>3.4720007229735477E-4</v>
      </c>
      <c r="H94" s="231">
        <v>8.1726441464916848E-3</v>
      </c>
      <c r="I94" s="237">
        <v>8.1173702247279728E-3</v>
      </c>
    </row>
    <row r="95" spans="1:9">
      <c r="A95" s="176" t="s">
        <v>286</v>
      </c>
      <c r="B95" s="177" t="s">
        <v>186</v>
      </c>
      <c r="C95" s="228">
        <f>IF(入力表!G98="",各種係数表!D95,入力表!G98/100)</f>
        <v>0.98728083004347522</v>
      </c>
      <c r="D95" s="228">
        <v>0.98728083004347522</v>
      </c>
      <c r="E95" s="342">
        <v>0.56349400671422123</v>
      </c>
      <c r="F95" s="231">
        <v>0.45019741841640865</v>
      </c>
      <c r="G95" s="228">
        <f>'１０７部門'!DH95/'１０７部門'!$DH$111</f>
        <v>3.3202626626690483E-2</v>
      </c>
      <c r="H95" s="231">
        <v>9.724738694916453E-2</v>
      </c>
      <c r="I95" s="231">
        <v>8.1680622888203325E-2</v>
      </c>
    </row>
    <row r="96" spans="1:9">
      <c r="A96" s="176" t="s">
        <v>287</v>
      </c>
      <c r="B96" s="177" t="s">
        <v>187</v>
      </c>
      <c r="C96" s="228">
        <f>IF(入力表!G99="",各種係数表!D96,入力表!G99/100)</f>
        <v>1</v>
      </c>
      <c r="D96" s="228">
        <v>1</v>
      </c>
      <c r="E96" s="342">
        <v>0.62545454545454549</v>
      </c>
      <c r="F96" s="231">
        <v>0.52821114369501465</v>
      </c>
      <c r="G96" s="228">
        <f>'１０７部門'!DH96/'１０７部門'!$DH$111</f>
        <v>6.359243429446287E-4</v>
      </c>
      <c r="H96" s="231">
        <v>7.9960899315738021E-2</v>
      </c>
      <c r="I96" s="231">
        <v>7.7810361681329418E-2</v>
      </c>
    </row>
    <row r="97" spans="1:9">
      <c r="A97" s="176" t="s">
        <v>288</v>
      </c>
      <c r="B97" s="177" t="s">
        <v>188</v>
      </c>
      <c r="C97" s="228">
        <f>IF(入力表!G100="",各種係数表!D97,入力表!G100/100)</f>
        <v>0.93156465391292387</v>
      </c>
      <c r="D97" s="228">
        <v>0.93156465391292387</v>
      </c>
      <c r="E97" s="342">
        <v>0.67247251307794365</v>
      </c>
      <c r="F97" s="231">
        <v>0.61150690025268528</v>
      </c>
      <c r="G97" s="228">
        <f>'１０７部門'!DH97/'１０７部門'!$DH$111</f>
        <v>2.1525075486943948E-2</v>
      </c>
      <c r="H97" s="231">
        <v>0.24217224856121491</v>
      </c>
      <c r="I97" s="231">
        <v>0.23518326023206484</v>
      </c>
    </row>
    <row r="98" spans="1:9">
      <c r="A98" s="178" t="s">
        <v>289</v>
      </c>
      <c r="B98" s="179" t="s">
        <v>189</v>
      </c>
      <c r="C98" s="228">
        <f>IF(入力表!G101="",各種係数表!D98,入力表!G101/100)</f>
        <v>1</v>
      </c>
      <c r="D98" s="228">
        <v>1</v>
      </c>
      <c r="E98" s="342">
        <v>0.7438780850594976</v>
      </c>
      <c r="F98" s="231">
        <v>0.61790023137946237</v>
      </c>
      <c r="G98" s="228">
        <f>'１０７部門'!DH98/'１０７部門'!$DH$111</f>
        <v>1.0901085523517904E-3</v>
      </c>
      <c r="H98" s="231">
        <v>0.15880481489643014</v>
      </c>
      <c r="I98" s="231">
        <v>0.15692485676509477</v>
      </c>
    </row>
    <row r="99" spans="1:9">
      <c r="A99" s="176" t="s">
        <v>290</v>
      </c>
      <c r="B99" s="177" t="s">
        <v>432</v>
      </c>
      <c r="C99" s="229">
        <f>IF(入力表!G102="",各種係数表!D99,入力表!G102/100)</f>
        <v>0.93574577139928239</v>
      </c>
      <c r="D99" s="229">
        <v>0.93574577139928239</v>
      </c>
      <c r="E99" s="344">
        <v>0.55748232688868071</v>
      </c>
      <c r="F99" s="233">
        <v>0.47433779064815601</v>
      </c>
      <c r="G99" s="229">
        <f>'１０７部門'!DH99/'１０７部門'!$DH$111</f>
        <v>1.2263970400612402E-2</v>
      </c>
      <c r="H99" s="233">
        <v>0.19819436163870199</v>
      </c>
      <c r="I99" s="233">
        <v>0.15184396559066518</v>
      </c>
    </row>
    <row r="100" spans="1:9">
      <c r="A100" s="176" t="s">
        <v>291</v>
      </c>
      <c r="B100" s="177" t="s">
        <v>190</v>
      </c>
      <c r="C100" s="228">
        <f>IF(入力表!G103="",各種係数表!D100,入力表!G103/100)</f>
        <v>0.35361337513061653</v>
      </c>
      <c r="D100" s="228">
        <v>0.35361337513061653</v>
      </c>
      <c r="E100" s="342">
        <v>0.65451873348960077</v>
      </c>
      <c r="F100" s="231">
        <v>0.12175838077166351</v>
      </c>
      <c r="G100" s="228">
        <f>'１０７部門'!DH100/'１０７部門'!$DH$111</f>
        <v>1.2990930934762268E-3</v>
      </c>
      <c r="H100" s="231">
        <v>4.11504260148082E-2</v>
      </c>
      <c r="I100" s="231">
        <v>3.5513636194515759E-2</v>
      </c>
    </row>
    <row r="101" spans="1:9">
      <c r="A101" s="176" t="s">
        <v>292</v>
      </c>
      <c r="B101" s="177" t="s">
        <v>191</v>
      </c>
      <c r="C101" s="228">
        <f>IF(入力表!G104="",各種係数表!D101,入力表!G104/100)</f>
        <v>4.5127996360066147E-2</v>
      </c>
      <c r="D101" s="228">
        <v>4.5127996360066147E-2</v>
      </c>
      <c r="E101" s="342">
        <v>0.2823803335499242</v>
      </c>
      <c r="F101" s="231">
        <v>0.13531513970110462</v>
      </c>
      <c r="G101" s="228">
        <f>'１０７部門'!DH101/'１０７部門'!$DH$111</f>
        <v>1.5947945904567491E-5</v>
      </c>
      <c r="H101" s="231">
        <v>4.342646740307559E-2</v>
      </c>
      <c r="I101" s="231">
        <v>3.4329651288715617E-2</v>
      </c>
    </row>
    <row r="102" spans="1:9">
      <c r="A102" s="176" t="s">
        <v>293</v>
      </c>
      <c r="B102" s="177" t="s">
        <v>192</v>
      </c>
      <c r="C102" s="228">
        <f>IF(入力表!G105="",各種係数表!D102,入力表!G105/100)</f>
        <v>0.74539581397406973</v>
      </c>
      <c r="D102" s="228">
        <v>0.74539581397406973</v>
      </c>
      <c r="E102" s="342">
        <v>0.36194955009487001</v>
      </c>
      <c r="F102" s="231">
        <v>0.25930366559186097</v>
      </c>
      <c r="G102" s="228">
        <f>'１０７部門'!DH102/'１０７部門'!$DH$111</f>
        <v>1.0621331972441949E-2</v>
      </c>
      <c r="H102" s="231">
        <v>0.12256277136903861</v>
      </c>
      <c r="I102" s="231">
        <v>7.9877076373287392E-2</v>
      </c>
    </row>
    <row r="103" spans="1:9">
      <c r="A103" s="176" t="s">
        <v>294</v>
      </c>
      <c r="B103" s="177" t="s">
        <v>193</v>
      </c>
      <c r="C103" s="230">
        <f>IF(入力表!G106="",各種係数表!D103,入力表!G106/100)</f>
        <v>0.56817344058493524</v>
      </c>
      <c r="D103" s="230">
        <v>0.56817344058493524</v>
      </c>
      <c r="E103" s="343">
        <v>0.70139009007108655</v>
      </c>
      <c r="F103" s="232">
        <v>0.42439302212753388</v>
      </c>
      <c r="G103" s="230">
        <f>'１０７部門'!DH103/'１０７部門'!$DH$111</f>
        <v>2.4320617504465427E-3</v>
      </c>
      <c r="H103" s="232">
        <v>9.1758601050477784E-2</v>
      </c>
      <c r="I103" s="232">
        <v>7.6195498555065702E-2</v>
      </c>
    </row>
    <row r="104" spans="1:9">
      <c r="A104" s="180" t="s">
        <v>295</v>
      </c>
      <c r="B104" s="181" t="s">
        <v>194</v>
      </c>
      <c r="C104" s="228">
        <f>IF(入力表!G107="",各種係数表!D104,入力表!G107/100)</f>
        <v>0.60008495539841578</v>
      </c>
      <c r="D104" s="229">
        <v>0.60008495539841578</v>
      </c>
      <c r="E104" s="327">
        <v>0.45374211972627837</v>
      </c>
      <c r="F104" s="233">
        <v>0.23813244248073712</v>
      </c>
      <c r="G104" s="228">
        <f>'１０７部門'!DH104/'１０７部門'!$DH$111</f>
        <v>7.6593332695415496E-3</v>
      </c>
      <c r="H104" s="233">
        <v>0.16415216337087127</v>
      </c>
      <c r="I104" s="328">
        <v>0.13971657955708822</v>
      </c>
    </row>
    <row r="105" spans="1:9">
      <c r="A105" s="176" t="s">
        <v>296</v>
      </c>
      <c r="B105" s="177" t="s">
        <v>195</v>
      </c>
      <c r="C105" s="228">
        <f>IF(入力表!G108="",各種係数表!D105,入力表!G108/100)</f>
        <v>0.68992329634069804</v>
      </c>
      <c r="D105" s="228">
        <v>0.68992329634069804</v>
      </c>
      <c r="E105" s="342">
        <v>0.47441453070256318</v>
      </c>
      <c r="F105" s="231">
        <v>0.2342338189194173</v>
      </c>
      <c r="G105" s="228">
        <f>'１０７部門'!DH105/'１０７部門'!$DH$111</f>
        <v>6.4298463149613003E-2</v>
      </c>
      <c r="H105" s="231">
        <v>0.13839664392402728</v>
      </c>
      <c r="I105" s="231">
        <v>0.10099575880508943</v>
      </c>
    </row>
    <row r="106" spans="1:9">
      <c r="A106" s="176" t="s">
        <v>297</v>
      </c>
      <c r="B106" s="177" t="s">
        <v>196</v>
      </c>
      <c r="C106" s="228">
        <f>IF(入力表!G109="",各種係数表!D106,入力表!G109/100)</f>
        <v>0.79655257325781825</v>
      </c>
      <c r="D106" s="228">
        <v>0.79655257325781825</v>
      </c>
      <c r="E106" s="342">
        <v>0.66497851132947272</v>
      </c>
      <c r="F106" s="231">
        <v>0.25544278767579348</v>
      </c>
      <c r="G106" s="228">
        <f>'１０７部門'!DH106/'１０７部門'!$DH$111</f>
        <v>1.5774179743982309E-2</v>
      </c>
      <c r="H106" s="231">
        <v>0.29797623131090978</v>
      </c>
      <c r="I106" s="231">
        <v>0.1601460826052743</v>
      </c>
    </row>
    <row r="107" spans="1:9">
      <c r="A107" s="176" t="s">
        <v>298</v>
      </c>
      <c r="B107" s="177" t="s">
        <v>197</v>
      </c>
      <c r="C107" s="228">
        <f>IF(入力表!G110="",各種係数表!D107,入力表!G110/100)</f>
        <v>0.64025898998266861</v>
      </c>
      <c r="D107" s="228">
        <v>0.64025898998266861</v>
      </c>
      <c r="E107" s="342">
        <v>0.68357647241406072</v>
      </c>
      <c r="F107" s="231">
        <v>0.1976216342050128</v>
      </c>
      <c r="G107" s="228">
        <f>'１０７部門'!DH107/'１０７部門'!$DH$111</f>
        <v>2.6972628008845794E-2</v>
      </c>
      <c r="H107" s="231">
        <v>7.3620703034065343E-2</v>
      </c>
      <c r="I107" s="231">
        <v>6.8150073717700002E-2</v>
      </c>
    </row>
    <row r="108" spans="1:9">
      <c r="A108" s="178" t="s">
        <v>299</v>
      </c>
      <c r="B108" s="179" t="s">
        <v>198</v>
      </c>
      <c r="C108" s="230">
        <f>IF(入力表!G111="",各種係数表!D108,入力表!G111/100)</f>
        <v>0.41020067885428457</v>
      </c>
      <c r="D108" s="230">
        <v>0.41020067885428457</v>
      </c>
      <c r="E108" s="343">
        <v>0.64110435602640503</v>
      </c>
      <c r="F108" s="232">
        <v>0.25086779429763839</v>
      </c>
      <c r="G108" s="228">
        <f>'１０７部門'!DH108/'１０７部門'!$DH$111</f>
        <v>2.0077467147231437E-2</v>
      </c>
      <c r="H108" s="232">
        <v>0.40729147856096631</v>
      </c>
      <c r="I108" s="232">
        <v>0.23748470073637112</v>
      </c>
    </row>
    <row r="109" spans="1:9">
      <c r="A109" s="176" t="s">
        <v>300</v>
      </c>
      <c r="B109" s="177" t="s">
        <v>10</v>
      </c>
      <c r="C109" s="228">
        <f>IF(入力表!G112="",各種係数表!D109,入力表!G112/100)</f>
        <v>1</v>
      </c>
      <c r="D109" s="228">
        <v>1</v>
      </c>
      <c r="E109" s="342">
        <v>0</v>
      </c>
      <c r="F109" s="231">
        <v>0</v>
      </c>
      <c r="G109" s="229">
        <f>'１０７部門'!DH109/'１０７部門'!$DH$111</f>
        <v>0</v>
      </c>
      <c r="H109" s="231">
        <v>0</v>
      </c>
      <c r="I109" s="231">
        <v>0</v>
      </c>
    </row>
    <row r="110" spans="1:9">
      <c r="A110" s="247" t="s">
        <v>301</v>
      </c>
      <c r="B110" s="248" t="s">
        <v>11</v>
      </c>
      <c r="C110" s="301">
        <f>IF(入力表!G113="",各種係数表!D110,入力表!G113/100)</f>
        <v>0.68979847116052817</v>
      </c>
      <c r="D110" s="301">
        <v>0.68979847116052817</v>
      </c>
      <c r="E110" s="345">
        <v>0.6754488366476129</v>
      </c>
      <c r="F110" s="302">
        <v>1.2297721600515257E-2</v>
      </c>
      <c r="G110" s="301">
        <f>'１０７部門'!DH110/'１０７部門'!$DH$111</f>
        <v>4.2860104618525133E-5</v>
      </c>
      <c r="H110" s="234">
        <v>6.6017228886563082E-3</v>
      </c>
      <c r="I110" s="234">
        <v>5.997906770791402E-3</v>
      </c>
    </row>
    <row r="111" spans="1:9">
      <c r="A111" s="249"/>
      <c r="B111" s="250"/>
    </row>
  </sheetData>
  <sheetProtection algorithmName="SHA-512" hashValue="WQTo43lWS93mrb0s1yzwvsIbex8fsA2qcDWkp0aEmSdIRkKmrPEl/Hwxncfeh8Mpqlu5w14tckqX1r/EvAeiFw==" saltValue="4o0Bz+CB7SNXVXjiAa5YUw==" spinCount="100000" sheet="1" objects="1" scenarios="1"/>
  <mergeCells count="1">
    <mergeCell ref="A3:B3"/>
  </mergeCells>
  <phoneticPr fontId="4"/>
  <pageMargins left="0.7" right="0.7" top="0.75" bottom="0.75" header="0.3" footer="0.3"/>
  <pageSetup paperSize="9" orientation="portrait" horizontalDpi="300" verticalDpi="3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E123"/>
  <sheetViews>
    <sheetView zoomScale="80" zoomScaleNormal="80" workbookViewId="0">
      <pane xSplit="2" ySplit="3" topLeftCell="DA31" activePane="bottomRight" state="frozen"/>
      <selection pane="topRight" activeCell="C1" sqref="C1"/>
      <selection pane="bottomLeft" activeCell="A4" sqref="A4"/>
      <selection pane="bottomRight" activeCell="E34" sqref="E34"/>
    </sheetView>
  </sheetViews>
  <sheetFormatPr defaultRowHeight="13.5"/>
  <cols>
    <col min="1" max="1" width="9" style="251"/>
    <col min="2" max="110" width="18.625" style="251" customWidth="1"/>
    <col min="111" max="132" width="18.625" style="253" customWidth="1"/>
    <col min="133" max="135" width="18.625" style="251" customWidth="1"/>
    <col min="136" max="16384" width="9" style="251"/>
  </cols>
  <sheetData>
    <row r="1" spans="1:135" ht="39.950000000000003" customHeight="1">
      <c r="B1" s="252"/>
      <c r="C1" s="446" t="s">
        <v>438</v>
      </c>
      <c r="D1" s="446"/>
      <c r="E1" s="446"/>
      <c r="F1" s="446"/>
      <c r="G1" s="446"/>
      <c r="H1" s="446"/>
      <c r="EC1" s="253"/>
      <c r="ED1" s="253"/>
      <c r="EE1" s="253"/>
    </row>
    <row r="2" spans="1:135" ht="39.950000000000003" customHeight="1">
      <c r="A2" s="254"/>
      <c r="B2" s="255"/>
      <c r="C2" s="254" t="s">
        <v>199</v>
      </c>
      <c r="D2" s="256" t="s">
        <v>200</v>
      </c>
      <c r="E2" s="256" t="s">
        <v>201</v>
      </c>
      <c r="F2" s="256" t="s">
        <v>202</v>
      </c>
      <c r="G2" s="256" t="s">
        <v>203</v>
      </c>
      <c r="H2" s="256" t="s">
        <v>204</v>
      </c>
      <c r="I2" s="256" t="s">
        <v>205</v>
      </c>
      <c r="J2" s="256" t="s">
        <v>206</v>
      </c>
      <c r="K2" s="256" t="s">
        <v>207</v>
      </c>
      <c r="L2" s="256" t="s">
        <v>208</v>
      </c>
      <c r="M2" s="256" t="s">
        <v>209</v>
      </c>
      <c r="N2" s="256" t="s">
        <v>210</v>
      </c>
      <c r="O2" s="256" t="s">
        <v>211</v>
      </c>
      <c r="P2" s="256" t="s">
        <v>212</v>
      </c>
      <c r="Q2" s="256" t="s">
        <v>213</v>
      </c>
      <c r="R2" s="256" t="s">
        <v>214</v>
      </c>
      <c r="S2" s="256" t="s">
        <v>215</v>
      </c>
      <c r="T2" s="256" t="s">
        <v>216</v>
      </c>
      <c r="U2" s="256" t="s">
        <v>433</v>
      </c>
      <c r="V2" s="257" t="s">
        <v>434</v>
      </c>
      <c r="W2" s="256" t="s">
        <v>217</v>
      </c>
      <c r="X2" s="256" t="s">
        <v>218</v>
      </c>
      <c r="Y2" s="256" t="s">
        <v>219</v>
      </c>
      <c r="Z2" s="256" t="s">
        <v>220</v>
      </c>
      <c r="AA2" s="256" t="s">
        <v>221</v>
      </c>
      <c r="AB2" s="256" t="s">
        <v>222</v>
      </c>
      <c r="AC2" s="256" t="s">
        <v>223</v>
      </c>
      <c r="AD2" s="256" t="s">
        <v>435</v>
      </c>
      <c r="AE2" s="256" t="s">
        <v>224</v>
      </c>
      <c r="AF2" s="256" t="s">
        <v>225</v>
      </c>
      <c r="AG2" s="256" t="s">
        <v>226</v>
      </c>
      <c r="AH2" s="256" t="s">
        <v>227</v>
      </c>
      <c r="AI2" s="256" t="s">
        <v>228</v>
      </c>
      <c r="AJ2" s="256" t="s">
        <v>229</v>
      </c>
      <c r="AK2" s="256" t="s">
        <v>230</v>
      </c>
      <c r="AL2" s="256" t="s">
        <v>231</v>
      </c>
      <c r="AM2" s="256" t="s">
        <v>232</v>
      </c>
      <c r="AN2" s="256" t="s">
        <v>233</v>
      </c>
      <c r="AO2" s="256" t="s">
        <v>234</v>
      </c>
      <c r="AP2" s="256" t="s">
        <v>235</v>
      </c>
      <c r="AQ2" s="256" t="s">
        <v>236</v>
      </c>
      <c r="AR2" s="256" t="s">
        <v>237</v>
      </c>
      <c r="AS2" s="256" t="s">
        <v>238</v>
      </c>
      <c r="AT2" s="256" t="s">
        <v>239</v>
      </c>
      <c r="AU2" s="256" t="s">
        <v>240</v>
      </c>
      <c r="AV2" s="256" t="s">
        <v>241</v>
      </c>
      <c r="AW2" s="256" t="s">
        <v>242</v>
      </c>
      <c r="AX2" s="256" t="s">
        <v>243</v>
      </c>
      <c r="AY2" s="256" t="s">
        <v>244</v>
      </c>
      <c r="AZ2" s="256" t="s">
        <v>245</v>
      </c>
      <c r="BA2" s="256" t="s">
        <v>246</v>
      </c>
      <c r="BB2" s="256" t="s">
        <v>247</v>
      </c>
      <c r="BC2" s="256" t="s">
        <v>248</v>
      </c>
      <c r="BD2" s="256" t="s">
        <v>249</v>
      </c>
      <c r="BE2" s="256" t="s">
        <v>250</v>
      </c>
      <c r="BF2" s="256" t="s">
        <v>251</v>
      </c>
      <c r="BG2" s="256" t="s">
        <v>252</v>
      </c>
      <c r="BH2" s="256" t="s">
        <v>253</v>
      </c>
      <c r="BI2" s="256" t="s">
        <v>254</v>
      </c>
      <c r="BJ2" s="256" t="s">
        <v>255</v>
      </c>
      <c r="BK2" s="256" t="s">
        <v>256</v>
      </c>
      <c r="BL2" s="256" t="s">
        <v>257</v>
      </c>
      <c r="BM2" s="256" t="s">
        <v>258</v>
      </c>
      <c r="BN2" s="256" t="s">
        <v>259</v>
      </c>
      <c r="BO2" s="256" t="s">
        <v>260</v>
      </c>
      <c r="BP2" s="256" t="s">
        <v>261</v>
      </c>
      <c r="BQ2" s="256" t="s">
        <v>436</v>
      </c>
      <c r="BR2" s="256" t="s">
        <v>262</v>
      </c>
      <c r="BS2" s="256" t="s">
        <v>263</v>
      </c>
      <c r="BT2" s="256" t="s">
        <v>264</v>
      </c>
      <c r="BU2" s="256" t="s">
        <v>265</v>
      </c>
      <c r="BV2" s="256" t="s">
        <v>266</v>
      </c>
      <c r="BW2" s="256" t="s">
        <v>267</v>
      </c>
      <c r="BX2" s="256" t="s">
        <v>268</v>
      </c>
      <c r="BY2" s="256" t="s">
        <v>269</v>
      </c>
      <c r="BZ2" s="256" t="s">
        <v>270</v>
      </c>
      <c r="CA2" s="256" t="s">
        <v>271</v>
      </c>
      <c r="CB2" s="256" t="s">
        <v>272</v>
      </c>
      <c r="CC2" s="256" t="s">
        <v>273</v>
      </c>
      <c r="CD2" s="256" t="s">
        <v>274</v>
      </c>
      <c r="CE2" s="256" t="s">
        <v>275</v>
      </c>
      <c r="CF2" s="256" t="s">
        <v>276</v>
      </c>
      <c r="CG2" s="256" t="s">
        <v>277</v>
      </c>
      <c r="CH2" s="256" t="s">
        <v>278</v>
      </c>
      <c r="CI2" s="256" t="s">
        <v>279</v>
      </c>
      <c r="CJ2" s="256" t="s">
        <v>280</v>
      </c>
      <c r="CK2" s="256" t="s">
        <v>281</v>
      </c>
      <c r="CL2" s="256" t="s">
        <v>282</v>
      </c>
      <c r="CM2" s="256" t="s">
        <v>283</v>
      </c>
      <c r="CN2" s="256" t="s">
        <v>284</v>
      </c>
      <c r="CO2" s="256" t="s">
        <v>285</v>
      </c>
      <c r="CP2" s="256" t="s">
        <v>286</v>
      </c>
      <c r="CQ2" s="256" t="s">
        <v>287</v>
      </c>
      <c r="CR2" s="256" t="s">
        <v>288</v>
      </c>
      <c r="CS2" s="256" t="s">
        <v>289</v>
      </c>
      <c r="CT2" s="256" t="s">
        <v>290</v>
      </c>
      <c r="CU2" s="256" t="s">
        <v>291</v>
      </c>
      <c r="CV2" s="256" t="s">
        <v>292</v>
      </c>
      <c r="CW2" s="256" t="s">
        <v>293</v>
      </c>
      <c r="CX2" s="256" t="s">
        <v>294</v>
      </c>
      <c r="CY2" s="256" t="s">
        <v>295</v>
      </c>
      <c r="CZ2" s="256" t="s">
        <v>296</v>
      </c>
      <c r="DA2" s="256" t="s">
        <v>297</v>
      </c>
      <c r="DB2" s="256" t="s">
        <v>298</v>
      </c>
      <c r="DC2" s="256" t="s">
        <v>299</v>
      </c>
      <c r="DD2" s="256" t="s">
        <v>300</v>
      </c>
      <c r="DE2" s="258" t="s">
        <v>301</v>
      </c>
      <c r="DF2" s="254"/>
      <c r="DG2" s="259"/>
      <c r="EC2" s="253"/>
      <c r="ED2" s="253"/>
      <c r="EE2" s="253"/>
    </row>
    <row r="3" spans="1:135" ht="39.950000000000003" customHeight="1">
      <c r="A3" s="260"/>
      <c r="B3" s="261"/>
      <c r="C3" s="262" t="s">
        <v>117</v>
      </c>
      <c r="D3" s="261" t="s">
        <v>118</v>
      </c>
      <c r="E3" s="261" t="s">
        <v>119</v>
      </c>
      <c r="F3" s="261" t="s">
        <v>120</v>
      </c>
      <c r="G3" s="261" t="s">
        <v>121</v>
      </c>
      <c r="H3" s="261" t="s">
        <v>122</v>
      </c>
      <c r="I3" s="261" t="s">
        <v>419</v>
      </c>
      <c r="J3" s="261" t="s">
        <v>123</v>
      </c>
      <c r="K3" s="261" t="s">
        <v>124</v>
      </c>
      <c r="L3" s="261" t="s">
        <v>125</v>
      </c>
      <c r="M3" s="261" t="s">
        <v>126</v>
      </c>
      <c r="N3" s="261" t="s">
        <v>127</v>
      </c>
      <c r="O3" s="261" t="s">
        <v>128</v>
      </c>
      <c r="P3" s="261" t="s">
        <v>129</v>
      </c>
      <c r="Q3" s="261" t="s">
        <v>130</v>
      </c>
      <c r="R3" s="261" t="s">
        <v>131</v>
      </c>
      <c r="S3" s="261" t="s">
        <v>132</v>
      </c>
      <c r="T3" s="261" t="s">
        <v>133</v>
      </c>
      <c r="U3" s="261" t="s">
        <v>420</v>
      </c>
      <c r="V3" s="261" t="s">
        <v>421</v>
      </c>
      <c r="W3" s="261" t="s">
        <v>422</v>
      </c>
      <c r="X3" s="261" t="s">
        <v>423</v>
      </c>
      <c r="Y3" s="261" t="s">
        <v>134</v>
      </c>
      <c r="Z3" s="261" t="s">
        <v>135</v>
      </c>
      <c r="AA3" s="261" t="s">
        <v>136</v>
      </c>
      <c r="AB3" s="261" t="s">
        <v>137</v>
      </c>
      <c r="AC3" s="261" t="s">
        <v>424</v>
      </c>
      <c r="AD3" s="261" t="s">
        <v>425</v>
      </c>
      <c r="AE3" s="261" t="s">
        <v>138</v>
      </c>
      <c r="AF3" s="261" t="s">
        <v>139</v>
      </c>
      <c r="AG3" s="261" t="s">
        <v>426</v>
      </c>
      <c r="AH3" s="261" t="s">
        <v>140</v>
      </c>
      <c r="AI3" s="261" t="s">
        <v>141</v>
      </c>
      <c r="AJ3" s="261" t="s">
        <v>142</v>
      </c>
      <c r="AK3" s="261" t="s">
        <v>143</v>
      </c>
      <c r="AL3" s="261" t="s">
        <v>144</v>
      </c>
      <c r="AM3" s="261" t="s">
        <v>145</v>
      </c>
      <c r="AN3" s="261" t="s">
        <v>427</v>
      </c>
      <c r="AO3" s="261" t="s">
        <v>146</v>
      </c>
      <c r="AP3" s="261" t="s">
        <v>147</v>
      </c>
      <c r="AQ3" s="261" t="s">
        <v>148</v>
      </c>
      <c r="AR3" s="261" t="s">
        <v>428</v>
      </c>
      <c r="AS3" s="261" t="s">
        <v>149</v>
      </c>
      <c r="AT3" s="261" t="s">
        <v>94</v>
      </c>
      <c r="AU3" s="261" t="s">
        <v>95</v>
      </c>
      <c r="AV3" s="261" t="s">
        <v>96</v>
      </c>
      <c r="AW3" s="261" t="s">
        <v>150</v>
      </c>
      <c r="AX3" s="261" t="s">
        <v>151</v>
      </c>
      <c r="AY3" s="261" t="s">
        <v>152</v>
      </c>
      <c r="AZ3" s="261" t="s">
        <v>153</v>
      </c>
      <c r="BA3" s="261" t="s">
        <v>154</v>
      </c>
      <c r="BB3" s="261" t="s">
        <v>155</v>
      </c>
      <c r="BC3" s="261" t="s">
        <v>429</v>
      </c>
      <c r="BD3" s="261" t="s">
        <v>156</v>
      </c>
      <c r="BE3" s="261" t="s">
        <v>157</v>
      </c>
      <c r="BF3" s="261" t="s">
        <v>158</v>
      </c>
      <c r="BG3" s="261" t="s">
        <v>159</v>
      </c>
      <c r="BH3" s="261" t="s">
        <v>160</v>
      </c>
      <c r="BI3" s="261" t="s">
        <v>161</v>
      </c>
      <c r="BJ3" s="261" t="s">
        <v>6</v>
      </c>
      <c r="BK3" s="261" t="s">
        <v>162</v>
      </c>
      <c r="BL3" s="261" t="s">
        <v>163</v>
      </c>
      <c r="BM3" s="261" t="s">
        <v>164</v>
      </c>
      <c r="BN3" s="261" t="s">
        <v>165</v>
      </c>
      <c r="BO3" s="261" t="s">
        <v>166</v>
      </c>
      <c r="BP3" s="261" t="s">
        <v>430</v>
      </c>
      <c r="BQ3" s="261" t="s">
        <v>431</v>
      </c>
      <c r="BR3" s="261" t="s">
        <v>97</v>
      </c>
      <c r="BS3" s="261" t="s">
        <v>98</v>
      </c>
      <c r="BT3" s="261" t="s">
        <v>7</v>
      </c>
      <c r="BU3" s="261" t="s">
        <v>8</v>
      </c>
      <c r="BV3" s="261" t="s">
        <v>167</v>
      </c>
      <c r="BW3" s="261" t="s">
        <v>168</v>
      </c>
      <c r="BX3" s="261" t="s">
        <v>169</v>
      </c>
      <c r="BY3" s="261" t="s">
        <v>170</v>
      </c>
      <c r="BZ3" s="261" t="s">
        <v>171</v>
      </c>
      <c r="CA3" s="261" t="s">
        <v>172</v>
      </c>
      <c r="CB3" s="261" t="s">
        <v>173</v>
      </c>
      <c r="CC3" s="261" t="s">
        <v>174</v>
      </c>
      <c r="CD3" s="261" t="s">
        <v>175</v>
      </c>
      <c r="CE3" s="261" t="s">
        <v>176</v>
      </c>
      <c r="CF3" s="261" t="s">
        <v>177</v>
      </c>
      <c r="CG3" s="261" t="s">
        <v>178</v>
      </c>
      <c r="CH3" s="261" t="s">
        <v>179</v>
      </c>
      <c r="CI3" s="261" t="s">
        <v>180</v>
      </c>
      <c r="CJ3" s="261" t="s">
        <v>181</v>
      </c>
      <c r="CK3" s="261" t="s">
        <v>182</v>
      </c>
      <c r="CL3" s="261" t="s">
        <v>183</v>
      </c>
      <c r="CM3" s="261" t="s">
        <v>9</v>
      </c>
      <c r="CN3" s="261" t="s">
        <v>184</v>
      </c>
      <c r="CO3" s="261" t="s">
        <v>185</v>
      </c>
      <c r="CP3" s="261" t="s">
        <v>186</v>
      </c>
      <c r="CQ3" s="261" t="s">
        <v>187</v>
      </c>
      <c r="CR3" s="261" t="s">
        <v>188</v>
      </c>
      <c r="CS3" s="261" t="s">
        <v>189</v>
      </c>
      <c r="CT3" s="261" t="s">
        <v>432</v>
      </c>
      <c r="CU3" s="261" t="s">
        <v>190</v>
      </c>
      <c r="CV3" s="261" t="s">
        <v>191</v>
      </c>
      <c r="CW3" s="261" t="s">
        <v>192</v>
      </c>
      <c r="CX3" s="261" t="s">
        <v>193</v>
      </c>
      <c r="CY3" s="261" t="s">
        <v>194</v>
      </c>
      <c r="CZ3" s="261" t="s">
        <v>195</v>
      </c>
      <c r="DA3" s="261" t="s">
        <v>196</v>
      </c>
      <c r="DB3" s="261" t="s">
        <v>197</v>
      </c>
      <c r="DC3" s="261" t="s">
        <v>198</v>
      </c>
      <c r="DD3" s="261" t="s">
        <v>10</v>
      </c>
      <c r="DE3" s="263" t="s">
        <v>11</v>
      </c>
      <c r="DF3" s="262" t="s">
        <v>451</v>
      </c>
      <c r="DG3" s="264" t="s">
        <v>452</v>
      </c>
      <c r="DH3" s="265"/>
      <c r="DI3" s="265"/>
      <c r="DJ3" s="265"/>
      <c r="DK3" s="265"/>
      <c r="DL3" s="265"/>
      <c r="DM3" s="265"/>
      <c r="DN3" s="265"/>
      <c r="DO3" s="265"/>
      <c r="DP3" s="265"/>
      <c r="DQ3" s="265"/>
      <c r="DR3" s="265"/>
      <c r="DS3" s="265"/>
      <c r="DT3" s="265"/>
      <c r="DU3" s="265"/>
      <c r="DV3" s="265"/>
      <c r="DW3" s="265"/>
      <c r="DX3" s="265"/>
      <c r="DY3" s="265"/>
      <c r="DZ3" s="265"/>
      <c r="EA3" s="265"/>
      <c r="EB3" s="265"/>
      <c r="EC3" s="265"/>
      <c r="ED3" s="265"/>
      <c r="EE3" s="253"/>
    </row>
    <row r="4" spans="1:135" ht="39.950000000000003" customHeight="1">
      <c r="A4" s="254" t="s">
        <v>199</v>
      </c>
      <c r="B4" s="255" t="s">
        <v>117</v>
      </c>
      <c r="C4" s="266">
        <v>1.0172673151323119</v>
      </c>
      <c r="D4" s="267">
        <v>4.4440359680428622E-2</v>
      </c>
      <c r="E4" s="267">
        <v>5.4823882612459358E-3</v>
      </c>
      <c r="F4" s="267">
        <v>1.7602964570308435E-3</v>
      </c>
      <c r="G4" s="267">
        <v>4.8140869084036956E-3</v>
      </c>
      <c r="H4" s="267">
        <v>0</v>
      </c>
      <c r="I4" s="267">
        <v>5.3614474807571873E-5</v>
      </c>
      <c r="J4" s="267">
        <v>4.9516053455278208E-2</v>
      </c>
      <c r="K4" s="267">
        <v>8.345037260122426E-2</v>
      </c>
      <c r="L4" s="267">
        <v>8.4861511439994097E-2</v>
      </c>
      <c r="M4" s="267">
        <v>0</v>
      </c>
      <c r="N4" s="267">
        <v>6.8664789239858684E-3</v>
      </c>
      <c r="O4" s="267">
        <v>3.2118628175273473E-3</v>
      </c>
      <c r="P4" s="267">
        <v>4.4695987454130138E-4</v>
      </c>
      <c r="Q4" s="267">
        <v>4.0327264390612988E-5</v>
      </c>
      <c r="R4" s="267">
        <v>5.8333856820678596E-4</v>
      </c>
      <c r="S4" s="267">
        <v>7.818528899667968E-5</v>
      </c>
      <c r="T4" s="267">
        <v>3.7801919861371718E-5</v>
      </c>
      <c r="U4" s="267">
        <v>5.1543434849162874E-5</v>
      </c>
      <c r="V4" s="267">
        <v>2.3717346305985099E-5</v>
      </c>
      <c r="W4" s="267">
        <v>2.4514299917091423E-6</v>
      </c>
      <c r="X4" s="267">
        <v>2.042058192394954E-5</v>
      </c>
      <c r="Y4" s="267">
        <v>1.9272597094942054E-5</v>
      </c>
      <c r="Z4" s="267">
        <v>1.0089096259979394E-5</v>
      </c>
      <c r="AA4" s="267">
        <v>3.0408969514216211E-3</v>
      </c>
      <c r="AB4" s="267">
        <v>7.9960340327289443E-4</v>
      </c>
      <c r="AC4" s="267">
        <v>2.8860198946005268E-6</v>
      </c>
      <c r="AD4" s="267">
        <v>2.2039844039741721E-5</v>
      </c>
      <c r="AE4" s="267">
        <v>1.1614037948032181E-5</v>
      </c>
      <c r="AF4" s="267">
        <v>2.0592069381845887E-3</v>
      </c>
      <c r="AG4" s="267">
        <v>5.9831592267321643E-5</v>
      </c>
      <c r="AH4" s="267">
        <v>1.4088368686822891E-5</v>
      </c>
      <c r="AI4" s="267">
        <v>2.2987206142708523E-5</v>
      </c>
      <c r="AJ4" s="267">
        <v>5.2397850444197805E-5</v>
      </c>
      <c r="AK4" s="267">
        <v>7.7266951803266779E-5</v>
      </c>
      <c r="AL4" s="267">
        <v>0</v>
      </c>
      <c r="AM4" s="267">
        <v>7.9923436723442966E-6</v>
      </c>
      <c r="AN4" s="267">
        <v>1.5096584532106562E-5</v>
      </c>
      <c r="AO4" s="267">
        <v>1.0433304724286565E-5</v>
      </c>
      <c r="AP4" s="267">
        <v>4.7379214925321243E-6</v>
      </c>
      <c r="AQ4" s="267">
        <v>6.0975827902854674E-6</v>
      </c>
      <c r="AR4" s="267">
        <v>1.4099240909027538E-5</v>
      </c>
      <c r="AS4" s="267">
        <v>1.2469499257536348E-5</v>
      </c>
      <c r="AT4" s="267">
        <v>1.374940392076403E-5</v>
      </c>
      <c r="AU4" s="267">
        <v>1.4061833388120761E-5</v>
      </c>
      <c r="AV4" s="267">
        <v>1.0871355552630169E-5</v>
      </c>
      <c r="AW4" s="267">
        <v>1.1782144917467619E-5</v>
      </c>
      <c r="AX4" s="267">
        <v>1.5459152837397522E-5</v>
      </c>
      <c r="AY4" s="267">
        <v>1.8459108705932006E-5</v>
      </c>
      <c r="AZ4" s="267">
        <v>1.1028584942681845E-5</v>
      </c>
      <c r="BA4" s="267">
        <v>1.2003637949566625E-5</v>
      </c>
      <c r="BB4" s="267">
        <v>1.332562946868586E-5</v>
      </c>
      <c r="BC4" s="267">
        <v>5.0017222298973255E-6</v>
      </c>
      <c r="BD4" s="267">
        <v>1.322834328282231E-7</v>
      </c>
      <c r="BE4" s="267">
        <v>0</v>
      </c>
      <c r="BF4" s="267">
        <v>2.7603166868094846E-6</v>
      </c>
      <c r="BG4" s="267">
        <v>8.6758930068757665E-6</v>
      </c>
      <c r="BH4" s="267">
        <v>1.6407319049512782E-5</v>
      </c>
      <c r="BI4" s="267">
        <v>7.5899459081246596E-6</v>
      </c>
      <c r="BJ4" s="267">
        <v>4.4724950853689766E-3</v>
      </c>
      <c r="BK4" s="267">
        <v>1.8839478229571144E-5</v>
      </c>
      <c r="BL4" s="267">
        <v>2.9791040677660532E-4</v>
      </c>
      <c r="BM4" s="267">
        <v>2.5996515153865329E-5</v>
      </c>
      <c r="BN4" s="267">
        <v>1.4725340483260488E-3</v>
      </c>
      <c r="BO4" s="267">
        <v>8.8165954650732921E-4</v>
      </c>
      <c r="BP4" s="267">
        <v>1.0394176802152162E-5</v>
      </c>
      <c r="BQ4" s="267">
        <v>9.8043266201943287E-6</v>
      </c>
      <c r="BR4" s="267">
        <v>2.6904906254781134E-5</v>
      </c>
      <c r="BS4" s="267">
        <v>1.8524448197867699E-5</v>
      </c>
      <c r="BT4" s="267">
        <v>1.1979478424664228E-4</v>
      </c>
      <c r="BU4" s="267">
        <v>1.5479503891748716E-5</v>
      </c>
      <c r="BV4" s="267">
        <v>1.5773656382466994E-5</v>
      </c>
      <c r="BW4" s="267">
        <v>1.093345810398975E-5</v>
      </c>
      <c r="BX4" s="267">
        <v>2.3775950218972399E-6</v>
      </c>
      <c r="BY4" s="267">
        <v>2.4306058712911974E-5</v>
      </c>
      <c r="BZ4" s="267">
        <v>3.7283718812429828E-5</v>
      </c>
      <c r="CA4" s="267">
        <v>1.3308699357578564E-4</v>
      </c>
      <c r="CB4" s="267">
        <v>5.309780328158974E-5</v>
      </c>
      <c r="CC4" s="267">
        <v>3.3740791598557311E-4</v>
      </c>
      <c r="CD4" s="267">
        <v>3.669847112649597E-5</v>
      </c>
      <c r="CE4" s="267">
        <v>1.7541428568714165E-5</v>
      </c>
      <c r="CF4" s="267">
        <v>1.3440608148233618E-3</v>
      </c>
      <c r="CG4" s="267">
        <v>1.2878320631496757E-5</v>
      </c>
      <c r="CH4" s="267">
        <v>2.6310000045683472E-5</v>
      </c>
      <c r="CI4" s="267">
        <v>3.5473094077872578E-5</v>
      </c>
      <c r="CJ4" s="267">
        <v>2.783307384707792E-5</v>
      </c>
      <c r="CK4" s="267">
        <v>3.9560623004860788E-5</v>
      </c>
      <c r="CL4" s="267">
        <v>5.8557791798535451E-5</v>
      </c>
      <c r="CM4" s="267">
        <v>2.5527641887944898E-5</v>
      </c>
      <c r="CN4" s="267">
        <v>2.6086320379335739E-3</v>
      </c>
      <c r="CO4" s="267">
        <v>1.4019341806214669E-4</v>
      </c>
      <c r="CP4" s="267">
        <v>9.4716153068747353E-4</v>
      </c>
      <c r="CQ4" s="267">
        <v>2.401796994298543E-5</v>
      </c>
      <c r="CR4" s="267">
        <v>2.0052582940206973E-3</v>
      </c>
      <c r="CS4" s="267">
        <v>1.1560635203111685E-2</v>
      </c>
      <c r="CT4" s="267">
        <v>1.8679147145710855E-3</v>
      </c>
      <c r="CU4" s="267">
        <v>1.8930501101111157E-5</v>
      </c>
      <c r="CV4" s="267">
        <v>3.4612721394458858E-5</v>
      </c>
      <c r="CW4" s="267">
        <v>1.8757377188657986E-5</v>
      </c>
      <c r="CX4" s="267">
        <v>2.3075958586403304E-5</v>
      </c>
      <c r="CY4" s="267">
        <v>1.3287740790364724E-2</v>
      </c>
      <c r="CZ4" s="267">
        <v>1.7074108945507899E-2</v>
      </c>
      <c r="DA4" s="267">
        <v>8.9583559380327539E-5</v>
      </c>
      <c r="DB4" s="267">
        <v>4.5000259989394037E-4</v>
      </c>
      <c r="DC4" s="267">
        <v>9.390956324455876E-3</v>
      </c>
      <c r="DD4" s="267">
        <v>8.6708697183557139E-5</v>
      </c>
      <c r="DE4" s="268">
        <v>2.4050906551116888E-5</v>
      </c>
      <c r="DF4" s="266">
        <v>1.3786948887641448</v>
      </c>
      <c r="DG4" s="269">
        <v>1.0767091271102698</v>
      </c>
      <c r="DH4" s="270"/>
      <c r="DI4" s="270"/>
      <c r="DJ4" s="270"/>
      <c r="DK4" s="270"/>
      <c r="DL4" s="270"/>
      <c r="DM4" s="270"/>
      <c r="DN4" s="270"/>
      <c r="DO4" s="270"/>
      <c r="DP4" s="270"/>
      <c r="DQ4" s="270"/>
      <c r="DR4" s="270"/>
      <c r="DS4" s="270"/>
      <c r="DT4" s="270"/>
      <c r="DU4" s="270"/>
      <c r="DV4" s="270"/>
      <c r="DW4" s="270"/>
      <c r="DX4" s="270"/>
      <c r="DY4" s="270"/>
      <c r="DZ4" s="270"/>
      <c r="EA4" s="270"/>
      <c r="EB4" s="270"/>
      <c r="EC4" s="253"/>
      <c r="ED4" s="271"/>
    </row>
    <row r="5" spans="1:135" ht="39.950000000000003" customHeight="1">
      <c r="A5" s="272" t="s">
        <v>200</v>
      </c>
      <c r="B5" s="265" t="s">
        <v>118</v>
      </c>
      <c r="C5" s="266">
        <v>2.3804748423496402E-3</v>
      </c>
      <c r="D5" s="267">
        <v>1.0340806400483438</v>
      </c>
      <c r="E5" s="267">
        <v>1.0172953389071551E-2</v>
      </c>
      <c r="F5" s="267">
        <v>1.0540091107125479E-4</v>
      </c>
      <c r="G5" s="267">
        <v>8.8904242921868776E-4</v>
      </c>
      <c r="H5" s="267">
        <v>0</v>
      </c>
      <c r="I5" s="267">
        <v>3.42224476873874E-6</v>
      </c>
      <c r="J5" s="267">
        <v>3.8033017238325965E-2</v>
      </c>
      <c r="K5" s="267">
        <v>6.115192669293812E-4</v>
      </c>
      <c r="L5" s="267">
        <v>2.778842113643305E-3</v>
      </c>
      <c r="M5" s="267">
        <v>0</v>
      </c>
      <c r="N5" s="267">
        <v>5.5681520388789095E-4</v>
      </c>
      <c r="O5" s="267">
        <v>1.2597644744459573E-4</v>
      </c>
      <c r="P5" s="267">
        <v>2.6962363535596585E-5</v>
      </c>
      <c r="Q5" s="267">
        <v>2.2510831307619505E-6</v>
      </c>
      <c r="R5" s="267">
        <v>8.9557570406031649E-5</v>
      </c>
      <c r="S5" s="267">
        <v>7.4503040658845534E-6</v>
      </c>
      <c r="T5" s="267">
        <v>4.265371245218651E-6</v>
      </c>
      <c r="U5" s="267">
        <v>3.4074373833288638E-4</v>
      </c>
      <c r="V5" s="267">
        <v>6.463916129407774E-6</v>
      </c>
      <c r="W5" s="267">
        <v>1.4584970146867847E-7</v>
      </c>
      <c r="X5" s="267">
        <v>4.4244384127424586E-6</v>
      </c>
      <c r="Y5" s="267">
        <v>1.4926862896398627E-6</v>
      </c>
      <c r="Z5" s="267">
        <v>7.2878737103153773E-7</v>
      </c>
      <c r="AA5" s="267">
        <v>1.5368325637408041E-4</v>
      </c>
      <c r="AB5" s="267">
        <v>8.3720813710229098E-5</v>
      </c>
      <c r="AC5" s="267">
        <v>1.3610108273340963E-7</v>
      </c>
      <c r="AD5" s="267">
        <v>7.0189970327807212E-7</v>
      </c>
      <c r="AE5" s="267">
        <v>1.6030790077931349E-6</v>
      </c>
      <c r="AF5" s="267">
        <v>6.6868650849969191E-6</v>
      </c>
      <c r="AG5" s="267">
        <v>3.753199934245146E-6</v>
      </c>
      <c r="AH5" s="267">
        <v>9.8817860423672815E-7</v>
      </c>
      <c r="AI5" s="267">
        <v>1.3235037275937015E-6</v>
      </c>
      <c r="AJ5" s="267">
        <v>2.0445225441141041E-5</v>
      </c>
      <c r="AK5" s="267">
        <v>4.2971411231440135E-6</v>
      </c>
      <c r="AL5" s="267">
        <v>0</v>
      </c>
      <c r="AM5" s="267">
        <v>3.6941980796019011E-7</v>
      </c>
      <c r="AN5" s="267">
        <v>6.4797462287540615E-7</v>
      </c>
      <c r="AO5" s="267">
        <v>3.4348283198627569E-7</v>
      </c>
      <c r="AP5" s="267">
        <v>2.0852249223601377E-7</v>
      </c>
      <c r="AQ5" s="267">
        <v>2.8165835828989101E-7</v>
      </c>
      <c r="AR5" s="267">
        <v>6.6427148819517815E-7</v>
      </c>
      <c r="AS5" s="267">
        <v>5.9212713007751915E-7</v>
      </c>
      <c r="AT5" s="267">
        <v>5.425242877834212E-7</v>
      </c>
      <c r="AU5" s="267">
        <v>5.2293300211774602E-7</v>
      </c>
      <c r="AV5" s="267">
        <v>4.2847407636088684E-7</v>
      </c>
      <c r="AW5" s="267">
        <v>4.9969556263609353E-7</v>
      </c>
      <c r="AX5" s="267">
        <v>9.2264106277061284E-7</v>
      </c>
      <c r="AY5" s="267">
        <v>9.3787604201790254E-7</v>
      </c>
      <c r="AZ5" s="267">
        <v>4.832158120579909E-7</v>
      </c>
      <c r="BA5" s="267">
        <v>5.2844077060298367E-7</v>
      </c>
      <c r="BB5" s="267">
        <v>8.5733216746233783E-7</v>
      </c>
      <c r="BC5" s="267">
        <v>8.2371113849061555E-8</v>
      </c>
      <c r="BD5" s="267">
        <v>5.6103065152877366E-9</v>
      </c>
      <c r="BE5" s="267">
        <v>0</v>
      </c>
      <c r="BF5" s="267">
        <v>9.0531918512153455E-8</v>
      </c>
      <c r="BG5" s="267">
        <v>2.2132396754748339E-7</v>
      </c>
      <c r="BH5" s="267">
        <v>7.4076476377102078E-7</v>
      </c>
      <c r="BI5" s="267">
        <v>2.1201190575952137E-7</v>
      </c>
      <c r="BJ5" s="267">
        <v>4.7823426684619067E-5</v>
      </c>
      <c r="BK5" s="267">
        <v>1.1704254678977454E-6</v>
      </c>
      <c r="BL5" s="267">
        <v>1.9431781870794145E-6</v>
      </c>
      <c r="BM5" s="267">
        <v>1.0849506828432175E-6</v>
      </c>
      <c r="BN5" s="267">
        <v>4.2252917971741379E-6</v>
      </c>
      <c r="BO5" s="267">
        <v>2.7547746912620136E-6</v>
      </c>
      <c r="BP5" s="267">
        <v>5.3505881939490453E-7</v>
      </c>
      <c r="BQ5" s="267">
        <v>3.4555478593621833E-7</v>
      </c>
      <c r="BR5" s="267">
        <v>5.8163614847960775E-7</v>
      </c>
      <c r="BS5" s="267">
        <v>8.1752161570373928E-7</v>
      </c>
      <c r="BT5" s="267">
        <v>1.3534296017424565E-6</v>
      </c>
      <c r="BU5" s="267">
        <v>6.8252340173558999E-7</v>
      </c>
      <c r="BV5" s="267">
        <v>6.3283414065747202E-7</v>
      </c>
      <c r="BW5" s="267">
        <v>3.9186921220163754E-7</v>
      </c>
      <c r="BX5" s="267">
        <v>1.0489747257005272E-7</v>
      </c>
      <c r="BY5" s="267">
        <v>1.8955326956417433E-6</v>
      </c>
      <c r="BZ5" s="267">
        <v>2.5821129776931908E-6</v>
      </c>
      <c r="CA5" s="267">
        <v>9.6290790867534091E-6</v>
      </c>
      <c r="CB5" s="267">
        <v>3.5949943086504675E-6</v>
      </c>
      <c r="CC5" s="267">
        <v>2.692384925586955E-5</v>
      </c>
      <c r="CD5" s="267">
        <v>2.5518488639509946E-6</v>
      </c>
      <c r="CE5" s="267">
        <v>7.3697092326874648E-7</v>
      </c>
      <c r="CF5" s="267">
        <v>1.084051823155656E-4</v>
      </c>
      <c r="CG5" s="267">
        <v>8.0876387654665127E-7</v>
      </c>
      <c r="CH5" s="267">
        <v>1.8553752178910978E-6</v>
      </c>
      <c r="CI5" s="267">
        <v>1.5423235046678897E-6</v>
      </c>
      <c r="CJ5" s="267">
        <v>1.7147972837991712E-6</v>
      </c>
      <c r="CK5" s="267">
        <v>3.259257236461869E-6</v>
      </c>
      <c r="CL5" s="267">
        <v>3.7521773254587065E-6</v>
      </c>
      <c r="CM5" s="267">
        <v>1.6129761827104015E-6</v>
      </c>
      <c r="CN5" s="267">
        <v>2.5542971190885489E-4</v>
      </c>
      <c r="CO5" s="267">
        <v>7.6539169436602359E-4</v>
      </c>
      <c r="CP5" s="267">
        <v>1.4226089738175399E-4</v>
      </c>
      <c r="CQ5" s="267">
        <v>1.1008282843329464E-6</v>
      </c>
      <c r="CR5" s="267">
        <v>2.2472735917917065E-4</v>
      </c>
      <c r="CS5" s="267">
        <v>1.0889257765290638E-3</v>
      </c>
      <c r="CT5" s="267">
        <v>2.2000391924421691E-5</v>
      </c>
      <c r="CU5" s="267">
        <v>7.580356620007066E-7</v>
      </c>
      <c r="CV5" s="267">
        <v>1.6998765419345187E-6</v>
      </c>
      <c r="CW5" s="267">
        <v>4.7466891213780922E-7</v>
      </c>
      <c r="CX5" s="267">
        <v>9.8050324766700096E-7</v>
      </c>
      <c r="CY5" s="267">
        <v>1.7932793622887266E-3</v>
      </c>
      <c r="CZ5" s="267">
        <v>4.2556739196289725E-3</v>
      </c>
      <c r="DA5" s="267">
        <v>1.7097283415249255E-6</v>
      </c>
      <c r="DB5" s="267">
        <v>6.987735382051834E-6</v>
      </c>
      <c r="DC5" s="267">
        <v>3.7656598819575188E-4</v>
      </c>
      <c r="DD5" s="267">
        <v>5.6562055694622796E-6</v>
      </c>
      <c r="DE5" s="268">
        <v>1.2321432090538094E-6</v>
      </c>
      <c r="DF5" s="266">
        <v>1.0996902801512767</v>
      </c>
      <c r="DG5" s="269">
        <v>0.85881696616334202</v>
      </c>
      <c r="DH5" s="270"/>
      <c r="DI5" s="270"/>
      <c r="DJ5" s="270"/>
      <c r="DK5" s="270"/>
      <c r="DL5" s="270"/>
      <c r="DM5" s="270"/>
      <c r="DN5" s="270"/>
      <c r="DO5" s="270"/>
      <c r="DP5" s="270"/>
      <c r="DQ5" s="270"/>
      <c r="DR5" s="270"/>
      <c r="DS5" s="270"/>
      <c r="DT5" s="270"/>
      <c r="DU5" s="270"/>
      <c r="DV5" s="270"/>
      <c r="DW5" s="270"/>
      <c r="DX5" s="270"/>
      <c r="DY5" s="270"/>
      <c r="DZ5" s="270"/>
      <c r="EA5" s="270"/>
      <c r="EB5" s="270"/>
      <c r="EC5" s="253"/>
      <c r="ED5" s="271"/>
    </row>
    <row r="6" spans="1:135" ht="39.950000000000003" customHeight="1">
      <c r="A6" s="272" t="s">
        <v>201</v>
      </c>
      <c r="B6" s="265" t="s">
        <v>119</v>
      </c>
      <c r="C6" s="266">
        <v>5.5331848036651851E-2</v>
      </c>
      <c r="D6" s="267">
        <v>3.1207549343786722E-2</v>
      </c>
      <c r="E6" s="267">
        <v>1.0005813800315944</v>
      </c>
      <c r="F6" s="267">
        <v>9.860258083841338E-5</v>
      </c>
      <c r="G6" s="267">
        <v>2.863546920979961E-4</v>
      </c>
      <c r="H6" s="267">
        <v>0</v>
      </c>
      <c r="I6" s="267">
        <v>3.0833147636220666E-6</v>
      </c>
      <c r="J6" s="267">
        <v>3.7494413270684119E-3</v>
      </c>
      <c r="K6" s="267">
        <v>4.5507233461360682E-3</v>
      </c>
      <c r="L6" s="267">
        <v>4.6878469493964207E-3</v>
      </c>
      <c r="M6" s="267">
        <v>0</v>
      </c>
      <c r="N6" s="267">
        <v>3.8858438107630569E-4</v>
      </c>
      <c r="O6" s="267">
        <v>1.780539951870494E-4</v>
      </c>
      <c r="P6" s="267">
        <v>2.5101030856504986E-5</v>
      </c>
      <c r="Q6" s="267">
        <v>2.3805025550069859E-6</v>
      </c>
      <c r="R6" s="267">
        <v>3.4363476901583717E-5</v>
      </c>
      <c r="S6" s="267">
        <v>4.5592089877265205E-6</v>
      </c>
      <c r="T6" s="267">
        <v>2.2391586543623186E-6</v>
      </c>
      <c r="U6" s="267">
        <v>1.2435452417867789E-5</v>
      </c>
      <c r="V6" s="267">
        <v>1.6379200329061669E-6</v>
      </c>
      <c r="W6" s="267">
        <v>2.2097739323090163E-7</v>
      </c>
      <c r="X6" s="267">
        <v>1.3859585310717883E-6</v>
      </c>
      <c r="Y6" s="267">
        <v>1.3399197938467094E-6</v>
      </c>
      <c r="Z6" s="267">
        <v>6.1904976785662414E-7</v>
      </c>
      <c r="AA6" s="267">
        <v>1.6965016497343222E-4</v>
      </c>
      <c r="AB6" s="267">
        <v>4.5918509146887048E-5</v>
      </c>
      <c r="AC6" s="267">
        <v>1.7659194040589895E-7</v>
      </c>
      <c r="AD6" s="267">
        <v>1.2899526286370624E-6</v>
      </c>
      <c r="AE6" s="267">
        <v>7.5665801145077774E-7</v>
      </c>
      <c r="AF6" s="267">
        <v>1.1211328583468956E-4</v>
      </c>
      <c r="AG6" s="267">
        <v>3.4056125604378837E-6</v>
      </c>
      <c r="AH6" s="267">
        <v>8.3085275210851051E-7</v>
      </c>
      <c r="AI6" s="267">
        <v>1.3551909169805908E-6</v>
      </c>
      <c r="AJ6" s="267">
        <v>4.2097068675694375E-6</v>
      </c>
      <c r="AK6" s="267">
        <v>4.4469418306042505E-6</v>
      </c>
      <c r="AL6" s="267">
        <v>0</v>
      </c>
      <c r="AM6" s="267">
        <v>4.7444729007884287E-7</v>
      </c>
      <c r="AN6" s="267">
        <v>1.149811352622874E-6</v>
      </c>
      <c r="AO6" s="267">
        <v>6.3313444200369574E-7</v>
      </c>
      <c r="AP6" s="267">
        <v>2.8316734938121992E-7</v>
      </c>
      <c r="AQ6" s="267">
        <v>3.7273508221420017E-7</v>
      </c>
      <c r="AR6" s="267">
        <v>1.1657981235011038E-6</v>
      </c>
      <c r="AS6" s="267">
        <v>8.5543528704318988E-7</v>
      </c>
      <c r="AT6" s="267">
        <v>1.059182401777237E-6</v>
      </c>
      <c r="AU6" s="267">
        <v>1.0577631785417226E-6</v>
      </c>
      <c r="AV6" s="267">
        <v>7.4309018305959946E-7</v>
      </c>
      <c r="AW6" s="267">
        <v>8.3437229306996088E-7</v>
      </c>
      <c r="AX6" s="267">
        <v>1.6510239919313414E-6</v>
      </c>
      <c r="AY6" s="267">
        <v>1.6464417762713417E-6</v>
      </c>
      <c r="AZ6" s="267">
        <v>6.4777275829112007E-7</v>
      </c>
      <c r="BA6" s="267">
        <v>1.0958075571022569E-6</v>
      </c>
      <c r="BB6" s="267">
        <v>1.072387955419918E-6</v>
      </c>
      <c r="BC6" s="267">
        <v>2.9424161069538137E-7</v>
      </c>
      <c r="BD6" s="267">
        <v>9.3678724847812951E-9</v>
      </c>
      <c r="BE6" s="267">
        <v>0</v>
      </c>
      <c r="BF6" s="267">
        <v>1.6550560257626869E-7</v>
      </c>
      <c r="BG6" s="267">
        <v>5.2402526352213751E-7</v>
      </c>
      <c r="BH6" s="267">
        <v>1.0652725861017675E-6</v>
      </c>
      <c r="BI6" s="267">
        <v>4.7592465258415519E-7</v>
      </c>
      <c r="BJ6" s="267">
        <v>2.4441522624437436E-4</v>
      </c>
      <c r="BK6" s="267">
        <v>1.1201986082747035E-6</v>
      </c>
      <c r="BL6" s="267">
        <v>1.6331048901260062E-5</v>
      </c>
      <c r="BM6" s="267">
        <v>1.549964243356095E-6</v>
      </c>
      <c r="BN6" s="267">
        <v>8.0280060836748017E-5</v>
      </c>
      <c r="BO6" s="267">
        <v>4.8119789281102462E-5</v>
      </c>
      <c r="BP6" s="267">
        <v>1.0236652078345194E-6</v>
      </c>
      <c r="BQ6" s="267">
        <v>7.1568941037952762E-7</v>
      </c>
      <c r="BR6" s="267">
        <v>1.5986824363787149E-6</v>
      </c>
      <c r="BS6" s="267">
        <v>1.1887380657463737E-6</v>
      </c>
      <c r="BT6" s="267">
        <v>6.773622819841045E-6</v>
      </c>
      <c r="BU6" s="267">
        <v>1.0180963086180331E-6</v>
      </c>
      <c r="BV6" s="267">
        <v>9.5187556293919026E-7</v>
      </c>
      <c r="BW6" s="267">
        <v>6.6060906927653629E-7</v>
      </c>
      <c r="BX6" s="267">
        <v>1.4573624350784224E-7</v>
      </c>
      <c r="BY6" s="267">
        <v>2.4897815808178632E-6</v>
      </c>
      <c r="BZ6" s="267">
        <v>2.2645612731434979E-6</v>
      </c>
      <c r="CA6" s="267">
        <v>7.6078631130137278E-6</v>
      </c>
      <c r="CB6" s="267">
        <v>3.0861589714266523E-6</v>
      </c>
      <c r="CC6" s="267">
        <v>1.9232087243684866E-5</v>
      </c>
      <c r="CD6" s="267">
        <v>2.1371725573651465E-6</v>
      </c>
      <c r="CE6" s="267">
        <v>1.1441727304536653E-6</v>
      </c>
      <c r="CF6" s="267">
        <v>7.6316898034140072E-5</v>
      </c>
      <c r="CG6" s="267">
        <v>8.9392182883521907E-7</v>
      </c>
      <c r="CH6" s="267">
        <v>4.1762725246601224E-6</v>
      </c>
      <c r="CI6" s="267">
        <v>1.2111026003745675E-5</v>
      </c>
      <c r="CJ6" s="267">
        <v>3.2350319157708116E-6</v>
      </c>
      <c r="CK6" s="267">
        <v>7.4546195154469991E-6</v>
      </c>
      <c r="CL6" s="267">
        <v>1.0802034310121488E-5</v>
      </c>
      <c r="CM6" s="267">
        <v>1.5622817342674914E-6</v>
      </c>
      <c r="CN6" s="267">
        <v>6.215542653740196E-4</v>
      </c>
      <c r="CO6" s="267">
        <v>2.9085601240771423E-5</v>
      </c>
      <c r="CP6" s="267">
        <v>5.5527977319277995E-5</v>
      </c>
      <c r="CQ6" s="267">
        <v>1.4099258260521723E-6</v>
      </c>
      <c r="CR6" s="267">
        <v>1.1537535709344028E-4</v>
      </c>
      <c r="CS6" s="267">
        <v>6.5844747058850549E-4</v>
      </c>
      <c r="CT6" s="267">
        <v>1.0234677154168061E-4</v>
      </c>
      <c r="CU6" s="267">
        <v>1.3972305002053956E-6</v>
      </c>
      <c r="CV6" s="267">
        <v>5.882190647475342E-6</v>
      </c>
      <c r="CW6" s="267">
        <v>1.0937663447730316E-6</v>
      </c>
      <c r="CX6" s="267">
        <v>1.6550458247890021E-6</v>
      </c>
      <c r="CY6" s="267">
        <v>7.7272997573228901E-4</v>
      </c>
      <c r="CZ6" s="267">
        <v>1.0464298115100312E-3</v>
      </c>
      <c r="DA6" s="267">
        <v>5.510532216741352E-6</v>
      </c>
      <c r="DB6" s="267">
        <v>3.944754248051762E-4</v>
      </c>
      <c r="DC6" s="267">
        <v>5.2137433971712781E-4</v>
      </c>
      <c r="DD6" s="267">
        <v>4.9334568783583059E-6</v>
      </c>
      <c r="DE6" s="268">
        <v>1.5451651506267407E-6</v>
      </c>
      <c r="DF6" s="266">
        <v>1.1064123620254516</v>
      </c>
      <c r="DG6" s="269">
        <v>0.86406666061429804</v>
      </c>
      <c r="DH6" s="270"/>
      <c r="DI6" s="270"/>
      <c r="DJ6" s="270"/>
      <c r="DK6" s="270"/>
      <c r="DL6" s="270"/>
      <c r="DM6" s="270"/>
      <c r="DN6" s="270"/>
      <c r="DO6" s="270"/>
      <c r="DP6" s="270"/>
      <c r="DQ6" s="270"/>
      <c r="DR6" s="270"/>
      <c r="DS6" s="270"/>
      <c r="DT6" s="270"/>
      <c r="DU6" s="270"/>
      <c r="DV6" s="270"/>
      <c r="DW6" s="270"/>
      <c r="DX6" s="270"/>
      <c r="DY6" s="270"/>
      <c r="DZ6" s="270"/>
      <c r="EA6" s="270"/>
      <c r="EB6" s="270"/>
      <c r="EC6" s="253"/>
      <c r="ED6" s="271"/>
    </row>
    <row r="7" spans="1:135" ht="39.950000000000003" customHeight="1">
      <c r="A7" s="272" t="s">
        <v>202</v>
      </c>
      <c r="B7" s="265" t="s">
        <v>120</v>
      </c>
      <c r="C7" s="266">
        <v>1.3774677655857063E-4</v>
      </c>
      <c r="D7" s="267">
        <v>5.3135041111045014E-4</v>
      </c>
      <c r="E7" s="267">
        <v>4.8189150475092641E-5</v>
      </c>
      <c r="F7" s="267">
        <v>1.1249217271625729</v>
      </c>
      <c r="G7" s="267">
        <v>4.247504067414065E-4</v>
      </c>
      <c r="H7" s="267">
        <v>0</v>
      </c>
      <c r="I7" s="267">
        <v>6.3471578713922733E-5</v>
      </c>
      <c r="J7" s="267">
        <v>6.7490328983560097E-4</v>
      </c>
      <c r="K7" s="267">
        <v>3.2510092480837243E-5</v>
      </c>
      <c r="L7" s="267">
        <v>4.3186185274881553E-4</v>
      </c>
      <c r="M7" s="267">
        <v>0</v>
      </c>
      <c r="N7" s="267">
        <v>1.73773521275493E-5</v>
      </c>
      <c r="O7" s="267">
        <v>3.4647765885532446E-5</v>
      </c>
      <c r="P7" s="267">
        <v>0.27670051815096586</v>
      </c>
      <c r="Q7" s="267">
        <v>6.1925327271013996E-3</v>
      </c>
      <c r="R7" s="267">
        <v>4.8122668720687678E-3</v>
      </c>
      <c r="S7" s="267">
        <v>5.0180148129631841E-4</v>
      </c>
      <c r="T7" s="267">
        <v>2.0297470540932104E-4</v>
      </c>
      <c r="U7" s="267">
        <v>6.2209430429202927E-5</v>
      </c>
      <c r="V7" s="267">
        <v>1.1641169722452513E-3</v>
      </c>
      <c r="W7" s="267">
        <v>2.402925957579805E-6</v>
      </c>
      <c r="X7" s="267">
        <v>2.0569551331375613E-5</v>
      </c>
      <c r="Y7" s="267">
        <v>2.368868141588506E-5</v>
      </c>
      <c r="Z7" s="267">
        <v>9.0519303307482336E-6</v>
      </c>
      <c r="AA7" s="267">
        <v>3.0581921333789078E-5</v>
      </c>
      <c r="AB7" s="267">
        <v>1.3034606947835434E-3</v>
      </c>
      <c r="AC7" s="267">
        <v>2.1253365285319123E-6</v>
      </c>
      <c r="AD7" s="267">
        <v>1.7548659785195075E-5</v>
      </c>
      <c r="AE7" s="267">
        <v>3.9317097077082297E-5</v>
      </c>
      <c r="AF7" s="267">
        <v>2.1091759722639692E-5</v>
      </c>
      <c r="AG7" s="267">
        <v>8.5312445000011374E-6</v>
      </c>
      <c r="AH7" s="267">
        <v>9.0803298756264158E-5</v>
      </c>
      <c r="AI7" s="267">
        <v>1.3696814058183407E-5</v>
      </c>
      <c r="AJ7" s="267">
        <v>1.2908959239152039E-3</v>
      </c>
      <c r="AK7" s="267">
        <v>1.3860201454269288E-4</v>
      </c>
      <c r="AL7" s="267">
        <v>0</v>
      </c>
      <c r="AM7" s="267">
        <v>2.3671341882584977E-5</v>
      </c>
      <c r="AN7" s="267">
        <v>2.6461677002064356E-4</v>
      </c>
      <c r="AO7" s="267">
        <v>5.8316283587548393E-6</v>
      </c>
      <c r="AP7" s="267">
        <v>4.1293437093897314E-6</v>
      </c>
      <c r="AQ7" s="267">
        <v>1.1211564594976509E-4</v>
      </c>
      <c r="AR7" s="267">
        <v>8.9266247236448744E-5</v>
      </c>
      <c r="AS7" s="267">
        <v>1.0276385665617378E-4</v>
      </c>
      <c r="AT7" s="267">
        <v>1.3274715500818716E-5</v>
      </c>
      <c r="AU7" s="267">
        <v>1.6535962612543018E-5</v>
      </c>
      <c r="AV7" s="267">
        <v>7.1843137931804795E-5</v>
      </c>
      <c r="AW7" s="267">
        <v>6.2741734262702819E-5</v>
      </c>
      <c r="AX7" s="267">
        <v>2.521801166086145E-5</v>
      </c>
      <c r="AY7" s="267">
        <v>1.6589961921229295E-5</v>
      </c>
      <c r="AZ7" s="267">
        <v>1.7468506830168708E-5</v>
      </c>
      <c r="BA7" s="267">
        <v>1.6399488324770652E-5</v>
      </c>
      <c r="BB7" s="267">
        <v>4.169740096458411E-5</v>
      </c>
      <c r="BC7" s="267">
        <v>3.6373643281125731E-6</v>
      </c>
      <c r="BD7" s="267">
        <v>7.044296304284767E-7</v>
      </c>
      <c r="BE7" s="267">
        <v>0</v>
      </c>
      <c r="BF7" s="267">
        <v>1.7488814600485934E-6</v>
      </c>
      <c r="BG7" s="267">
        <v>7.4803088632168962E-6</v>
      </c>
      <c r="BH7" s="267">
        <v>5.1748753622593503E-4</v>
      </c>
      <c r="BI7" s="267">
        <v>8.3409681918660469E-6</v>
      </c>
      <c r="BJ7" s="267">
        <v>2.4437866377955493E-3</v>
      </c>
      <c r="BK7" s="267">
        <v>1.0093867638233015E-5</v>
      </c>
      <c r="BL7" s="267">
        <v>4.2337989540891336E-3</v>
      </c>
      <c r="BM7" s="267">
        <v>9.5826307794134034E-4</v>
      </c>
      <c r="BN7" s="267">
        <v>2.1880520513077676E-4</v>
      </c>
      <c r="BO7" s="267">
        <v>2.4238236284938685E-4</v>
      </c>
      <c r="BP7" s="267">
        <v>1.2386787256040607E-5</v>
      </c>
      <c r="BQ7" s="267">
        <v>1.1294719081048128E-5</v>
      </c>
      <c r="BR7" s="267">
        <v>2.8837395279190895E-5</v>
      </c>
      <c r="BS7" s="267">
        <v>1.3429661699782007E-5</v>
      </c>
      <c r="BT7" s="267">
        <v>5.649940535743798E-5</v>
      </c>
      <c r="BU7" s="267">
        <v>1.3252646041138813E-5</v>
      </c>
      <c r="BV7" s="267">
        <v>4.9255971320261167E-6</v>
      </c>
      <c r="BW7" s="267">
        <v>1.1833843809766304E-5</v>
      </c>
      <c r="BX7" s="267">
        <v>5.8621541544809537E-6</v>
      </c>
      <c r="BY7" s="267">
        <v>1.0206921204684268E-5</v>
      </c>
      <c r="BZ7" s="267">
        <v>1.1884400279770675E-5</v>
      </c>
      <c r="CA7" s="267">
        <v>4.0752179355882148E-5</v>
      </c>
      <c r="CB7" s="267">
        <v>3.5195637439860178E-5</v>
      </c>
      <c r="CC7" s="267">
        <v>9.4844309120374292E-5</v>
      </c>
      <c r="CD7" s="267">
        <v>1.5461933484530509E-5</v>
      </c>
      <c r="CE7" s="267">
        <v>7.612281722915925E-5</v>
      </c>
      <c r="CF7" s="267">
        <v>3.7090927632044894E-4</v>
      </c>
      <c r="CG7" s="267">
        <v>6.2123570531221235E-6</v>
      </c>
      <c r="CH7" s="267">
        <v>1.423331665878237E-5</v>
      </c>
      <c r="CI7" s="267">
        <v>3.1221603367046543E-5</v>
      </c>
      <c r="CJ7" s="267">
        <v>1.5038878354360109E-5</v>
      </c>
      <c r="CK7" s="267">
        <v>1.9334021422672242E-5</v>
      </c>
      <c r="CL7" s="267">
        <v>1.1714355142769031E-4</v>
      </c>
      <c r="CM7" s="267">
        <v>1.2163108255856431E-5</v>
      </c>
      <c r="CN7" s="267">
        <v>1.0683932392138171E-4</v>
      </c>
      <c r="CO7" s="267">
        <v>2.518206534278898E-5</v>
      </c>
      <c r="CP7" s="267">
        <v>2.1254957761878514E-5</v>
      </c>
      <c r="CQ7" s="267">
        <v>4.847444455809598E-5</v>
      </c>
      <c r="CR7" s="267">
        <v>7.6149106921708336E-5</v>
      </c>
      <c r="CS7" s="267">
        <v>3.389021762240393E-4</v>
      </c>
      <c r="CT7" s="267">
        <v>3.7264687445845611E-5</v>
      </c>
      <c r="CU7" s="267">
        <v>8.6390172612243625E-6</v>
      </c>
      <c r="CV7" s="267">
        <v>4.2360261543911475E-5</v>
      </c>
      <c r="CW7" s="267">
        <v>1.0417300123346223E-5</v>
      </c>
      <c r="CX7" s="267">
        <v>3.5523206208687636E-5</v>
      </c>
      <c r="CY7" s="267">
        <v>7.7260303900104411E-4</v>
      </c>
      <c r="CZ7" s="267">
        <v>1.3018826311311747E-3</v>
      </c>
      <c r="DA7" s="267">
        <v>4.537757435843738E-5</v>
      </c>
      <c r="DB7" s="267">
        <v>5.1089205788636686E-5</v>
      </c>
      <c r="DC7" s="267">
        <v>2.1907818623287712E-4</v>
      </c>
      <c r="DD7" s="267">
        <v>2.0363664964610027E-4</v>
      </c>
      <c r="DE7" s="268">
        <v>9.6792758627504658E-6</v>
      </c>
      <c r="DF7" s="266">
        <v>1.433881417010892</v>
      </c>
      <c r="DG7" s="269">
        <v>1.1198077409812945</v>
      </c>
      <c r="DH7" s="270"/>
      <c r="DI7" s="270"/>
      <c r="DJ7" s="270"/>
      <c r="DK7" s="270"/>
      <c r="DL7" s="270"/>
      <c r="DM7" s="270"/>
      <c r="DN7" s="270"/>
      <c r="DO7" s="270"/>
      <c r="DP7" s="270"/>
      <c r="DQ7" s="270"/>
      <c r="DR7" s="270"/>
      <c r="DS7" s="270"/>
      <c r="DT7" s="270"/>
      <c r="DU7" s="270"/>
      <c r="DV7" s="270"/>
      <c r="DW7" s="270"/>
      <c r="DX7" s="270"/>
      <c r="DY7" s="270"/>
      <c r="DZ7" s="270"/>
      <c r="EA7" s="270"/>
      <c r="EB7" s="270"/>
      <c r="EC7" s="253"/>
      <c r="ED7" s="271"/>
    </row>
    <row r="8" spans="1:135" ht="39.950000000000003" customHeight="1">
      <c r="A8" s="272" t="s">
        <v>203</v>
      </c>
      <c r="B8" s="265" t="s">
        <v>121</v>
      </c>
      <c r="C8" s="266">
        <v>2.4281046271807319E-5</v>
      </c>
      <c r="D8" s="267">
        <v>5.0775921357591736E-4</v>
      </c>
      <c r="E8" s="267">
        <v>4.4460709810560709E-5</v>
      </c>
      <c r="F8" s="267">
        <v>8.8236976811900477E-5</v>
      </c>
      <c r="G8" s="267">
        <v>1.0326646166609108</v>
      </c>
      <c r="H8" s="267">
        <v>0</v>
      </c>
      <c r="I8" s="267">
        <v>3.1340895288178864E-6</v>
      </c>
      <c r="J8" s="267">
        <v>3.3024116730653932E-2</v>
      </c>
      <c r="K8" s="267">
        <v>3.6463468064615518E-4</v>
      </c>
      <c r="L8" s="267">
        <v>2.2414772350122657E-3</v>
      </c>
      <c r="M8" s="267">
        <v>0</v>
      </c>
      <c r="N8" s="267">
        <v>3.3992913432367557E-6</v>
      </c>
      <c r="O8" s="267">
        <v>2.1710635682285067E-5</v>
      </c>
      <c r="P8" s="267">
        <v>2.2589792623314517E-5</v>
      </c>
      <c r="Q8" s="267">
        <v>1.6816708496898403E-6</v>
      </c>
      <c r="R8" s="267">
        <v>7.6686311922995927E-5</v>
      </c>
      <c r="S8" s="267">
        <v>4.9565589617983758E-6</v>
      </c>
      <c r="T8" s="267">
        <v>3.651643700452452E-6</v>
      </c>
      <c r="U8" s="267">
        <v>1.3922769403158227E-4</v>
      </c>
      <c r="V8" s="267">
        <v>5.3156335816386274E-6</v>
      </c>
      <c r="W8" s="267">
        <v>1.1529602510608568E-7</v>
      </c>
      <c r="X8" s="267">
        <v>3.4868159363211708E-6</v>
      </c>
      <c r="Y8" s="267">
        <v>1.300451443841861E-6</v>
      </c>
      <c r="Z8" s="267">
        <v>4.2528449160577239E-7</v>
      </c>
      <c r="AA8" s="267">
        <v>1.9224815148982278E-4</v>
      </c>
      <c r="AB8" s="267">
        <v>7.1057492165692228E-5</v>
      </c>
      <c r="AC8" s="267">
        <v>1.1574538031749851E-7</v>
      </c>
      <c r="AD8" s="267">
        <v>5.9701671685904285E-7</v>
      </c>
      <c r="AE8" s="267">
        <v>1.3388743746289554E-6</v>
      </c>
      <c r="AF8" s="267">
        <v>5.8014118648937219E-7</v>
      </c>
      <c r="AG8" s="267">
        <v>9.1015636712961097E-7</v>
      </c>
      <c r="AH8" s="267">
        <v>8.1016110269682099E-7</v>
      </c>
      <c r="AI8" s="267">
        <v>1.2073993832195175E-6</v>
      </c>
      <c r="AJ8" s="267">
        <v>1.768086312771736E-5</v>
      </c>
      <c r="AK8" s="267">
        <v>3.5259379501717095E-6</v>
      </c>
      <c r="AL8" s="267">
        <v>0</v>
      </c>
      <c r="AM8" s="267">
        <v>3.3114022886130092E-7</v>
      </c>
      <c r="AN8" s="267">
        <v>6.6223249378907875E-7</v>
      </c>
      <c r="AO8" s="267">
        <v>2.8575244447807895E-7</v>
      </c>
      <c r="AP8" s="267">
        <v>1.7847602417840494E-7</v>
      </c>
      <c r="AQ8" s="267">
        <v>2.3796524519290041E-7</v>
      </c>
      <c r="AR8" s="267">
        <v>4.8548743226408697E-7</v>
      </c>
      <c r="AS8" s="267">
        <v>4.5263673469408597E-7</v>
      </c>
      <c r="AT8" s="267">
        <v>3.8449657255075214E-7</v>
      </c>
      <c r="AU8" s="267">
        <v>3.9358668852495721E-7</v>
      </c>
      <c r="AV8" s="267">
        <v>3.9722958960103426E-7</v>
      </c>
      <c r="AW8" s="267">
        <v>4.5817756223333867E-7</v>
      </c>
      <c r="AX8" s="267">
        <v>6.2155174052103513E-7</v>
      </c>
      <c r="AY8" s="267">
        <v>6.784491770131608E-7</v>
      </c>
      <c r="AZ8" s="267">
        <v>3.4444642539772617E-7</v>
      </c>
      <c r="BA8" s="267">
        <v>5.5865987565547705E-7</v>
      </c>
      <c r="BB8" s="267">
        <v>6.7668481210052246E-7</v>
      </c>
      <c r="BC8" s="267">
        <v>6.0695690238027538E-8</v>
      </c>
      <c r="BD8" s="267">
        <v>5.1441652773457698E-9</v>
      </c>
      <c r="BE8" s="267">
        <v>0</v>
      </c>
      <c r="BF8" s="267">
        <v>7.7164454215692964E-8</v>
      </c>
      <c r="BG8" s="267">
        <v>1.6396362716037269E-7</v>
      </c>
      <c r="BH8" s="267">
        <v>3.9109104643999801E-7</v>
      </c>
      <c r="BI8" s="267">
        <v>2.4198886281952308E-7</v>
      </c>
      <c r="BJ8" s="267">
        <v>8.3289599796141733E-4</v>
      </c>
      <c r="BK8" s="267">
        <v>1.0106562225196197E-6</v>
      </c>
      <c r="BL8" s="267">
        <v>1.1288880932687456E-6</v>
      </c>
      <c r="BM8" s="267">
        <v>9.7705633722201775E-7</v>
      </c>
      <c r="BN8" s="267">
        <v>9.1420857124249392E-7</v>
      </c>
      <c r="BO8" s="267">
        <v>8.3021632629473585E-7</v>
      </c>
      <c r="BP8" s="267">
        <v>3.9609551724401997E-7</v>
      </c>
      <c r="BQ8" s="267">
        <v>2.5930718804257767E-7</v>
      </c>
      <c r="BR8" s="267">
        <v>4.5877553749278121E-7</v>
      </c>
      <c r="BS8" s="267">
        <v>7.0638241530859356E-7</v>
      </c>
      <c r="BT8" s="267">
        <v>9.6576049604906268E-7</v>
      </c>
      <c r="BU8" s="267">
        <v>5.3238388108765727E-7</v>
      </c>
      <c r="BV8" s="267">
        <v>7.9726220454745442E-7</v>
      </c>
      <c r="BW8" s="267">
        <v>4.6867764730243753E-7</v>
      </c>
      <c r="BX8" s="267">
        <v>1.0823004780794481E-7</v>
      </c>
      <c r="BY8" s="267">
        <v>1.5346604266638249E-6</v>
      </c>
      <c r="BZ8" s="267">
        <v>2.3935704261023181E-6</v>
      </c>
      <c r="CA8" s="267">
        <v>9.0435567123613398E-6</v>
      </c>
      <c r="CB8" s="267">
        <v>3.0424024482741349E-6</v>
      </c>
      <c r="CC8" s="267">
        <v>2.5334607152544178E-5</v>
      </c>
      <c r="CD8" s="267">
        <v>2.3755431191973843E-6</v>
      </c>
      <c r="CE8" s="267">
        <v>6.3129717900529166E-7</v>
      </c>
      <c r="CF8" s="267">
        <v>1.0219616485756908E-4</v>
      </c>
      <c r="CG8" s="267">
        <v>7.0323185335290604E-7</v>
      </c>
      <c r="CH8" s="267">
        <v>1.3499504596202021E-6</v>
      </c>
      <c r="CI8" s="267">
        <v>1.4837265494655885E-6</v>
      </c>
      <c r="CJ8" s="267">
        <v>1.6041005627234413E-6</v>
      </c>
      <c r="CK8" s="267">
        <v>2.1033707629746102E-6</v>
      </c>
      <c r="CL8" s="267">
        <v>3.8771254552472915E-6</v>
      </c>
      <c r="CM8" s="267">
        <v>1.5176894277063515E-6</v>
      </c>
      <c r="CN8" s="267">
        <v>1.4254687416477734E-4</v>
      </c>
      <c r="CO8" s="267">
        <v>3.9858702727741051E-6</v>
      </c>
      <c r="CP8" s="267">
        <v>2.029683290877583E-4</v>
      </c>
      <c r="CQ8" s="267">
        <v>7.7547505781359767E-7</v>
      </c>
      <c r="CR8" s="267">
        <v>3.6480037371573292E-4</v>
      </c>
      <c r="CS8" s="267">
        <v>1.446715498217905E-3</v>
      </c>
      <c r="CT8" s="267">
        <v>1.4461266952465757E-5</v>
      </c>
      <c r="CU8" s="267">
        <v>1.1125008750740199E-6</v>
      </c>
      <c r="CV8" s="267">
        <v>1.9689487019501057E-6</v>
      </c>
      <c r="CW8" s="267">
        <v>4.9867639515489058E-7</v>
      </c>
      <c r="CX8" s="267">
        <v>1.0806861365299747E-6</v>
      </c>
      <c r="CY8" s="267">
        <v>2.8795950925174767E-3</v>
      </c>
      <c r="CZ8" s="267">
        <v>4.4626505224205689E-3</v>
      </c>
      <c r="DA8" s="267">
        <v>1.5911099821513738E-6</v>
      </c>
      <c r="DB8" s="267">
        <v>7.3594380120589192E-6</v>
      </c>
      <c r="DC8" s="267">
        <v>5.7660495951059932E-4</v>
      </c>
      <c r="DD8" s="267">
        <v>5.3584980462263708E-6</v>
      </c>
      <c r="DE8" s="268">
        <v>1.0811687320677143E-6</v>
      </c>
      <c r="DF8" s="266">
        <v>1.0806622195685929</v>
      </c>
      <c r="DG8" s="269">
        <v>0.84395676274375298</v>
      </c>
      <c r="DH8" s="270"/>
      <c r="DI8" s="270"/>
      <c r="DJ8" s="270"/>
      <c r="DK8" s="270"/>
      <c r="DL8" s="270"/>
      <c r="DM8" s="270"/>
      <c r="DN8" s="270"/>
      <c r="DO8" s="270"/>
      <c r="DP8" s="270"/>
      <c r="DQ8" s="270"/>
      <c r="DR8" s="270"/>
      <c r="DS8" s="270"/>
      <c r="DT8" s="270"/>
      <c r="DU8" s="270"/>
      <c r="DV8" s="270"/>
      <c r="DW8" s="270"/>
      <c r="DX8" s="270"/>
      <c r="DY8" s="270"/>
      <c r="DZ8" s="270"/>
      <c r="EA8" s="270"/>
      <c r="EB8" s="270"/>
      <c r="EC8" s="253"/>
      <c r="ED8" s="271"/>
    </row>
    <row r="9" spans="1:135" ht="39.950000000000003" customHeight="1">
      <c r="A9" s="272" t="s">
        <v>204</v>
      </c>
      <c r="B9" s="265" t="s">
        <v>122</v>
      </c>
      <c r="C9" s="266">
        <v>0</v>
      </c>
      <c r="D9" s="267">
        <v>0</v>
      </c>
      <c r="E9" s="267">
        <v>0</v>
      </c>
      <c r="F9" s="267">
        <v>0</v>
      </c>
      <c r="G9" s="267">
        <v>0</v>
      </c>
      <c r="H9" s="267">
        <v>1</v>
      </c>
      <c r="I9" s="267">
        <v>0</v>
      </c>
      <c r="J9" s="267">
        <v>0</v>
      </c>
      <c r="K9" s="267">
        <v>0</v>
      </c>
      <c r="L9" s="267">
        <v>0</v>
      </c>
      <c r="M9" s="267">
        <v>0</v>
      </c>
      <c r="N9" s="267">
        <v>0</v>
      </c>
      <c r="O9" s="267">
        <v>0</v>
      </c>
      <c r="P9" s="267">
        <v>0</v>
      </c>
      <c r="Q9" s="267">
        <v>0</v>
      </c>
      <c r="R9" s="267">
        <v>0</v>
      </c>
      <c r="S9" s="267">
        <v>0</v>
      </c>
      <c r="T9" s="267">
        <v>0</v>
      </c>
      <c r="U9" s="267">
        <v>0</v>
      </c>
      <c r="V9" s="267">
        <v>0</v>
      </c>
      <c r="W9" s="267">
        <v>0</v>
      </c>
      <c r="X9" s="267">
        <v>0</v>
      </c>
      <c r="Y9" s="267">
        <v>0</v>
      </c>
      <c r="Z9" s="267">
        <v>0</v>
      </c>
      <c r="AA9" s="267">
        <v>0</v>
      </c>
      <c r="AB9" s="267">
        <v>0</v>
      </c>
      <c r="AC9" s="267">
        <v>0</v>
      </c>
      <c r="AD9" s="267">
        <v>0</v>
      </c>
      <c r="AE9" s="267">
        <v>0</v>
      </c>
      <c r="AF9" s="267">
        <v>0</v>
      </c>
      <c r="AG9" s="267">
        <v>0</v>
      </c>
      <c r="AH9" s="267">
        <v>0</v>
      </c>
      <c r="AI9" s="267">
        <v>0</v>
      </c>
      <c r="AJ9" s="267">
        <v>0</v>
      </c>
      <c r="AK9" s="267">
        <v>0</v>
      </c>
      <c r="AL9" s="267">
        <v>0</v>
      </c>
      <c r="AM9" s="267">
        <v>0</v>
      </c>
      <c r="AN9" s="267">
        <v>0</v>
      </c>
      <c r="AO9" s="267">
        <v>0</v>
      </c>
      <c r="AP9" s="267">
        <v>0</v>
      </c>
      <c r="AQ9" s="267">
        <v>0</v>
      </c>
      <c r="AR9" s="267">
        <v>0</v>
      </c>
      <c r="AS9" s="267">
        <v>0</v>
      </c>
      <c r="AT9" s="267">
        <v>0</v>
      </c>
      <c r="AU9" s="267">
        <v>0</v>
      </c>
      <c r="AV9" s="267">
        <v>0</v>
      </c>
      <c r="AW9" s="267">
        <v>0</v>
      </c>
      <c r="AX9" s="267">
        <v>0</v>
      </c>
      <c r="AY9" s="267">
        <v>0</v>
      </c>
      <c r="AZ9" s="267">
        <v>0</v>
      </c>
      <c r="BA9" s="267">
        <v>0</v>
      </c>
      <c r="BB9" s="267">
        <v>0</v>
      </c>
      <c r="BC9" s="267">
        <v>0</v>
      </c>
      <c r="BD9" s="267">
        <v>0</v>
      </c>
      <c r="BE9" s="267">
        <v>0</v>
      </c>
      <c r="BF9" s="267">
        <v>0</v>
      </c>
      <c r="BG9" s="267">
        <v>0</v>
      </c>
      <c r="BH9" s="267">
        <v>0</v>
      </c>
      <c r="BI9" s="267">
        <v>0</v>
      </c>
      <c r="BJ9" s="267">
        <v>0</v>
      </c>
      <c r="BK9" s="267">
        <v>0</v>
      </c>
      <c r="BL9" s="267">
        <v>0</v>
      </c>
      <c r="BM9" s="267">
        <v>0</v>
      </c>
      <c r="BN9" s="267">
        <v>0</v>
      </c>
      <c r="BO9" s="267">
        <v>0</v>
      </c>
      <c r="BP9" s="267">
        <v>0</v>
      </c>
      <c r="BQ9" s="267">
        <v>0</v>
      </c>
      <c r="BR9" s="267">
        <v>0</v>
      </c>
      <c r="BS9" s="267">
        <v>0</v>
      </c>
      <c r="BT9" s="267">
        <v>0</v>
      </c>
      <c r="BU9" s="267">
        <v>0</v>
      </c>
      <c r="BV9" s="267">
        <v>0</v>
      </c>
      <c r="BW9" s="267">
        <v>0</v>
      </c>
      <c r="BX9" s="267">
        <v>0</v>
      </c>
      <c r="BY9" s="267">
        <v>0</v>
      </c>
      <c r="BZ9" s="267">
        <v>0</v>
      </c>
      <c r="CA9" s="267">
        <v>0</v>
      </c>
      <c r="CB9" s="267">
        <v>0</v>
      </c>
      <c r="CC9" s="267">
        <v>0</v>
      </c>
      <c r="CD9" s="267">
        <v>0</v>
      </c>
      <c r="CE9" s="267">
        <v>0</v>
      </c>
      <c r="CF9" s="267">
        <v>0</v>
      </c>
      <c r="CG9" s="267">
        <v>0</v>
      </c>
      <c r="CH9" s="267">
        <v>0</v>
      </c>
      <c r="CI9" s="267">
        <v>0</v>
      </c>
      <c r="CJ9" s="267">
        <v>0</v>
      </c>
      <c r="CK9" s="267">
        <v>0</v>
      </c>
      <c r="CL9" s="267">
        <v>0</v>
      </c>
      <c r="CM9" s="267">
        <v>0</v>
      </c>
      <c r="CN9" s="267">
        <v>0</v>
      </c>
      <c r="CO9" s="267">
        <v>0</v>
      </c>
      <c r="CP9" s="267">
        <v>0</v>
      </c>
      <c r="CQ9" s="267">
        <v>0</v>
      </c>
      <c r="CR9" s="267">
        <v>0</v>
      </c>
      <c r="CS9" s="267">
        <v>0</v>
      </c>
      <c r="CT9" s="267">
        <v>0</v>
      </c>
      <c r="CU9" s="267">
        <v>0</v>
      </c>
      <c r="CV9" s="267">
        <v>0</v>
      </c>
      <c r="CW9" s="267">
        <v>0</v>
      </c>
      <c r="CX9" s="267">
        <v>0</v>
      </c>
      <c r="CY9" s="267">
        <v>0</v>
      </c>
      <c r="CZ9" s="267">
        <v>0</v>
      </c>
      <c r="DA9" s="267">
        <v>0</v>
      </c>
      <c r="DB9" s="267">
        <v>0</v>
      </c>
      <c r="DC9" s="267">
        <v>0</v>
      </c>
      <c r="DD9" s="267">
        <v>0</v>
      </c>
      <c r="DE9" s="268">
        <v>0</v>
      </c>
      <c r="DF9" s="266">
        <v>1</v>
      </c>
      <c r="DG9" s="269">
        <v>0.78096258707060728</v>
      </c>
      <c r="DH9" s="270"/>
      <c r="DI9" s="270"/>
      <c r="DJ9" s="270"/>
      <c r="DK9" s="270"/>
      <c r="DL9" s="270"/>
      <c r="DM9" s="270"/>
      <c r="DN9" s="270"/>
      <c r="DO9" s="270"/>
      <c r="DP9" s="270"/>
      <c r="DQ9" s="270"/>
      <c r="DR9" s="270"/>
      <c r="DS9" s="270"/>
      <c r="DT9" s="270"/>
      <c r="DU9" s="270"/>
      <c r="DV9" s="270"/>
      <c r="DW9" s="270"/>
      <c r="DX9" s="270"/>
      <c r="DY9" s="270"/>
      <c r="DZ9" s="270"/>
      <c r="EA9" s="270"/>
      <c r="EB9" s="270"/>
      <c r="EC9" s="253"/>
      <c r="ED9" s="271"/>
    </row>
    <row r="10" spans="1:135" ht="39.950000000000003" customHeight="1">
      <c r="A10" s="272" t="s">
        <v>205</v>
      </c>
      <c r="B10" s="265" t="s">
        <v>419</v>
      </c>
      <c r="C10" s="266">
        <v>2.0952213386439809E-6</v>
      </c>
      <c r="D10" s="267">
        <v>1.0423650935049408E-6</v>
      </c>
      <c r="E10" s="267">
        <v>1.7408117995920678E-6</v>
      </c>
      <c r="F10" s="267">
        <v>4.4236657283034469E-6</v>
      </c>
      <c r="G10" s="267">
        <v>1.8925564800657662E-6</v>
      </c>
      <c r="H10" s="267">
        <v>0</v>
      </c>
      <c r="I10" s="267">
        <v>1.0000074366957019</v>
      </c>
      <c r="J10" s="267">
        <v>3.7514987110694966E-6</v>
      </c>
      <c r="K10" s="267">
        <v>2.4410770137265783E-6</v>
      </c>
      <c r="L10" s="267">
        <v>1.202801066846691E-6</v>
      </c>
      <c r="M10" s="267">
        <v>0</v>
      </c>
      <c r="N10" s="267">
        <v>2.5825422801350589E-6</v>
      </c>
      <c r="O10" s="267">
        <v>1.606851038865701E-6</v>
      </c>
      <c r="P10" s="267">
        <v>1.9416077666721767E-6</v>
      </c>
      <c r="Q10" s="267">
        <v>1.7437346792429621E-5</v>
      </c>
      <c r="R10" s="267">
        <v>5.7447774495406984E-5</v>
      </c>
      <c r="S10" s="267">
        <v>5.9012960479967404E-6</v>
      </c>
      <c r="T10" s="267">
        <v>3.8337700423915029E-6</v>
      </c>
      <c r="U10" s="267">
        <v>1.0799309302727852E-4</v>
      </c>
      <c r="V10" s="267">
        <v>7.1992344804876847E-4</v>
      </c>
      <c r="W10" s="267">
        <v>-2.1946923410540466E-6</v>
      </c>
      <c r="X10" s="267">
        <v>1.052169063320124E-5</v>
      </c>
      <c r="Y10" s="267">
        <v>1.0165638699479295E-5</v>
      </c>
      <c r="Z10" s="267">
        <v>2.5434741672862098E-6</v>
      </c>
      <c r="AA10" s="267">
        <v>1.1912539544300688E-5</v>
      </c>
      <c r="AB10" s="267">
        <v>3.668271380593258E-5</v>
      </c>
      <c r="AC10" s="267">
        <v>-2.0167649242275151E-5</v>
      </c>
      <c r="AD10" s="267">
        <v>1.996155505722237E-3</v>
      </c>
      <c r="AE10" s="267">
        <v>5.1087048001592731E-6</v>
      </c>
      <c r="AF10" s="267">
        <v>1.1406663642466321E-5</v>
      </c>
      <c r="AG10" s="267">
        <v>3.5875139915431956E-7</v>
      </c>
      <c r="AH10" s="267">
        <v>1.606532257741169E-3</v>
      </c>
      <c r="AI10" s="267">
        <v>1.4507061955003188E-3</v>
      </c>
      <c r="AJ10" s="267">
        <v>1.409114495369063E-3</v>
      </c>
      <c r="AK10" s="267">
        <v>1.5930077325776844E-4</v>
      </c>
      <c r="AL10" s="267">
        <v>0</v>
      </c>
      <c r="AM10" s="267">
        <v>9.645578208016377E-5</v>
      </c>
      <c r="AN10" s="267">
        <v>1.9430957184377307E-5</v>
      </c>
      <c r="AO10" s="267">
        <v>2.8282720763165346E-7</v>
      </c>
      <c r="AP10" s="267">
        <v>1.0789399017850696E-2</v>
      </c>
      <c r="AQ10" s="267">
        <v>5.1214826402956239E-3</v>
      </c>
      <c r="AR10" s="267">
        <v>6.8939969115107118E-5</v>
      </c>
      <c r="AS10" s="267">
        <v>5.1819904821869874E-5</v>
      </c>
      <c r="AT10" s="267">
        <v>2.7103937712032075E-5</v>
      </c>
      <c r="AU10" s="267">
        <v>2.1824310307562181E-5</v>
      </c>
      <c r="AV10" s="267">
        <v>1.6058272305888351E-4</v>
      </c>
      <c r="AW10" s="267">
        <v>1.9624627949697774E-4</v>
      </c>
      <c r="AX10" s="267">
        <v>1.1114629391988935E-4</v>
      </c>
      <c r="AY10" s="267">
        <v>6.0323500313676175E-5</v>
      </c>
      <c r="AZ10" s="267">
        <v>6.5567457872117504E-5</v>
      </c>
      <c r="BA10" s="267">
        <v>2.7246992300797571E-5</v>
      </c>
      <c r="BB10" s="267">
        <v>7.5859236524547242E-5</v>
      </c>
      <c r="BC10" s="267">
        <v>2.4971158378585462E-6</v>
      </c>
      <c r="BD10" s="267">
        <v>2.2033451220872344E-6</v>
      </c>
      <c r="BE10" s="267">
        <v>0</v>
      </c>
      <c r="BF10" s="267">
        <v>1.4355725390713431E-6</v>
      </c>
      <c r="BG10" s="267">
        <v>6.3313612877266646E-5</v>
      </c>
      <c r="BH10" s="267">
        <v>1.4749547666839033E-5</v>
      </c>
      <c r="BI10" s="267">
        <v>9.15336867106354E-6</v>
      </c>
      <c r="BJ10" s="267">
        <v>7.2061841842141922E-5</v>
      </c>
      <c r="BK10" s="267">
        <v>6.534108134390012E-7</v>
      </c>
      <c r="BL10" s="267">
        <v>4.9247699999578143E-5</v>
      </c>
      <c r="BM10" s="267">
        <v>3.327515728190763E-4</v>
      </c>
      <c r="BN10" s="267">
        <v>3.8443588332307086E-4</v>
      </c>
      <c r="BO10" s="267">
        <v>7.3184411033473069E-5</v>
      </c>
      <c r="BP10" s="267">
        <v>2.1598994467106254E-5</v>
      </c>
      <c r="BQ10" s="267">
        <v>2.5212839936741431E-6</v>
      </c>
      <c r="BR10" s="267">
        <v>1.0775268232671073E-5</v>
      </c>
      <c r="BS10" s="267">
        <v>3.8034658005158648E-6</v>
      </c>
      <c r="BT10" s="267">
        <v>1.1667058727036856E-6</v>
      </c>
      <c r="BU10" s="267">
        <v>8.5766350183999549E-7</v>
      </c>
      <c r="BV10" s="267">
        <v>9.2654344801131498E-7</v>
      </c>
      <c r="BW10" s="267">
        <v>2.9477942600857078E-6</v>
      </c>
      <c r="BX10" s="267">
        <v>1.6586050096657579E-6</v>
      </c>
      <c r="BY10" s="267">
        <v>4.2256210213836904E-6</v>
      </c>
      <c r="BZ10" s="267">
        <v>3.8218464672831097E-7</v>
      </c>
      <c r="CA10" s="267">
        <v>-1.2278589934791778E-7</v>
      </c>
      <c r="CB10" s="267">
        <v>9.7384780971468553E-7</v>
      </c>
      <c r="CC10" s="267">
        <v>2.3257935159298378E-8</v>
      </c>
      <c r="CD10" s="267">
        <v>8.9188414920038023E-7</v>
      </c>
      <c r="CE10" s="267">
        <v>3.6822240676903562E-6</v>
      </c>
      <c r="CF10" s="267">
        <v>2.6231141727512446E-6</v>
      </c>
      <c r="CG10" s="267">
        <v>5.0671053683999511E-7</v>
      </c>
      <c r="CH10" s="267">
        <v>1.076831489521284E-6</v>
      </c>
      <c r="CI10" s="267">
        <v>2.9255456165780344E-6</v>
      </c>
      <c r="CJ10" s="267">
        <v>3.9043370612729924E-7</v>
      </c>
      <c r="CK10" s="267">
        <v>2.035324222660032E-6</v>
      </c>
      <c r="CL10" s="267">
        <v>2.4441018915970953E-6</v>
      </c>
      <c r="CM10" s="267">
        <v>2.1288594160763488E-6</v>
      </c>
      <c r="CN10" s="267">
        <v>1.7412323265677324E-6</v>
      </c>
      <c r="CO10" s="267">
        <v>2.5864548408323355E-6</v>
      </c>
      <c r="CP10" s="267">
        <v>2.7579739373622289E-6</v>
      </c>
      <c r="CQ10" s="267">
        <v>4.0052374044521538E-6</v>
      </c>
      <c r="CR10" s="267">
        <v>1.7021988234166376E-6</v>
      </c>
      <c r="CS10" s="267">
        <v>1.228291502903856E-6</v>
      </c>
      <c r="CT10" s="267">
        <v>6.6079867506663772E-7</v>
      </c>
      <c r="CU10" s="267">
        <v>3.6366357479820315E-7</v>
      </c>
      <c r="CV10" s="267">
        <v>1.3360968099512974E-6</v>
      </c>
      <c r="CW10" s="267">
        <v>3.5588223133985248E-6</v>
      </c>
      <c r="CX10" s="267">
        <v>4.1892632383094759E-7</v>
      </c>
      <c r="CY10" s="267">
        <v>1.3475967977221525E-6</v>
      </c>
      <c r="CZ10" s="267">
        <v>1.2262762405164722E-6</v>
      </c>
      <c r="DA10" s="267">
        <v>2.5401417641498739E-6</v>
      </c>
      <c r="DB10" s="267">
        <v>1.624747964920288E-6</v>
      </c>
      <c r="DC10" s="267">
        <v>1.7380681026752839E-6</v>
      </c>
      <c r="DD10" s="267">
        <v>3.4052565153475357E-6</v>
      </c>
      <c r="DE10" s="268">
        <v>2.2679890246475369E-6</v>
      </c>
      <c r="DF10" s="266">
        <v>1.0256371939500908</v>
      </c>
      <c r="DG10" s="269">
        <v>0.8009842763831011</v>
      </c>
      <c r="DH10" s="270"/>
      <c r="DI10" s="270"/>
      <c r="DJ10" s="270"/>
      <c r="DK10" s="270"/>
      <c r="DL10" s="270"/>
      <c r="DM10" s="270"/>
      <c r="DN10" s="270"/>
      <c r="DO10" s="270"/>
      <c r="DP10" s="270"/>
      <c r="DQ10" s="270"/>
      <c r="DR10" s="270"/>
      <c r="DS10" s="270"/>
      <c r="DT10" s="270"/>
      <c r="DU10" s="270"/>
      <c r="DV10" s="270"/>
      <c r="DW10" s="270"/>
      <c r="DX10" s="270"/>
      <c r="DY10" s="270"/>
      <c r="DZ10" s="270"/>
      <c r="EA10" s="270"/>
      <c r="EB10" s="270"/>
      <c r="EC10" s="253"/>
      <c r="ED10" s="271"/>
    </row>
    <row r="11" spans="1:135" ht="39.950000000000003" customHeight="1">
      <c r="A11" s="272" t="s">
        <v>206</v>
      </c>
      <c r="B11" s="265" t="s">
        <v>123</v>
      </c>
      <c r="C11" s="266">
        <v>5.4658734703739195E-4</v>
      </c>
      <c r="D11" s="267">
        <v>1.2822035654806394E-2</v>
      </c>
      <c r="E11" s="267">
        <v>1.0394785628854994E-3</v>
      </c>
      <c r="F11" s="267">
        <v>2.8383090102903946E-3</v>
      </c>
      <c r="G11" s="267">
        <v>2.3922635095958902E-2</v>
      </c>
      <c r="H11" s="267">
        <v>0</v>
      </c>
      <c r="I11" s="267">
        <v>2.7809297401115556E-5</v>
      </c>
      <c r="J11" s="267">
        <v>1.0696513727777115</v>
      </c>
      <c r="K11" s="267">
        <v>1.1780619582520907E-2</v>
      </c>
      <c r="L11" s="267">
        <v>5.3486283847799444E-2</v>
      </c>
      <c r="M11" s="267">
        <v>0</v>
      </c>
      <c r="N11" s="267">
        <v>9.954653382776701E-5</v>
      </c>
      <c r="O11" s="267">
        <v>6.7950566032384666E-4</v>
      </c>
      <c r="P11" s="267">
        <v>7.1663887434137861E-4</v>
      </c>
      <c r="Q11" s="267">
        <v>3.4059127273865851E-5</v>
      </c>
      <c r="R11" s="267">
        <v>2.4749415877118562E-3</v>
      </c>
      <c r="S11" s="267">
        <v>1.5423975680696191E-4</v>
      </c>
      <c r="T11" s="267">
        <v>1.0709267667554128E-4</v>
      </c>
      <c r="U11" s="267">
        <v>7.3722249758062495E-5</v>
      </c>
      <c r="V11" s="267">
        <v>1.5082660469721939E-4</v>
      </c>
      <c r="W11" s="267">
        <v>1.6342260054937518E-6</v>
      </c>
      <c r="X11" s="267">
        <v>9.6727567770687965E-5</v>
      </c>
      <c r="Y11" s="267">
        <v>2.0589517198582903E-5</v>
      </c>
      <c r="Z11" s="267">
        <v>8.0741885090637827E-6</v>
      </c>
      <c r="AA11" s="267">
        <v>4.1251539493539552E-3</v>
      </c>
      <c r="AB11" s="267">
        <v>2.2867013177651644E-3</v>
      </c>
      <c r="AC11" s="267">
        <v>2.4213357312758902E-6</v>
      </c>
      <c r="AD11" s="267">
        <v>1.0384616388092352E-5</v>
      </c>
      <c r="AE11" s="267">
        <v>3.8885423246804396E-5</v>
      </c>
      <c r="AF11" s="267">
        <v>1.2306947042761506E-5</v>
      </c>
      <c r="AG11" s="267">
        <v>4.236581387956067E-6</v>
      </c>
      <c r="AH11" s="267">
        <v>2.1806585730708389E-5</v>
      </c>
      <c r="AI11" s="267">
        <v>1.1553631521308278E-5</v>
      </c>
      <c r="AJ11" s="267">
        <v>5.5176404319557391E-4</v>
      </c>
      <c r="AK11" s="267">
        <v>1.0374504683334977E-4</v>
      </c>
      <c r="AL11" s="267">
        <v>0</v>
      </c>
      <c r="AM11" s="267">
        <v>3.2497170977470196E-6</v>
      </c>
      <c r="AN11" s="267">
        <v>7.42441541701567E-6</v>
      </c>
      <c r="AO11" s="267">
        <v>3.286333808793719E-6</v>
      </c>
      <c r="AP11" s="267">
        <v>1.7393336954275195E-6</v>
      </c>
      <c r="AQ11" s="267">
        <v>3.1241206954272439E-6</v>
      </c>
      <c r="AR11" s="267">
        <v>7.3641919217669015E-6</v>
      </c>
      <c r="AS11" s="267">
        <v>6.8528276937223728E-6</v>
      </c>
      <c r="AT11" s="267">
        <v>5.4557979742558649E-6</v>
      </c>
      <c r="AU11" s="267">
        <v>5.5206838674221176E-6</v>
      </c>
      <c r="AV11" s="267">
        <v>5.0036914369937652E-6</v>
      </c>
      <c r="AW11" s="267">
        <v>5.8239610420654921E-6</v>
      </c>
      <c r="AX11" s="267">
        <v>1.2488816608170031E-5</v>
      </c>
      <c r="AY11" s="267">
        <v>1.0232815976989984E-5</v>
      </c>
      <c r="AZ11" s="267">
        <v>8.4749949276213843E-6</v>
      </c>
      <c r="BA11" s="267">
        <v>6.0018067242466544E-6</v>
      </c>
      <c r="BB11" s="267">
        <v>1.368566203248217E-5</v>
      </c>
      <c r="BC11" s="267">
        <v>9.6481521749798411E-7</v>
      </c>
      <c r="BD11" s="267">
        <v>6.5388226396713415E-8</v>
      </c>
      <c r="BE11" s="267">
        <v>0</v>
      </c>
      <c r="BF11" s="267">
        <v>1.3859000010968299E-6</v>
      </c>
      <c r="BG11" s="267">
        <v>2.0952637334026406E-6</v>
      </c>
      <c r="BH11" s="267">
        <v>6.8520502921851043E-6</v>
      </c>
      <c r="BI11" s="267">
        <v>2.6916532740033315E-6</v>
      </c>
      <c r="BJ11" s="267">
        <v>1.0313206540130558E-3</v>
      </c>
      <c r="BK11" s="267">
        <v>9.4520416858398219E-6</v>
      </c>
      <c r="BL11" s="267">
        <v>2.1561101486970489E-5</v>
      </c>
      <c r="BM11" s="267">
        <v>1.2282015999960931E-5</v>
      </c>
      <c r="BN11" s="267">
        <v>8.8376588654260375E-6</v>
      </c>
      <c r="BO11" s="267">
        <v>8.1206294096544008E-6</v>
      </c>
      <c r="BP11" s="267">
        <v>5.441560997258747E-6</v>
      </c>
      <c r="BQ11" s="267">
        <v>3.9049080141519324E-6</v>
      </c>
      <c r="BR11" s="267">
        <v>8.4734738601764563E-6</v>
      </c>
      <c r="BS11" s="267">
        <v>8.9007239403048855E-6</v>
      </c>
      <c r="BT11" s="267">
        <v>1.0666677876226034E-5</v>
      </c>
      <c r="BU11" s="267">
        <v>6.6860774191296619E-6</v>
      </c>
      <c r="BV11" s="267">
        <v>6.4224451052213875E-6</v>
      </c>
      <c r="BW11" s="267">
        <v>4.1758364793571351E-6</v>
      </c>
      <c r="BX11" s="267">
        <v>1.0109523797633714E-6</v>
      </c>
      <c r="BY11" s="267">
        <v>1.6976187081725486E-5</v>
      </c>
      <c r="BZ11" s="267">
        <v>2.1080132816462823E-5</v>
      </c>
      <c r="CA11" s="267">
        <v>7.4702098622309962E-5</v>
      </c>
      <c r="CB11" s="267">
        <v>2.6757535700944072E-5</v>
      </c>
      <c r="CC11" s="267">
        <v>2.0782792828782942E-4</v>
      </c>
      <c r="CD11" s="267">
        <v>2.119623547437257E-5</v>
      </c>
      <c r="CE11" s="267">
        <v>1.0395972235865064E-5</v>
      </c>
      <c r="CF11" s="267">
        <v>8.3454832790798999E-4</v>
      </c>
      <c r="CG11" s="267">
        <v>7.1715237666555585E-6</v>
      </c>
      <c r="CH11" s="267">
        <v>2.0972527360345434E-5</v>
      </c>
      <c r="CI11" s="267">
        <v>1.8530793932004697E-5</v>
      </c>
      <c r="CJ11" s="267">
        <v>1.9798869341646856E-5</v>
      </c>
      <c r="CK11" s="267">
        <v>3.6545615957530203E-5</v>
      </c>
      <c r="CL11" s="267">
        <v>6.8692313396540651E-5</v>
      </c>
      <c r="CM11" s="267">
        <v>2.962613490158353E-5</v>
      </c>
      <c r="CN11" s="267">
        <v>2.881977992250278E-3</v>
      </c>
      <c r="CO11" s="267">
        <v>7.2636707969730787E-5</v>
      </c>
      <c r="CP11" s="267">
        <v>1.5472954879507184E-3</v>
      </c>
      <c r="CQ11" s="267">
        <v>1.360364318068553E-5</v>
      </c>
      <c r="CR11" s="267">
        <v>2.4774045537607745E-3</v>
      </c>
      <c r="CS11" s="267">
        <v>1.6069416509797034E-2</v>
      </c>
      <c r="CT11" s="267">
        <v>4.286477407185079E-4</v>
      </c>
      <c r="CU11" s="267">
        <v>8.2235072115169011E-6</v>
      </c>
      <c r="CV11" s="267">
        <v>2.6573506003079573E-5</v>
      </c>
      <c r="CW11" s="267">
        <v>5.3250167954386418E-6</v>
      </c>
      <c r="CX11" s="267">
        <v>1.1875039158068449E-5</v>
      </c>
      <c r="CY11" s="267">
        <v>1.9742780172281538E-2</v>
      </c>
      <c r="CZ11" s="267">
        <v>4.7072406186892519E-2</v>
      </c>
      <c r="DA11" s="267">
        <v>1.7467119065750807E-5</v>
      </c>
      <c r="DB11" s="267">
        <v>2.8650889578270074E-5</v>
      </c>
      <c r="DC11" s="267">
        <v>3.6848111146076967E-3</v>
      </c>
      <c r="DD11" s="267">
        <v>8.1747917944770002E-5</v>
      </c>
      <c r="DE11" s="268">
        <v>1.4003281231571137E-5</v>
      </c>
      <c r="DF11" s="266">
        <v>1.2847683988078875</v>
      </c>
      <c r="DG11" s="269">
        <v>1.0033560525195697</v>
      </c>
      <c r="DH11" s="270"/>
      <c r="DI11" s="270"/>
      <c r="DJ11" s="270"/>
      <c r="DK11" s="270"/>
      <c r="DL11" s="270"/>
      <c r="DM11" s="270"/>
      <c r="DN11" s="270"/>
      <c r="DO11" s="270"/>
      <c r="DP11" s="270"/>
      <c r="DQ11" s="270"/>
      <c r="DR11" s="270"/>
      <c r="DS11" s="270"/>
      <c r="DT11" s="270"/>
      <c r="DU11" s="270"/>
      <c r="DV11" s="270"/>
      <c r="DW11" s="270"/>
      <c r="DX11" s="270"/>
      <c r="DY11" s="270"/>
      <c r="DZ11" s="270"/>
      <c r="EA11" s="270"/>
      <c r="EB11" s="270"/>
      <c r="EC11" s="253"/>
      <c r="ED11" s="271"/>
    </row>
    <row r="12" spans="1:135" ht="39.950000000000003" customHeight="1">
      <c r="A12" s="272" t="s">
        <v>207</v>
      </c>
      <c r="B12" s="265" t="s">
        <v>124</v>
      </c>
      <c r="C12" s="266">
        <v>8.2674485943629067E-6</v>
      </c>
      <c r="D12" s="267">
        <v>9.8620017038540447E-5</v>
      </c>
      <c r="E12" s="267">
        <v>1.381709672691021E-5</v>
      </c>
      <c r="F12" s="267">
        <v>8.1418949962366889E-6</v>
      </c>
      <c r="G12" s="267">
        <v>3.0880309083331026E-3</v>
      </c>
      <c r="H12" s="267">
        <v>0</v>
      </c>
      <c r="I12" s="267">
        <v>2.8722959033254019E-5</v>
      </c>
      <c r="J12" s="267">
        <v>4.9261864994704107E-4</v>
      </c>
      <c r="K12" s="267">
        <v>1.0051894800862013</v>
      </c>
      <c r="L12" s="267">
        <v>4.009986985985929E-5</v>
      </c>
      <c r="M12" s="267">
        <v>0</v>
      </c>
      <c r="N12" s="267">
        <v>3.7218689197167524E-6</v>
      </c>
      <c r="O12" s="267">
        <v>3.7602807533345159E-6</v>
      </c>
      <c r="P12" s="267">
        <v>6.7360463337792896E-6</v>
      </c>
      <c r="Q12" s="267">
        <v>4.5179680338089539E-6</v>
      </c>
      <c r="R12" s="267">
        <v>5.3072877079828415E-6</v>
      </c>
      <c r="S12" s="267">
        <v>4.1418571332489196E-6</v>
      </c>
      <c r="T12" s="267">
        <v>5.336989657763867E-6</v>
      </c>
      <c r="U12" s="267">
        <v>6.0712277256440128E-6</v>
      </c>
      <c r="V12" s="267">
        <v>5.4317438844583308E-6</v>
      </c>
      <c r="W12" s="267">
        <v>7.7965878947107307E-7</v>
      </c>
      <c r="X12" s="267">
        <v>2.5911611061079954E-6</v>
      </c>
      <c r="Y12" s="267">
        <v>8.0541644657889113E-6</v>
      </c>
      <c r="Z12" s="267">
        <v>2.402836800452993E-6</v>
      </c>
      <c r="AA12" s="267">
        <v>5.5725178618464785E-5</v>
      </c>
      <c r="AB12" s="267">
        <v>4.6888251360403472E-6</v>
      </c>
      <c r="AC12" s="267">
        <v>7.0528049422616046E-7</v>
      </c>
      <c r="AD12" s="267">
        <v>6.5864752675855341E-6</v>
      </c>
      <c r="AE12" s="267">
        <v>2.4581996263539629E-6</v>
      </c>
      <c r="AF12" s="267">
        <v>2.85961404767317E-6</v>
      </c>
      <c r="AG12" s="267">
        <v>3.456015737598518E-6</v>
      </c>
      <c r="AH12" s="267">
        <v>3.4624356792915348E-6</v>
      </c>
      <c r="AI12" s="267">
        <v>1.1301272845035669E-5</v>
      </c>
      <c r="AJ12" s="267">
        <v>3.8148084960652789E-6</v>
      </c>
      <c r="AK12" s="267">
        <v>4.5671237716199E-6</v>
      </c>
      <c r="AL12" s="267">
        <v>0</v>
      </c>
      <c r="AM12" s="267">
        <v>2.9260427014589286E-6</v>
      </c>
      <c r="AN12" s="267">
        <v>4.4669574378537654E-6</v>
      </c>
      <c r="AO12" s="267">
        <v>3.4198616663365661E-6</v>
      </c>
      <c r="AP12" s="267">
        <v>1.8890065842536919E-6</v>
      </c>
      <c r="AQ12" s="267">
        <v>2.2130618895573076E-6</v>
      </c>
      <c r="AR12" s="267">
        <v>3.5022221613490931E-6</v>
      </c>
      <c r="AS12" s="267">
        <v>3.5792973539884758E-6</v>
      </c>
      <c r="AT12" s="267">
        <v>3.5301015453592473E-6</v>
      </c>
      <c r="AU12" s="267">
        <v>3.0468498571594579E-6</v>
      </c>
      <c r="AV12" s="267">
        <v>2.6259550822120338E-6</v>
      </c>
      <c r="AW12" s="267">
        <v>2.7819802526056071E-6</v>
      </c>
      <c r="AX12" s="267">
        <v>2.0880725230889329E-6</v>
      </c>
      <c r="AY12" s="267">
        <v>3.9926857266302848E-6</v>
      </c>
      <c r="AZ12" s="267">
        <v>2.2814196400588336E-6</v>
      </c>
      <c r="BA12" s="267">
        <v>2.4227097470767094E-6</v>
      </c>
      <c r="BB12" s="267">
        <v>3.6517058306358603E-6</v>
      </c>
      <c r="BC12" s="267">
        <v>1.5277476167565168E-6</v>
      </c>
      <c r="BD12" s="267">
        <v>3.1234541796324695E-8</v>
      </c>
      <c r="BE12" s="267">
        <v>0</v>
      </c>
      <c r="BF12" s="267">
        <v>7.221735833942547E-7</v>
      </c>
      <c r="BG12" s="267">
        <v>2.674613589886784E-6</v>
      </c>
      <c r="BH12" s="267">
        <v>2.8884936093606941E-6</v>
      </c>
      <c r="BI12" s="267">
        <v>2.3162960800358392E-6</v>
      </c>
      <c r="BJ12" s="267">
        <v>9.9346065789235544E-6</v>
      </c>
      <c r="BK12" s="267">
        <v>9.2608345645073498E-6</v>
      </c>
      <c r="BL12" s="267">
        <v>5.8613248417024943E-6</v>
      </c>
      <c r="BM12" s="267">
        <v>5.4080473952220817E-6</v>
      </c>
      <c r="BN12" s="267">
        <v>6.0715117128029351E-6</v>
      </c>
      <c r="BO12" s="267">
        <v>6.8159307765072839E-6</v>
      </c>
      <c r="BP12" s="267">
        <v>2.6458978733394927E-6</v>
      </c>
      <c r="BQ12" s="267">
        <v>1.756895730561131E-6</v>
      </c>
      <c r="BR12" s="267">
        <v>2.4892941689057142E-6</v>
      </c>
      <c r="BS12" s="267">
        <v>7.0826330717274014E-6</v>
      </c>
      <c r="BT12" s="267">
        <v>3.7762500021170521E-5</v>
      </c>
      <c r="BU12" s="267">
        <v>3.461909496671363E-6</v>
      </c>
      <c r="BV12" s="267">
        <v>3.4640160274114463E-6</v>
      </c>
      <c r="BW12" s="267">
        <v>1.9382157341585341E-6</v>
      </c>
      <c r="BX12" s="267">
        <v>6.4347905221242887E-7</v>
      </c>
      <c r="BY12" s="267">
        <v>1.1093330309980468E-5</v>
      </c>
      <c r="BZ12" s="267">
        <v>2.1863586807222748E-5</v>
      </c>
      <c r="CA12" s="267">
        <v>8.5471205183896277E-5</v>
      </c>
      <c r="CB12" s="267">
        <v>2.9162282771793844E-5</v>
      </c>
      <c r="CC12" s="267">
        <v>2.3230422498245724E-4</v>
      </c>
      <c r="CD12" s="267">
        <v>2.0390821581132824E-5</v>
      </c>
      <c r="CE12" s="267">
        <v>2.7331031507654411E-6</v>
      </c>
      <c r="CF12" s="267">
        <v>9.4006724352615405E-4</v>
      </c>
      <c r="CG12" s="267">
        <v>5.5468148382938135E-6</v>
      </c>
      <c r="CH12" s="267">
        <v>3.1729951392163206E-6</v>
      </c>
      <c r="CI12" s="267">
        <v>9.0979596822345875E-6</v>
      </c>
      <c r="CJ12" s="267">
        <v>4.4057246736477295E-6</v>
      </c>
      <c r="CK12" s="267">
        <v>4.1306856530848257E-6</v>
      </c>
      <c r="CL12" s="267">
        <v>9.3085786023017684E-6</v>
      </c>
      <c r="CM12" s="267">
        <v>5.0232888752461251E-6</v>
      </c>
      <c r="CN12" s="267">
        <v>5.4735879105759241E-5</v>
      </c>
      <c r="CO12" s="267">
        <v>8.4296626112910007E-6</v>
      </c>
      <c r="CP12" s="267">
        <v>1.8280632751194187E-4</v>
      </c>
      <c r="CQ12" s="267">
        <v>2.9952300087391533E-6</v>
      </c>
      <c r="CR12" s="267">
        <v>3.8066843630629336E-4</v>
      </c>
      <c r="CS12" s="267">
        <v>2.5398314575179539E-3</v>
      </c>
      <c r="CT12" s="267">
        <v>5.8234528995352526E-6</v>
      </c>
      <c r="CU12" s="267">
        <v>3.128137549544025E-6</v>
      </c>
      <c r="CV12" s="267">
        <v>5.8735981201931607E-6</v>
      </c>
      <c r="CW12" s="267">
        <v>3.9138796263720757E-6</v>
      </c>
      <c r="CX12" s="267">
        <v>7.4868345113134212E-6</v>
      </c>
      <c r="CY12" s="267">
        <v>1.0005841756934367E-2</v>
      </c>
      <c r="CZ12" s="267">
        <v>2.342671641378918E-2</v>
      </c>
      <c r="DA12" s="267">
        <v>5.2735076247606543E-6</v>
      </c>
      <c r="DB12" s="267">
        <v>7.4536801452590182E-6</v>
      </c>
      <c r="DC12" s="267">
        <v>1.462321119313461E-3</v>
      </c>
      <c r="DD12" s="267">
        <v>6.9145364141854077E-6</v>
      </c>
      <c r="DE12" s="268">
        <v>7.6886823603193792E-5</v>
      </c>
      <c r="DF12" s="266">
        <v>1.0488603254172</v>
      </c>
      <c r="DG12" s="269">
        <v>0.81912067321353554</v>
      </c>
      <c r="DH12" s="270"/>
      <c r="DI12" s="270"/>
      <c r="DJ12" s="270"/>
      <c r="DK12" s="270"/>
      <c r="DL12" s="270"/>
      <c r="DM12" s="270"/>
      <c r="DN12" s="270"/>
      <c r="DO12" s="270"/>
      <c r="DP12" s="270"/>
      <c r="DQ12" s="270"/>
      <c r="DR12" s="270"/>
      <c r="DS12" s="270"/>
      <c r="DT12" s="270"/>
      <c r="DU12" s="270"/>
      <c r="DV12" s="270"/>
      <c r="DW12" s="270"/>
      <c r="DX12" s="270"/>
      <c r="DY12" s="270"/>
      <c r="DZ12" s="270"/>
      <c r="EA12" s="270"/>
      <c r="EB12" s="270"/>
      <c r="EC12" s="253"/>
      <c r="ED12" s="271"/>
    </row>
    <row r="13" spans="1:135" ht="39.950000000000003" customHeight="1">
      <c r="A13" s="272" t="s">
        <v>208</v>
      </c>
      <c r="B13" s="265" t="s">
        <v>125</v>
      </c>
      <c r="C13" s="266">
        <v>1.1110766994042341E-2</v>
      </c>
      <c r="D13" s="267">
        <v>0.21418025065307886</v>
      </c>
      <c r="E13" s="267">
        <v>2.0954566513307453E-2</v>
      </c>
      <c r="F13" s="267">
        <v>2.6140895612984525E-4</v>
      </c>
      <c r="G13" s="267">
        <v>4.6822471152744002E-2</v>
      </c>
      <c r="H13" s="267">
        <v>0</v>
      </c>
      <c r="I13" s="267">
        <v>2.7443163866088321E-6</v>
      </c>
      <c r="J13" s="267">
        <v>9.8311296944183328E-3</v>
      </c>
      <c r="K13" s="267">
        <v>1.0140464887373739E-3</v>
      </c>
      <c r="L13" s="267">
        <v>1.132724152215713</v>
      </c>
      <c r="M13" s="267">
        <v>0</v>
      </c>
      <c r="N13" s="267">
        <v>1.8797975263481044E-4</v>
      </c>
      <c r="O13" s="267">
        <v>6.1969344603330086E-5</v>
      </c>
      <c r="P13" s="267">
        <v>6.5711399236808294E-5</v>
      </c>
      <c r="Q13" s="267">
        <v>3.6153893264554015E-6</v>
      </c>
      <c r="R13" s="267">
        <v>2.9903453148743154E-5</v>
      </c>
      <c r="S13" s="267">
        <v>4.325444531524808E-6</v>
      </c>
      <c r="T13" s="267">
        <v>2.5992094432339747E-6</v>
      </c>
      <c r="U13" s="267">
        <v>2.7291270993183553E-4</v>
      </c>
      <c r="V13" s="267">
        <v>3.1274543657130532E-6</v>
      </c>
      <c r="W13" s="267">
        <v>1.8149886772953807E-7</v>
      </c>
      <c r="X13" s="267">
        <v>2.1272431262959322E-6</v>
      </c>
      <c r="Y13" s="267">
        <v>1.3318806097603154E-6</v>
      </c>
      <c r="Z13" s="267">
        <v>7.3980906112675958E-7</v>
      </c>
      <c r="AA13" s="267">
        <v>7.281763339493316E-5</v>
      </c>
      <c r="AB13" s="267">
        <v>3.024305106618951E-5</v>
      </c>
      <c r="AC13" s="267">
        <v>2.9442455493929603E-7</v>
      </c>
      <c r="AD13" s="267">
        <v>3.2070218026707379E-6</v>
      </c>
      <c r="AE13" s="267">
        <v>1.4411636068050203E-6</v>
      </c>
      <c r="AF13" s="267">
        <v>2.3626362185103371E-5</v>
      </c>
      <c r="AG13" s="267">
        <v>3.3013831851767044E-6</v>
      </c>
      <c r="AH13" s="267">
        <v>2.1337215323068887E-6</v>
      </c>
      <c r="AI13" s="267">
        <v>1.3892897095112651E-6</v>
      </c>
      <c r="AJ13" s="267">
        <v>6.8151668751204487E-6</v>
      </c>
      <c r="AK13" s="267">
        <v>2.7480597761917693E-6</v>
      </c>
      <c r="AL13" s="267">
        <v>0</v>
      </c>
      <c r="AM13" s="267">
        <v>9.3651353983990743E-7</v>
      </c>
      <c r="AN13" s="267">
        <v>1.3803251065499662E-6</v>
      </c>
      <c r="AO13" s="267">
        <v>1.2134748775549683E-6</v>
      </c>
      <c r="AP13" s="267">
        <v>4.8849156082225474E-7</v>
      </c>
      <c r="AQ13" s="267">
        <v>6.3343735565606283E-7</v>
      </c>
      <c r="AR13" s="267">
        <v>1.2453852917951743E-6</v>
      </c>
      <c r="AS13" s="267">
        <v>1.0202535487449149E-6</v>
      </c>
      <c r="AT13" s="267">
        <v>1.3842247593500806E-6</v>
      </c>
      <c r="AU13" s="267">
        <v>1.1855714099052651E-6</v>
      </c>
      <c r="AV13" s="267">
        <v>1.2003293267877176E-6</v>
      </c>
      <c r="AW13" s="267">
        <v>1.2711091689851804E-6</v>
      </c>
      <c r="AX13" s="267">
        <v>1.3427893553352882E-6</v>
      </c>
      <c r="AY13" s="267">
        <v>1.5915173042242537E-6</v>
      </c>
      <c r="AZ13" s="267">
        <v>1.3109895927775834E-6</v>
      </c>
      <c r="BA13" s="267">
        <v>1.1410172158095838E-6</v>
      </c>
      <c r="BB13" s="267">
        <v>1.2224002541254587E-6</v>
      </c>
      <c r="BC13" s="267">
        <v>1.0716918559537138E-6</v>
      </c>
      <c r="BD13" s="267">
        <v>1.4271313546950507E-8</v>
      </c>
      <c r="BE13" s="267">
        <v>0</v>
      </c>
      <c r="BF13" s="267">
        <v>3.3046476934313606E-7</v>
      </c>
      <c r="BG13" s="267">
        <v>1.4396337474697984E-6</v>
      </c>
      <c r="BH13" s="267">
        <v>1.696725338760993E-6</v>
      </c>
      <c r="BI13" s="267">
        <v>1.1027053097102119E-6</v>
      </c>
      <c r="BJ13" s="267">
        <v>9.6274083200419705E-5</v>
      </c>
      <c r="BK13" s="267">
        <v>7.4484846894944103E-7</v>
      </c>
      <c r="BL13" s="267">
        <v>5.5893353341968882E-6</v>
      </c>
      <c r="BM13" s="267">
        <v>2.1216377843476939E-6</v>
      </c>
      <c r="BN13" s="267">
        <v>1.736134524247556E-5</v>
      </c>
      <c r="BO13" s="267">
        <v>1.0641403400679806E-5</v>
      </c>
      <c r="BP13" s="267">
        <v>9.8499206557334793E-7</v>
      </c>
      <c r="BQ13" s="267">
        <v>6.7767210773214227E-7</v>
      </c>
      <c r="BR13" s="267">
        <v>8.1444404121121738E-7</v>
      </c>
      <c r="BS13" s="267">
        <v>9.8590512471475722E-7</v>
      </c>
      <c r="BT13" s="267">
        <v>2.6877910228785574E-5</v>
      </c>
      <c r="BU13" s="267">
        <v>6.2379329190452338E-7</v>
      </c>
      <c r="BV13" s="267">
        <v>4.6314687712488094E-7</v>
      </c>
      <c r="BW13" s="267">
        <v>3.6613812108530155E-7</v>
      </c>
      <c r="BX13" s="267">
        <v>1.0109165689181567E-7</v>
      </c>
      <c r="BY13" s="267">
        <v>1.2314578123788112E-6</v>
      </c>
      <c r="BZ13" s="267">
        <v>1.4123712997636665E-6</v>
      </c>
      <c r="CA13" s="267">
        <v>6.7145202426289298E-6</v>
      </c>
      <c r="CB13" s="267">
        <v>1.9958994330438037E-6</v>
      </c>
      <c r="CC13" s="267">
        <v>1.0606194278473222E-5</v>
      </c>
      <c r="CD13" s="267">
        <v>1.3261357619689762E-6</v>
      </c>
      <c r="CE13" s="267">
        <v>6.712640560364637E-7</v>
      </c>
      <c r="CF13" s="267">
        <v>4.144540076549488E-5</v>
      </c>
      <c r="CG13" s="267">
        <v>6.0476816992148128E-7</v>
      </c>
      <c r="CH13" s="267">
        <v>1.8483487997073769E-6</v>
      </c>
      <c r="CI13" s="267">
        <v>6.453365278382108E-6</v>
      </c>
      <c r="CJ13" s="267">
        <v>1.5764938067347789E-6</v>
      </c>
      <c r="CK13" s="267">
        <v>3.2261045375251403E-6</v>
      </c>
      <c r="CL13" s="267">
        <v>6.2823744490052077E-6</v>
      </c>
      <c r="CM13" s="267">
        <v>9.8262890898854988E-7</v>
      </c>
      <c r="CN13" s="267">
        <v>2.4326088011530642E-4</v>
      </c>
      <c r="CO13" s="267">
        <v>1.184578549322938E-3</v>
      </c>
      <c r="CP13" s="267">
        <v>7.1642207988123932E-5</v>
      </c>
      <c r="CQ13" s="267">
        <v>1.1158761647111745E-6</v>
      </c>
      <c r="CR13" s="267">
        <v>8.8535481750888292E-5</v>
      </c>
      <c r="CS13" s="267">
        <v>4.1119570662400404E-4</v>
      </c>
      <c r="CT13" s="267">
        <v>2.5634592937359919E-5</v>
      </c>
      <c r="CU13" s="267">
        <v>8.6800652649482982E-7</v>
      </c>
      <c r="CV13" s="267">
        <v>3.2731684986226638E-6</v>
      </c>
      <c r="CW13" s="267">
        <v>1.9183706600425439E-6</v>
      </c>
      <c r="CX13" s="267">
        <v>8.9568600860126668E-7</v>
      </c>
      <c r="CY13" s="267">
        <v>6.4042657976366604E-4</v>
      </c>
      <c r="CZ13" s="267">
        <v>1.2597214019898642E-3</v>
      </c>
      <c r="DA13" s="267">
        <v>2.2092291463565179E-6</v>
      </c>
      <c r="DB13" s="267">
        <v>2.1176545681869975E-4</v>
      </c>
      <c r="DC13" s="267">
        <v>2.0306208671572797E-4</v>
      </c>
      <c r="DD13" s="267">
        <v>5.9967206135486434E-6</v>
      </c>
      <c r="DE13" s="268">
        <v>8.0053415125402625E-7</v>
      </c>
      <c r="DF13" s="266">
        <v>1.4423182077834795</v>
      </c>
      <c r="DG13" s="269">
        <v>1.1263965589296279</v>
      </c>
      <c r="DH13" s="270"/>
      <c r="DI13" s="270"/>
      <c r="DJ13" s="270"/>
      <c r="DK13" s="270"/>
      <c r="DL13" s="270"/>
      <c r="DM13" s="270"/>
      <c r="DN13" s="270"/>
      <c r="DO13" s="270"/>
      <c r="DP13" s="270"/>
      <c r="DQ13" s="270"/>
      <c r="DR13" s="270"/>
      <c r="DS13" s="270"/>
      <c r="DT13" s="270"/>
      <c r="DU13" s="270"/>
      <c r="DV13" s="270"/>
      <c r="DW13" s="270"/>
      <c r="DX13" s="270"/>
      <c r="DY13" s="270"/>
      <c r="DZ13" s="270"/>
      <c r="EA13" s="270"/>
      <c r="EB13" s="270"/>
      <c r="EC13" s="253"/>
      <c r="ED13" s="271"/>
    </row>
    <row r="14" spans="1:135" ht="39.950000000000003" customHeight="1">
      <c r="A14" s="272" t="s">
        <v>209</v>
      </c>
      <c r="B14" s="265" t="s">
        <v>126</v>
      </c>
      <c r="C14" s="266">
        <v>0</v>
      </c>
      <c r="D14" s="267">
        <v>0</v>
      </c>
      <c r="E14" s="267">
        <v>0</v>
      </c>
      <c r="F14" s="267">
        <v>0</v>
      </c>
      <c r="G14" s="267">
        <v>0</v>
      </c>
      <c r="H14" s="267">
        <v>0</v>
      </c>
      <c r="I14" s="267">
        <v>0</v>
      </c>
      <c r="J14" s="267">
        <v>0</v>
      </c>
      <c r="K14" s="267">
        <v>0</v>
      </c>
      <c r="L14" s="267">
        <v>0</v>
      </c>
      <c r="M14" s="267">
        <v>1</v>
      </c>
      <c r="N14" s="267">
        <v>0</v>
      </c>
      <c r="O14" s="267">
        <v>0</v>
      </c>
      <c r="P14" s="267">
        <v>0</v>
      </c>
      <c r="Q14" s="267">
        <v>0</v>
      </c>
      <c r="R14" s="267">
        <v>0</v>
      </c>
      <c r="S14" s="267">
        <v>0</v>
      </c>
      <c r="T14" s="267">
        <v>0</v>
      </c>
      <c r="U14" s="267">
        <v>0</v>
      </c>
      <c r="V14" s="267">
        <v>0</v>
      </c>
      <c r="W14" s="267">
        <v>0</v>
      </c>
      <c r="X14" s="267">
        <v>0</v>
      </c>
      <c r="Y14" s="267">
        <v>0</v>
      </c>
      <c r="Z14" s="267">
        <v>0</v>
      </c>
      <c r="AA14" s="267">
        <v>0</v>
      </c>
      <c r="AB14" s="267">
        <v>0</v>
      </c>
      <c r="AC14" s="267">
        <v>0</v>
      </c>
      <c r="AD14" s="267">
        <v>0</v>
      </c>
      <c r="AE14" s="267">
        <v>0</v>
      </c>
      <c r="AF14" s="267">
        <v>0</v>
      </c>
      <c r="AG14" s="267">
        <v>0</v>
      </c>
      <c r="AH14" s="267">
        <v>0</v>
      </c>
      <c r="AI14" s="267">
        <v>0</v>
      </c>
      <c r="AJ14" s="267">
        <v>0</v>
      </c>
      <c r="AK14" s="267">
        <v>0</v>
      </c>
      <c r="AL14" s="267">
        <v>0</v>
      </c>
      <c r="AM14" s="267">
        <v>0</v>
      </c>
      <c r="AN14" s="267">
        <v>0</v>
      </c>
      <c r="AO14" s="267">
        <v>0</v>
      </c>
      <c r="AP14" s="267">
        <v>0</v>
      </c>
      <c r="AQ14" s="267">
        <v>0</v>
      </c>
      <c r="AR14" s="267">
        <v>0</v>
      </c>
      <c r="AS14" s="267">
        <v>0</v>
      </c>
      <c r="AT14" s="267">
        <v>0</v>
      </c>
      <c r="AU14" s="267">
        <v>0</v>
      </c>
      <c r="AV14" s="267">
        <v>0</v>
      </c>
      <c r="AW14" s="267">
        <v>0</v>
      </c>
      <c r="AX14" s="267">
        <v>0</v>
      </c>
      <c r="AY14" s="267">
        <v>0</v>
      </c>
      <c r="AZ14" s="267">
        <v>0</v>
      </c>
      <c r="BA14" s="267">
        <v>0</v>
      </c>
      <c r="BB14" s="267">
        <v>0</v>
      </c>
      <c r="BC14" s="267">
        <v>0</v>
      </c>
      <c r="BD14" s="267">
        <v>0</v>
      </c>
      <c r="BE14" s="267">
        <v>0</v>
      </c>
      <c r="BF14" s="267">
        <v>0</v>
      </c>
      <c r="BG14" s="267">
        <v>0</v>
      </c>
      <c r="BH14" s="267">
        <v>0</v>
      </c>
      <c r="BI14" s="267">
        <v>0</v>
      </c>
      <c r="BJ14" s="267">
        <v>0</v>
      </c>
      <c r="BK14" s="267">
        <v>0</v>
      </c>
      <c r="BL14" s="267">
        <v>0</v>
      </c>
      <c r="BM14" s="267">
        <v>0</v>
      </c>
      <c r="BN14" s="267">
        <v>0</v>
      </c>
      <c r="BO14" s="267">
        <v>0</v>
      </c>
      <c r="BP14" s="267">
        <v>0</v>
      </c>
      <c r="BQ14" s="267">
        <v>0</v>
      </c>
      <c r="BR14" s="267">
        <v>0</v>
      </c>
      <c r="BS14" s="267">
        <v>0</v>
      </c>
      <c r="BT14" s="267">
        <v>0</v>
      </c>
      <c r="BU14" s="267">
        <v>0</v>
      </c>
      <c r="BV14" s="267">
        <v>0</v>
      </c>
      <c r="BW14" s="267">
        <v>0</v>
      </c>
      <c r="BX14" s="267">
        <v>0</v>
      </c>
      <c r="BY14" s="267">
        <v>0</v>
      </c>
      <c r="BZ14" s="267">
        <v>0</v>
      </c>
      <c r="CA14" s="267">
        <v>0</v>
      </c>
      <c r="CB14" s="267">
        <v>0</v>
      </c>
      <c r="CC14" s="267">
        <v>0</v>
      </c>
      <c r="CD14" s="267">
        <v>0</v>
      </c>
      <c r="CE14" s="267">
        <v>0</v>
      </c>
      <c r="CF14" s="267">
        <v>0</v>
      </c>
      <c r="CG14" s="267">
        <v>0</v>
      </c>
      <c r="CH14" s="267">
        <v>0</v>
      </c>
      <c r="CI14" s="267">
        <v>0</v>
      </c>
      <c r="CJ14" s="267">
        <v>0</v>
      </c>
      <c r="CK14" s="267">
        <v>0</v>
      </c>
      <c r="CL14" s="267">
        <v>0</v>
      </c>
      <c r="CM14" s="267">
        <v>0</v>
      </c>
      <c r="CN14" s="267">
        <v>0</v>
      </c>
      <c r="CO14" s="267">
        <v>0</v>
      </c>
      <c r="CP14" s="267">
        <v>0</v>
      </c>
      <c r="CQ14" s="267">
        <v>0</v>
      </c>
      <c r="CR14" s="267">
        <v>0</v>
      </c>
      <c r="CS14" s="267">
        <v>0</v>
      </c>
      <c r="CT14" s="267">
        <v>0</v>
      </c>
      <c r="CU14" s="267">
        <v>0</v>
      </c>
      <c r="CV14" s="267">
        <v>0</v>
      </c>
      <c r="CW14" s="267">
        <v>0</v>
      </c>
      <c r="CX14" s="267">
        <v>0</v>
      </c>
      <c r="CY14" s="267">
        <v>0</v>
      </c>
      <c r="CZ14" s="267">
        <v>0</v>
      </c>
      <c r="DA14" s="267">
        <v>0</v>
      </c>
      <c r="DB14" s="267">
        <v>0</v>
      </c>
      <c r="DC14" s="267">
        <v>0</v>
      </c>
      <c r="DD14" s="267">
        <v>0</v>
      </c>
      <c r="DE14" s="268">
        <v>0</v>
      </c>
      <c r="DF14" s="266">
        <v>1</v>
      </c>
      <c r="DG14" s="269">
        <v>0.78096258707060728</v>
      </c>
      <c r="DH14" s="270"/>
      <c r="DI14" s="270"/>
      <c r="DJ14" s="270"/>
      <c r="DK14" s="270"/>
      <c r="DL14" s="270"/>
      <c r="DM14" s="270"/>
      <c r="DN14" s="270"/>
      <c r="DO14" s="270"/>
      <c r="DP14" s="270"/>
      <c r="DQ14" s="270"/>
      <c r="DR14" s="270"/>
      <c r="DS14" s="270"/>
      <c r="DT14" s="270"/>
      <c r="DU14" s="270"/>
      <c r="DV14" s="270"/>
      <c r="DW14" s="270"/>
      <c r="DX14" s="270"/>
      <c r="DY14" s="270"/>
      <c r="DZ14" s="270"/>
      <c r="EA14" s="270"/>
      <c r="EB14" s="270"/>
      <c r="EC14" s="253"/>
      <c r="ED14" s="271"/>
    </row>
    <row r="15" spans="1:135" ht="39.950000000000003" customHeight="1">
      <c r="A15" s="272" t="s">
        <v>210</v>
      </c>
      <c r="B15" s="265" t="s">
        <v>127</v>
      </c>
      <c r="C15" s="266">
        <v>1.5755532304935287E-4</v>
      </c>
      <c r="D15" s="267">
        <v>3.9179429646686398E-5</v>
      </c>
      <c r="E15" s="267">
        <v>8.9707167025055475E-5</v>
      </c>
      <c r="F15" s="267">
        <v>1.5708445638017631E-4</v>
      </c>
      <c r="G15" s="267">
        <v>1.9163114511272549E-3</v>
      </c>
      <c r="H15" s="267">
        <v>0</v>
      </c>
      <c r="I15" s="267">
        <v>6.3217199956867295E-5</v>
      </c>
      <c r="J15" s="267">
        <v>1.2099834472114995E-4</v>
      </c>
      <c r="K15" s="267">
        <v>5.30853463614123E-5</v>
      </c>
      <c r="L15" s="267">
        <v>4.2972394103020266E-5</v>
      </c>
      <c r="M15" s="267">
        <v>0</v>
      </c>
      <c r="N15" s="267">
        <v>1.0313682864810612</v>
      </c>
      <c r="O15" s="267">
        <v>2.7473225808792568E-2</v>
      </c>
      <c r="P15" s="267">
        <v>9.8321832457380694E-5</v>
      </c>
      <c r="Q15" s="267">
        <v>1.2486651051400719E-3</v>
      </c>
      <c r="R15" s="267">
        <v>2.8006071424810391E-4</v>
      </c>
      <c r="S15" s="267">
        <v>3.0320115925616974E-3</v>
      </c>
      <c r="T15" s="267">
        <v>9.5879939541796815E-5</v>
      </c>
      <c r="U15" s="267">
        <v>2.1379853204437014E-4</v>
      </c>
      <c r="V15" s="267">
        <v>2.689181121024618E-5</v>
      </c>
      <c r="W15" s="267">
        <v>3.5909826965737927E-6</v>
      </c>
      <c r="X15" s="267">
        <v>1.4134188190816799E-5</v>
      </c>
      <c r="Y15" s="267">
        <v>2.2170480660751296E-5</v>
      </c>
      <c r="Z15" s="267">
        <v>4.2741191704632824E-4</v>
      </c>
      <c r="AA15" s="267">
        <v>5.1838542111838473E-5</v>
      </c>
      <c r="AB15" s="267">
        <v>6.6278173905163888E-5</v>
      </c>
      <c r="AC15" s="267">
        <v>5.355589425764543E-6</v>
      </c>
      <c r="AD15" s="267">
        <v>3.9161609325174511E-5</v>
      </c>
      <c r="AE15" s="267">
        <v>1.1011722051695431E-4</v>
      </c>
      <c r="AF15" s="267">
        <v>2.3726561969836029E-3</v>
      </c>
      <c r="AG15" s="267">
        <v>6.3619719911006374E-3</v>
      </c>
      <c r="AH15" s="267">
        <v>5.2858111289337407E-5</v>
      </c>
      <c r="AI15" s="267">
        <v>3.5819105792155469E-5</v>
      </c>
      <c r="AJ15" s="267">
        <v>1.2760376665002006E-4</v>
      </c>
      <c r="AK15" s="267">
        <v>1.2677487290372997E-4</v>
      </c>
      <c r="AL15" s="267">
        <v>0</v>
      </c>
      <c r="AM15" s="267">
        <v>1.5319732444450665E-5</v>
      </c>
      <c r="AN15" s="267">
        <v>3.3281352695667365E-5</v>
      </c>
      <c r="AO15" s="267">
        <v>2.5180253591332482E-5</v>
      </c>
      <c r="AP15" s="267">
        <v>1.4628330065871376E-5</v>
      </c>
      <c r="AQ15" s="267">
        <v>2.5333124117284805E-5</v>
      </c>
      <c r="AR15" s="267">
        <v>5.9465138218522484E-5</v>
      </c>
      <c r="AS15" s="267">
        <v>6.3207597708391699E-5</v>
      </c>
      <c r="AT15" s="267">
        <v>8.3475336450619843E-5</v>
      </c>
      <c r="AU15" s="267">
        <v>8.8453709775807533E-5</v>
      </c>
      <c r="AV15" s="267">
        <v>1.1689426205989375E-4</v>
      </c>
      <c r="AW15" s="267">
        <v>1.488451725525071E-4</v>
      </c>
      <c r="AX15" s="267">
        <v>5.5679788984799267E-5</v>
      </c>
      <c r="AY15" s="267">
        <v>5.1691807495717736E-5</v>
      </c>
      <c r="AZ15" s="267">
        <v>3.3692676323933518E-5</v>
      </c>
      <c r="BA15" s="267">
        <v>2.1591584955936642E-5</v>
      </c>
      <c r="BB15" s="267">
        <v>3.1219296272786083E-5</v>
      </c>
      <c r="BC15" s="267">
        <v>6.784238158908059E-6</v>
      </c>
      <c r="BD15" s="267">
        <v>1.6711516046593361E-6</v>
      </c>
      <c r="BE15" s="267">
        <v>0</v>
      </c>
      <c r="BF15" s="267">
        <v>3.8537387729204653E-6</v>
      </c>
      <c r="BG15" s="267">
        <v>5.2428244831504151E-5</v>
      </c>
      <c r="BH15" s="267">
        <v>5.2065456699354365E-4</v>
      </c>
      <c r="BI15" s="267">
        <v>1.2685245741626251E-5</v>
      </c>
      <c r="BJ15" s="267">
        <v>5.4088667269012363E-4</v>
      </c>
      <c r="BK15" s="267">
        <v>9.5207038316504536E-5</v>
      </c>
      <c r="BL15" s="267">
        <v>1.078953400069712E-4</v>
      </c>
      <c r="BM15" s="267">
        <v>4.4243282162395391E-4</v>
      </c>
      <c r="BN15" s="267">
        <v>3.5487163062258155E-5</v>
      </c>
      <c r="BO15" s="267">
        <v>2.9498747272086015E-5</v>
      </c>
      <c r="BP15" s="267">
        <v>2.0611995952165672E-5</v>
      </c>
      <c r="BQ15" s="267">
        <v>2.2735864041920713E-5</v>
      </c>
      <c r="BR15" s="267">
        <v>4.9587416453546925E-5</v>
      </c>
      <c r="BS15" s="267">
        <v>5.1431312753238302E-5</v>
      </c>
      <c r="BT15" s="267">
        <v>1.0869090964794734E-4</v>
      </c>
      <c r="BU15" s="267">
        <v>5.9708971427397241E-5</v>
      </c>
      <c r="BV15" s="267">
        <v>1.7240548326514091E-5</v>
      </c>
      <c r="BW15" s="267">
        <v>1.6401582479532287E-5</v>
      </c>
      <c r="BX15" s="267">
        <v>6.8388252790801094E-6</v>
      </c>
      <c r="BY15" s="267">
        <v>3.7006428978657099E-5</v>
      </c>
      <c r="BZ15" s="267">
        <v>3.725701770276683E-5</v>
      </c>
      <c r="CA15" s="267">
        <v>4.8553703841062839E-5</v>
      </c>
      <c r="CB15" s="267">
        <v>5.3187057954509522E-4</v>
      </c>
      <c r="CC15" s="267">
        <v>8.914337705811666E-5</v>
      </c>
      <c r="CD15" s="267">
        <v>1.4405952793621318E-4</v>
      </c>
      <c r="CE15" s="267">
        <v>8.3489714173425842E-5</v>
      </c>
      <c r="CF15" s="267">
        <v>1.8820580660857978E-4</v>
      </c>
      <c r="CG15" s="267">
        <v>4.5503721847585145E-5</v>
      </c>
      <c r="CH15" s="267">
        <v>3.2235239550438858E-5</v>
      </c>
      <c r="CI15" s="267">
        <v>5.170295656754583E-5</v>
      </c>
      <c r="CJ15" s="267">
        <v>7.4942804917498568E-5</v>
      </c>
      <c r="CK15" s="267">
        <v>4.8577296759757412E-5</v>
      </c>
      <c r="CL15" s="267">
        <v>7.431363128530023E-5</v>
      </c>
      <c r="CM15" s="267">
        <v>5.1619121245946478E-5</v>
      </c>
      <c r="CN15" s="267">
        <v>1.9846664080893519E-5</v>
      </c>
      <c r="CO15" s="267">
        <v>4.8950655178815983E-5</v>
      </c>
      <c r="CP15" s="267">
        <v>5.3694021542601183E-5</v>
      </c>
      <c r="CQ15" s="267">
        <v>3.6704913655224975E-4</v>
      </c>
      <c r="CR15" s="267">
        <v>1.0450514658392295E-4</v>
      </c>
      <c r="CS15" s="267">
        <v>7.0824658917449695E-5</v>
      </c>
      <c r="CT15" s="267">
        <v>6.4091013963000999E-4</v>
      </c>
      <c r="CU15" s="267">
        <v>5.929630407009666E-5</v>
      </c>
      <c r="CV15" s="267">
        <v>4.8413416659917572E-5</v>
      </c>
      <c r="CW15" s="267">
        <v>3.0605793180167091E-5</v>
      </c>
      <c r="CX15" s="267">
        <v>8.846702338321132E-5</v>
      </c>
      <c r="CY15" s="267">
        <v>2.2665812256503372E-4</v>
      </c>
      <c r="CZ15" s="267">
        <v>4.0224001137576551E-5</v>
      </c>
      <c r="DA15" s="267">
        <v>1.3755984142574957E-4</v>
      </c>
      <c r="DB15" s="267">
        <v>3.9916896542827491E-4</v>
      </c>
      <c r="DC15" s="267">
        <v>1.6169444992618359E-4</v>
      </c>
      <c r="DD15" s="267">
        <v>4.272227918555656E-3</v>
      </c>
      <c r="DE15" s="268">
        <v>8.2843642688875107E-5</v>
      </c>
      <c r="DF15" s="266">
        <v>1.0877571080667019</v>
      </c>
      <c r="DG15" s="269">
        <v>0.84949760522021367</v>
      </c>
      <c r="DH15" s="270"/>
      <c r="DI15" s="270"/>
      <c r="DJ15" s="270"/>
      <c r="DK15" s="270"/>
      <c r="DL15" s="270"/>
      <c r="DM15" s="270"/>
      <c r="DN15" s="270"/>
      <c r="DO15" s="270"/>
      <c r="DP15" s="270"/>
      <c r="DQ15" s="270"/>
      <c r="DR15" s="270"/>
      <c r="DS15" s="270"/>
      <c r="DT15" s="270"/>
      <c r="DU15" s="270"/>
      <c r="DV15" s="270"/>
      <c r="DW15" s="270"/>
      <c r="DX15" s="270"/>
      <c r="DY15" s="270"/>
      <c r="DZ15" s="270"/>
      <c r="EA15" s="270"/>
      <c r="EB15" s="270"/>
      <c r="EC15" s="253"/>
      <c r="ED15" s="271"/>
    </row>
    <row r="16" spans="1:135" ht="39.950000000000003" customHeight="1">
      <c r="A16" s="272" t="s">
        <v>211</v>
      </c>
      <c r="B16" s="265" t="s">
        <v>128</v>
      </c>
      <c r="C16" s="266">
        <v>2.1231248580503761E-3</v>
      </c>
      <c r="D16" s="267">
        <v>4.5045200962914509E-4</v>
      </c>
      <c r="E16" s="267">
        <v>1.2349625557626096E-3</v>
      </c>
      <c r="F16" s="267">
        <v>1.5572573712736124E-4</v>
      </c>
      <c r="G16" s="267">
        <v>2.418600323074204E-3</v>
      </c>
      <c r="H16" s="267">
        <v>0</v>
      </c>
      <c r="I16" s="267">
        <v>1.6055362888034302E-3</v>
      </c>
      <c r="J16" s="267">
        <v>7.0954873278259161E-4</v>
      </c>
      <c r="K16" s="267">
        <v>4.3138484765082815E-4</v>
      </c>
      <c r="L16" s="267">
        <v>3.8729426347763852E-4</v>
      </c>
      <c r="M16" s="267">
        <v>0</v>
      </c>
      <c r="N16" s="267">
        <v>5.6935335994046468E-4</v>
      </c>
      <c r="O16" s="267">
        <v>1.003582905594917</v>
      </c>
      <c r="P16" s="267">
        <v>4.3665297138194368E-4</v>
      </c>
      <c r="Q16" s="267">
        <v>7.2854653570239905E-4</v>
      </c>
      <c r="R16" s="267">
        <v>7.388290730725532E-4</v>
      </c>
      <c r="S16" s="267">
        <v>5.3032664329810491E-4</v>
      </c>
      <c r="T16" s="267">
        <v>2.8987508703449358E-4</v>
      </c>
      <c r="U16" s="267">
        <v>1.770433396796914E-3</v>
      </c>
      <c r="V16" s="267">
        <v>4.0142407040509982E-4</v>
      </c>
      <c r="W16" s="267">
        <v>4.6957664693462107E-5</v>
      </c>
      <c r="X16" s="267">
        <v>1.9357077403990661E-4</v>
      </c>
      <c r="Y16" s="267">
        <v>1.8430298294952672E-4</v>
      </c>
      <c r="Z16" s="267">
        <v>1.7120125416365386E-4</v>
      </c>
      <c r="AA16" s="267">
        <v>4.5542247477009713E-4</v>
      </c>
      <c r="AB16" s="267">
        <v>4.9622041918795465E-4</v>
      </c>
      <c r="AC16" s="267">
        <v>4.5260576997346383E-5</v>
      </c>
      <c r="AD16" s="267">
        <v>2.872728021258552E-4</v>
      </c>
      <c r="AE16" s="267">
        <v>2.3079716481694683E-4</v>
      </c>
      <c r="AF16" s="267">
        <v>7.77470870452113E-4</v>
      </c>
      <c r="AG16" s="267">
        <v>8.7963429870673091E-4</v>
      </c>
      <c r="AH16" s="267">
        <v>1.7479169362907712E-4</v>
      </c>
      <c r="AI16" s="267">
        <v>5.2714662782490831E-4</v>
      </c>
      <c r="AJ16" s="267">
        <v>3.1808337877020721E-3</v>
      </c>
      <c r="AK16" s="267">
        <v>1.0066150856080742E-3</v>
      </c>
      <c r="AL16" s="267">
        <v>0</v>
      </c>
      <c r="AM16" s="267">
        <v>2.4135516344502841E-4</v>
      </c>
      <c r="AN16" s="267">
        <v>5.2554334343530261E-4</v>
      </c>
      <c r="AO16" s="267">
        <v>4.5190643180750535E-4</v>
      </c>
      <c r="AP16" s="267">
        <v>1.0944482277853099E-4</v>
      </c>
      <c r="AQ16" s="267">
        <v>1.6405051889454523E-4</v>
      </c>
      <c r="AR16" s="267">
        <v>5.3576657109620192E-4</v>
      </c>
      <c r="AS16" s="267">
        <v>6.0959457851713738E-4</v>
      </c>
      <c r="AT16" s="267">
        <v>4.2604342133863881E-4</v>
      </c>
      <c r="AU16" s="267">
        <v>3.8089271006799558E-4</v>
      </c>
      <c r="AV16" s="267">
        <v>2.4933691378502536E-4</v>
      </c>
      <c r="AW16" s="267">
        <v>2.8720329489452832E-4</v>
      </c>
      <c r="AX16" s="267">
        <v>1.128257034787291E-3</v>
      </c>
      <c r="AY16" s="267">
        <v>1.2921024436304434E-3</v>
      </c>
      <c r="AZ16" s="267">
        <v>8.4473283656718537E-4</v>
      </c>
      <c r="BA16" s="267">
        <v>4.0576251924459241E-4</v>
      </c>
      <c r="BB16" s="267">
        <v>4.8902707292743726E-4</v>
      </c>
      <c r="BC16" s="267">
        <v>7.4182699739712898E-5</v>
      </c>
      <c r="BD16" s="267">
        <v>3.2245603864453679E-6</v>
      </c>
      <c r="BE16" s="267">
        <v>0</v>
      </c>
      <c r="BF16" s="267">
        <v>3.1878367452310355E-5</v>
      </c>
      <c r="BG16" s="267">
        <v>1.2567759933804597E-4</v>
      </c>
      <c r="BH16" s="267">
        <v>5.1899882459042449E-4</v>
      </c>
      <c r="BI16" s="267">
        <v>1.1390266334001633E-4</v>
      </c>
      <c r="BJ16" s="267">
        <v>2.2045807537094185E-3</v>
      </c>
      <c r="BK16" s="267">
        <v>6.5379687511011165E-4</v>
      </c>
      <c r="BL16" s="267">
        <v>1.2791446754096944E-3</v>
      </c>
      <c r="BM16" s="267">
        <v>7.8933679713029587E-4</v>
      </c>
      <c r="BN16" s="267">
        <v>5.4544584051184185E-4</v>
      </c>
      <c r="BO16" s="267">
        <v>5.6187834304293784E-4</v>
      </c>
      <c r="BP16" s="267">
        <v>2.0030159155420791E-4</v>
      </c>
      <c r="BQ16" s="267">
        <v>1.9572044567923226E-4</v>
      </c>
      <c r="BR16" s="267">
        <v>5.0866405454646796E-4</v>
      </c>
      <c r="BS16" s="267">
        <v>8.5446306733322371E-4</v>
      </c>
      <c r="BT16" s="267">
        <v>1.4197284361625081E-3</v>
      </c>
      <c r="BU16" s="267">
        <v>1.3214917827073652E-3</v>
      </c>
      <c r="BV16" s="267">
        <v>2.1566353145735225E-4</v>
      </c>
      <c r="BW16" s="267">
        <v>1.8001087176934346E-4</v>
      </c>
      <c r="BX16" s="267">
        <v>1.012429957780407E-4</v>
      </c>
      <c r="BY16" s="267">
        <v>2.47775046754554E-4</v>
      </c>
      <c r="BZ16" s="267">
        <v>4.8304191165566158E-4</v>
      </c>
      <c r="CA16" s="267">
        <v>5.5807702983268659E-4</v>
      </c>
      <c r="CB16" s="267">
        <v>1.5933210664736807E-3</v>
      </c>
      <c r="CC16" s="267">
        <v>1.0358388039822114E-3</v>
      </c>
      <c r="CD16" s="267">
        <v>2.2540677855554847E-4</v>
      </c>
      <c r="CE16" s="267">
        <v>5.0014114358982499E-4</v>
      </c>
      <c r="CF16" s="267">
        <v>9.4260156729379565E-4</v>
      </c>
      <c r="CG16" s="267">
        <v>7.116783970865946E-4</v>
      </c>
      <c r="CH16" s="267">
        <v>3.1196359565597356E-4</v>
      </c>
      <c r="CI16" s="267">
        <v>4.3520120063673202E-4</v>
      </c>
      <c r="CJ16" s="267">
        <v>4.438390258205799E-4</v>
      </c>
      <c r="CK16" s="267">
        <v>6.5583558024430541E-4</v>
      </c>
      <c r="CL16" s="267">
        <v>6.8893259209580452E-4</v>
      </c>
      <c r="CM16" s="267">
        <v>1.1509245232904539E-3</v>
      </c>
      <c r="CN16" s="267">
        <v>1.0388011329418571E-4</v>
      </c>
      <c r="CO16" s="267">
        <v>4.8232432621205868E-4</v>
      </c>
      <c r="CP16" s="267">
        <v>9.3584260559809239E-4</v>
      </c>
      <c r="CQ16" s="267">
        <v>2.0499424423964436E-3</v>
      </c>
      <c r="CR16" s="267">
        <v>2.0644352853429124E-3</v>
      </c>
      <c r="CS16" s="267">
        <v>9.5329855042563486E-4</v>
      </c>
      <c r="CT16" s="267">
        <v>2.0461904303469294E-2</v>
      </c>
      <c r="CU16" s="267">
        <v>6.1497105902991016E-4</v>
      </c>
      <c r="CV16" s="267">
        <v>6.0187207473401546E-4</v>
      </c>
      <c r="CW16" s="267">
        <v>4.4986554659648577E-4</v>
      </c>
      <c r="CX16" s="267">
        <v>7.8197333894912445E-4</v>
      </c>
      <c r="CY16" s="267">
        <v>3.599874550051597E-3</v>
      </c>
      <c r="CZ16" s="267">
        <v>4.4268266434818715E-4</v>
      </c>
      <c r="DA16" s="267">
        <v>2.3801146687876217E-3</v>
      </c>
      <c r="DB16" s="267">
        <v>1.634491026060508E-3</v>
      </c>
      <c r="DC16" s="267">
        <v>2.8096049319929748E-3</v>
      </c>
      <c r="DD16" s="267">
        <v>1.7279975752876712E-3</v>
      </c>
      <c r="DE16" s="268">
        <v>3.4743439973382138E-4</v>
      </c>
      <c r="DF16" s="266">
        <v>1.0996899170058221</v>
      </c>
      <c r="DG16" s="269">
        <v>0.85881668256032828</v>
      </c>
      <c r="DH16" s="270"/>
      <c r="DI16" s="270"/>
      <c r="DJ16" s="270"/>
      <c r="DK16" s="270"/>
      <c r="DL16" s="270"/>
      <c r="DM16" s="270"/>
      <c r="DN16" s="270"/>
      <c r="DO16" s="270"/>
      <c r="DP16" s="270"/>
      <c r="DQ16" s="270"/>
      <c r="DR16" s="270"/>
      <c r="DS16" s="270"/>
      <c r="DT16" s="270"/>
      <c r="DU16" s="270"/>
      <c r="DV16" s="270"/>
      <c r="DW16" s="270"/>
      <c r="DX16" s="270"/>
      <c r="DY16" s="270"/>
      <c r="DZ16" s="270"/>
      <c r="EA16" s="270"/>
      <c r="EB16" s="270"/>
      <c r="EC16" s="253"/>
      <c r="ED16" s="271"/>
    </row>
    <row r="17" spans="1:134" ht="39.950000000000003" customHeight="1">
      <c r="A17" s="272" t="s">
        <v>212</v>
      </c>
      <c r="B17" s="265" t="s">
        <v>129</v>
      </c>
      <c r="C17" s="266">
        <v>9.7581546872686512E-5</v>
      </c>
      <c r="D17" s="267">
        <v>1.8360858407123718E-3</v>
      </c>
      <c r="E17" s="267">
        <v>1.5879047883847678E-4</v>
      </c>
      <c r="F17" s="267">
        <v>2.5194001742757646E-3</v>
      </c>
      <c r="G17" s="267">
        <v>5.5525261204374522E-4</v>
      </c>
      <c r="H17" s="267">
        <v>0</v>
      </c>
      <c r="I17" s="267">
        <v>2.2944965039041406E-4</v>
      </c>
      <c r="J17" s="267">
        <v>3.3054426476377086E-4</v>
      </c>
      <c r="K17" s="267">
        <v>5.7496202238482891E-5</v>
      </c>
      <c r="L17" s="267">
        <v>1.0811449438521505E-3</v>
      </c>
      <c r="M17" s="267">
        <v>0</v>
      </c>
      <c r="N17" s="267">
        <v>5.056463966138402E-5</v>
      </c>
      <c r="O17" s="267">
        <v>1.1217658752920831E-4</v>
      </c>
      <c r="P17" s="267">
        <v>1.0151124918163692</v>
      </c>
      <c r="Q17" s="267">
        <v>2.2703455759017995E-2</v>
      </c>
      <c r="R17" s="267">
        <v>1.5951478931079597E-2</v>
      </c>
      <c r="S17" s="267">
        <v>1.7341135344212551E-3</v>
      </c>
      <c r="T17" s="267">
        <v>6.6816308305408915E-4</v>
      </c>
      <c r="U17" s="267">
        <v>6.2936850364451172E-5</v>
      </c>
      <c r="V17" s="267">
        <v>5.0639270025405126E-5</v>
      </c>
      <c r="W17" s="267">
        <v>6.4091187812574705E-6</v>
      </c>
      <c r="X17" s="267">
        <v>3.6121136475891245E-5</v>
      </c>
      <c r="Y17" s="267">
        <v>4.7340688063500182E-5</v>
      </c>
      <c r="Z17" s="267">
        <v>2.4429678322000863E-5</v>
      </c>
      <c r="AA17" s="267">
        <v>4.7093936687390735E-5</v>
      </c>
      <c r="AB17" s="267">
        <v>1.4450346757554562E-4</v>
      </c>
      <c r="AC17" s="267">
        <v>7.3336856760721578E-6</v>
      </c>
      <c r="AD17" s="267">
        <v>5.0245985079769272E-5</v>
      </c>
      <c r="AE17" s="267">
        <v>1.3141755606978442E-4</v>
      </c>
      <c r="AF17" s="267">
        <v>4.1934184684821515E-5</v>
      </c>
      <c r="AG17" s="267">
        <v>2.9720404144322165E-5</v>
      </c>
      <c r="AH17" s="267">
        <v>1.0944455698683533E-4</v>
      </c>
      <c r="AI17" s="267">
        <v>4.7118054585307538E-5</v>
      </c>
      <c r="AJ17" s="267">
        <v>4.704995901841382E-3</v>
      </c>
      <c r="AK17" s="267">
        <v>5.003830641586457E-4</v>
      </c>
      <c r="AL17" s="267">
        <v>0</v>
      </c>
      <c r="AM17" s="267">
        <v>7.76318120785893E-5</v>
      </c>
      <c r="AN17" s="267">
        <v>9.6535006768466486E-4</v>
      </c>
      <c r="AO17" s="267">
        <v>2.0638790629041733E-5</v>
      </c>
      <c r="AP17" s="267">
        <v>1.3618552405290633E-5</v>
      </c>
      <c r="AQ17" s="267">
        <v>4.0885070728601284E-4</v>
      </c>
      <c r="AR17" s="267">
        <v>3.1390874013734031E-4</v>
      </c>
      <c r="AS17" s="267">
        <v>3.7153113008780655E-4</v>
      </c>
      <c r="AT17" s="267">
        <v>4.5887302935392025E-5</v>
      </c>
      <c r="AU17" s="267">
        <v>5.7735381958400376E-5</v>
      </c>
      <c r="AV17" s="267">
        <v>2.6005370441207359E-4</v>
      </c>
      <c r="AW17" s="267">
        <v>2.2584278091288153E-4</v>
      </c>
      <c r="AX17" s="267">
        <v>8.3107013345311431E-5</v>
      </c>
      <c r="AY17" s="267">
        <v>5.4875364326367596E-5</v>
      </c>
      <c r="AZ17" s="267">
        <v>5.8399413433554008E-5</v>
      </c>
      <c r="BA17" s="267">
        <v>5.6970412047180615E-5</v>
      </c>
      <c r="BB17" s="267">
        <v>1.0901970662024736E-4</v>
      </c>
      <c r="BC17" s="267">
        <v>1.3023498655103834E-5</v>
      </c>
      <c r="BD17" s="267">
        <v>2.5356383364744308E-6</v>
      </c>
      <c r="BE17" s="267">
        <v>0</v>
      </c>
      <c r="BF17" s="267">
        <v>4.5225150485812017E-6</v>
      </c>
      <c r="BG17" s="267">
        <v>2.6302485460306584E-5</v>
      </c>
      <c r="BH17" s="267">
        <v>1.8766422994562317E-3</v>
      </c>
      <c r="BI17" s="267">
        <v>2.6056969007837098E-5</v>
      </c>
      <c r="BJ17" s="267">
        <v>8.0481587345015617E-3</v>
      </c>
      <c r="BK17" s="267">
        <v>3.608807027600003E-5</v>
      </c>
      <c r="BL17" s="267">
        <v>1.5469117278000523E-2</v>
      </c>
      <c r="BM17" s="267">
        <v>3.4716039589563923E-3</v>
      </c>
      <c r="BN17" s="267">
        <v>4.9407248795018408E-4</v>
      </c>
      <c r="BO17" s="267">
        <v>7.3463742586964771E-4</v>
      </c>
      <c r="BP17" s="267">
        <v>4.4100385596579712E-5</v>
      </c>
      <c r="BQ17" s="267">
        <v>4.0148044340685172E-5</v>
      </c>
      <c r="BR17" s="267">
        <v>8.904435256669094E-5</v>
      </c>
      <c r="BS17" s="267">
        <v>3.4554243832909269E-5</v>
      </c>
      <c r="BT17" s="267">
        <v>2.0600864571641611E-4</v>
      </c>
      <c r="BU17" s="267">
        <v>4.727260821024505E-5</v>
      </c>
      <c r="BV17" s="267">
        <v>1.7047758616031174E-5</v>
      </c>
      <c r="BW17" s="267">
        <v>4.2432971491334728E-5</v>
      </c>
      <c r="BX17" s="267">
        <v>2.1147309743043347E-5</v>
      </c>
      <c r="BY17" s="267">
        <v>3.5911667978776935E-5</v>
      </c>
      <c r="BZ17" s="267">
        <v>4.242729216327228E-5</v>
      </c>
      <c r="CA17" s="267">
        <v>1.4806666291482861E-4</v>
      </c>
      <c r="CB17" s="267">
        <v>1.2767081925719673E-4</v>
      </c>
      <c r="CC17" s="267">
        <v>3.4551297245671603E-4</v>
      </c>
      <c r="CD17" s="267">
        <v>5.4860006831909333E-5</v>
      </c>
      <c r="CE17" s="267">
        <v>2.7392128657763911E-4</v>
      </c>
      <c r="CF17" s="267">
        <v>1.3538983722192037E-3</v>
      </c>
      <c r="CG17" s="267">
        <v>2.173942835552247E-5</v>
      </c>
      <c r="CH17" s="267">
        <v>4.8623567982384472E-5</v>
      </c>
      <c r="CI17" s="267">
        <v>1.0844618713371094E-4</v>
      </c>
      <c r="CJ17" s="267">
        <v>5.0529854790653905E-5</v>
      </c>
      <c r="CK17" s="267">
        <v>6.5047031869038471E-5</v>
      </c>
      <c r="CL17" s="267">
        <v>3.9090317390693422E-4</v>
      </c>
      <c r="CM17" s="267">
        <v>4.2634222095108281E-5</v>
      </c>
      <c r="CN17" s="267">
        <v>3.8906754556377941E-5</v>
      </c>
      <c r="CO17" s="267">
        <v>7.8360808358560728E-5</v>
      </c>
      <c r="CP17" s="267">
        <v>3.2263356164810067E-5</v>
      </c>
      <c r="CQ17" s="267">
        <v>1.5363056679799445E-4</v>
      </c>
      <c r="CR17" s="267">
        <v>6.7907493036843962E-5</v>
      </c>
      <c r="CS17" s="267">
        <v>4.3628509334595289E-5</v>
      </c>
      <c r="CT17" s="267">
        <v>1.3058574842893811E-4</v>
      </c>
      <c r="CU17" s="267">
        <v>2.9518733442164025E-5</v>
      </c>
      <c r="CV17" s="267">
        <v>1.4271244480087799E-4</v>
      </c>
      <c r="CW17" s="267">
        <v>3.5549233082686339E-5</v>
      </c>
      <c r="CX17" s="267">
        <v>1.2633766812975917E-4</v>
      </c>
      <c r="CY17" s="267">
        <v>1.6962693777107944E-4</v>
      </c>
      <c r="CZ17" s="267">
        <v>2.2765990245069413E-4</v>
      </c>
      <c r="DA17" s="267">
        <v>1.5182039678204921E-4</v>
      </c>
      <c r="DB17" s="267">
        <v>1.8370872780016761E-4</v>
      </c>
      <c r="DC17" s="267">
        <v>3.0761030511278811E-4</v>
      </c>
      <c r="DD17" s="267">
        <v>6.9142905646291174E-4</v>
      </c>
      <c r="DE17" s="268">
        <v>3.3793959870430684E-5</v>
      </c>
      <c r="DF17" s="266">
        <v>1.1088634393154935</v>
      </c>
      <c r="DG17" s="269">
        <v>0.8659808602758392</v>
      </c>
      <c r="DH17" s="270"/>
      <c r="DI17" s="270"/>
      <c r="DJ17" s="270"/>
      <c r="DK17" s="270"/>
      <c r="DL17" s="270"/>
      <c r="DM17" s="270"/>
      <c r="DN17" s="270"/>
      <c r="DO17" s="270"/>
      <c r="DP17" s="270"/>
      <c r="DQ17" s="270"/>
      <c r="DR17" s="270"/>
      <c r="DS17" s="270"/>
      <c r="DT17" s="270"/>
      <c r="DU17" s="270"/>
      <c r="DV17" s="270"/>
      <c r="DW17" s="270"/>
      <c r="DX17" s="270"/>
      <c r="DY17" s="270"/>
      <c r="DZ17" s="270"/>
      <c r="EA17" s="270"/>
      <c r="EB17" s="270"/>
      <c r="EC17" s="253"/>
      <c r="ED17" s="271"/>
    </row>
    <row r="18" spans="1:134" ht="39.950000000000003" customHeight="1">
      <c r="A18" s="272" t="s">
        <v>213</v>
      </c>
      <c r="B18" s="265" t="s">
        <v>130</v>
      </c>
      <c r="C18" s="266">
        <v>3.0739070160129583E-5</v>
      </c>
      <c r="D18" s="267">
        <v>3.1554952369589065E-5</v>
      </c>
      <c r="E18" s="267">
        <v>3.9075442423513204E-5</v>
      </c>
      <c r="F18" s="267">
        <v>4.1332496142050163E-5</v>
      </c>
      <c r="G18" s="267">
        <v>1.2654776641291552E-4</v>
      </c>
      <c r="H18" s="267">
        <v>0</v>
      </c>
      <c r="I18" s="267">
        <v>2.6216550796314596E-4</v>
      </c>
      <c r="J18" s="267">
        <v>7.6882029372654252E-5</v>
      </c>
      <c r="K18" s="267">
        <v>8.1287903402429385E-5</v>
      </c>
      <c r="L18" s="267">
        <v>3.7959340540990108E-5</v>
      </c>
      <c r="M18" s="267">
        <v>0</v>
      </c>
      <c r="N18" s="267">
        <v>1.3684465524650395E-4</v>
      </c>
      <c r="O18" s="267">
        <v>1.0360644243462232E-4</v>
      </c>
      <c r="P18" s="267">
        <v>6.0989372279665687E-5</v>
      </c>
      <c r="Q18" s="267">
        <v>1.0031647440860771</v>
      </c>
      <c r="R18" s="267">
        <v>1.8013815692628849E-4</v>
      </c>
      <c r="S18" s="267">
        <v>1.1038421583104946E-4</v>
      </c>
      <c r="T18" s="267">
        <v>9.7770259994800707E-5</v>
      </c>
      <c r="U18" s="267">
        <v>1.641996217145706E-4</v>
      </c>
      <c r="V18" s="267">
        <v>1.4935590612166806E-4</v>
      </c>
      <c r="W18" s="267">
        <v>1.4999494821487177E-5</v>
      </c>
      <c r="X18" s="267">
        <v>7.4145210872905254E-5</v>
      </c>
      <c r="Y18" s="267">
        <v>1.1369401079251968E-4</v>
      </c>
      <c r="Z18" s="267">
        <v>8.7101066646291748E-5</v>
      </c>
      <c r="AA18" s="267">
        <v>2.1637652022299695E-4</v>
      </c>
      <c r="AB18" s="267">
        <v>1.2323710430214738E-4</v>
      </c>
      <c r="AC18" s="267">
        <v>1.3002146895682698E-5</v>
      </c>
      <c r="AD18" s="267">
        <v>6.2567742904810097E-5</v>
      </c>
      <c r="AE18" s="267">
        <v>1.4111685794991187E-4</v>
      </c>
      <c r="AF18" s="267">
        <v>1.63036752802255E-4</v>
      </c>
      <c r="AG18" s="267">
        <v>2.2287579967711994E-5</v>
      </c>
      <c r="AH18" s="267">
        <v>3.7438550336031083E-5</v>
      </c>
      <c r="AI18" s="267">
        <v>1.1644793914155408E-4</v>
      </c>
      <c r="AJ18" s="267">
        <v>9.5096691764791613E-4</v>
      </c>
      <c r="AK18" s="267">
        <v>2.1821371657576322E-4</v>
      </c>
      <c r="AL18" s="267">
        <v>0</v>
      </c>
      <c r="AM18" s="267">
        <v>4.0296208299851999E-5</v>
      </c>
      <c r="AN18" s="267">
        <v>1.6177255474533132E-4</v>
      </c>
      <c r="AO18" s="267">
        <v>2.8676460285813073E-5</v>
      </c>
      <c r="AP18" s="267">
        <v>2.2063295773258565E-5</v>
      </c>
      <c r="AQ18" s="267">
        <v>3.3196744329893462E-5</v>
      </c>
      <c r="AR18" s="267">
        <v>8.0665238733215679E-5</v>
      </c>
      <c r="AS18" s="267">
        <v>7.3984313047513722E-5</v>
      </c>
      <c r="AT18" s="267">
        <v>8.0020376958891737E-5</v>
      </c>
      <c r="AU18" s="267">
        <v>8.4837734742234029E-5</v>
      </c>
      <c r="AV18" s="267">
        <v>7.7950819911145946E-5</v>
      </c>
      <c r="AW18" s="267">
        <v>9.7835846133423392E-5</v>
      </c>
      <c r="AX18" s="267">
        <v>1.3749767573289199E-4</v>
      </c>
      <c r="AY18" s="267">
        <v>1.1262812674651707E-4</v>
      </c>
      <c r="AZ18" s="267">
        <v>2.0877412402690584E-5</v>
      </c>
      <c r="BA18" s="267">
        <v>1.3730936865156734E-4</v>
      </c>
      <c r="BB18" s="267">
        <v>1.202388366883547E-4</v>
      </c>
      <c r="BC18" s="267">
        <v>1.0999728899661217E-5</v>
      </c>
      <c r="BD18" s="267">
        <v>1.0984469865920452E-6</v>
      </c>
      <c r="BE18" s="267">
        <v>0</v>
      </c>
      <c r="BF18" s="267">
        <v>6.7724382060858938E-6</v>
      </c>
      <c r="BG18" s="267">
        <v>2.5090174202825252E-5</v>
      </c>
      <c r="BH18" s="267">
        <v>8.8376618997296468E-4</v>
      </c>
      <c r="BI18" s="267">
        <v>7.0111941701257033E-5</v>
      </c>
      <c r="BJ18" s="267">
        <v>5.5248500794835315E-4</v>
      </c>
      <c r="BK18" s="267">
        <v>7.63606600249196E-5</v>
      </c>
      <c r="BL18" s="267">
        <v>1.3262536342655131E-3</v>
      </c>
      <c r="BM18" s="267">
        <v>2.988126429784352E-3</v>
      </c>
      <c r="BN18" s="267">
        <v>6.2371813283273954E-5</v>
      </c>
      <c r="BO18" s="267">
        <v>5.3333519524943803E-5</v>
      </c>
      <c r="BP18" s="267">
        <v>1.3318171351317645E-4</v>
      </c>
      <c r="BQ18" s="267">
        <v>7.7496403087812116E-5</v>
      </c>
      <c r="BR18" s="267">
        <v>2.7344872542452083E-4</v>
      </c>
      <c r="BS18" s="267">
        <v>4.2180275646755275E-4</v>
      </c>
      <c r="BT18" s="267">
        <v>1.9070483209538601E-4</v>
      </c>
      <c r="BU18" s="267">
        <v>6.1418994304436505E-4</v>
      </c>
      <c r="BV18" s="267">
        <v>1.0916970279992479E-4</v>
      </c>
      <c r="BW18" s="267">
        <v>2.2497879529681975E-4</v>
      </c>
      <c r="BX18" s="267">
        <v>8.6440245695024255E-5</v>
      </c>
      <c r="BY18" s="267">
        <v>6.080114942663114E-5</v>
      </c>
      <c r="BZ18" s="267">
        <v>7.8696273036099447E-5</v>
      </c>
      <c r="CA18" s="267">
        <v>8.9281646131955192E-5</v>
      </c>
      <c r="CB18" s="267">
        <v>2.6791359495263755E-4</v>
      </c>
      <c r="CC18" s="267">
        <v>2.1095855169429707E-4</v>
      </c>
      <c r="CD18" s="267">
        <v>1.0022714082507467E-4</v>
      </c>
      <c r="CE18" s="267">
        <v>3.5384690331875254E-4</v>
      </c>
      <c r="CF18" s="267">
        <v>2.9334944931868148E-4</v>
      </c>
      <c r="CG18" s="267">
        <v>6.4039753415503651E-5</v>
      </c>
      <c r="CH18" s="267">
        <v>4.4297986369767987E-4</v>
      </c>
      <c r="CI18" s="267">
        <v>1.9781251767923085E-4</v>
      </c>
      <c r="CJ18" s="267">
        <v>4.2125994934450638E-4</v>
      </c>
      <c r="CK18" s="267">
        <v>6.7899447194510912E-4</v>
      </c>
      <c r="CL18" s="267">
        <v>2.7081397268645087E-4</v>
      </c>
      <c r="CM18" s="267">
        <v>1.6247353479403854E-4</v>
      </c>
      <c r="CN18" s="267">
        <v>1.5720000484502577E-4</v>
      </c>
      <c r="CO18" s="267">
        <v>4.5583373115201664E-4</v>
      </c>
      <c r="CP18" s="267">
        <v>2.4166432840282948E-4</v>
      </c>
      <c r="CQ18" s="267">
        <v>1.061375459974044E-4</v>
      </c>
      <c r="CR18" s="267">
        <v>9.835308322694383E-4</v>
      </c>
      <c r="CS18" s="267">
        <v>4.0614770936219961E-4</v>
      </c>
      <c r="CT18" s="267">
        <v>2.3362155712924274E-3</v>
      </c>
      <c r="CU18" s="267">
        <v>3.0255049182964354E-4</v>
      </c>
      <c r="CV18" s="267">
        <v>2.7089406335350401E-4</v>
      </c>
      <c r="CW18" s="267">
        <v>5.8396357292793944E-5</v>
      </c>
      <c r="CX18" s="267">
        <v>2.9190096395872127E-4</v>
      </c>
      <c r="CY18" s="267">
        <v>4.5283314589692272E-4</v>
      </c>
      <c r="CZ18" s="267">
        <v>2.9985603807541135E-4</v>
      </c>
      <c r="DA18" s="267">
        <v>1.6687363342718213E-4</v>
      </c>
      <c r="DB18" s="267">
        <v>7.5504672031336494E-4</v>
      </c>
      <c r="DC18" s="267">
        <v>4.699396035183604E-4</v>
      </c>
      <c r="DD18" s="267">
        <v>5.8908729731852391E-5</v>
      </c>
      <c r="DE18" s="268">
        <v>6.3881072879409017E-5</v>
      </c>
      <c r="DF18" s="266">
        <v>1.0283195022685681</v>
      </c>
      <c r="DG18" s="269">
        <v>0.80307905882682018</v>
      </c>
      <c r="DH18" s="270"/>
      <c r="DI18" s="270"/>
      <c r="DJ18" s="270"/>
      <c r="DK18" s="270"/>
      <c r="DL18" s="270"/>
      <c r="DM18" s="270"/>
      <c r="DN18" s="270"/>
      <c r="DO18" s="270"/>
      <c r="DP18" s="270"/>
      <c r="DQ18" s="270"/>
      <c r="DR18" s="270"/>
      <c r="DS18" s="270"/>
      <c r="DT18" s="270"/>
      <c r="DU18" s="270"/>
      <c r="DV18" s="270"/>
      <c r="DW18" s="270"/>
      <c r="DX18" s="270"/>
      <c r="DY18" s="270"/>
      <c r="DZ18" s="270"/>
      <c r="EA18" s="270"/>
      <c r="EB18" s="270"/>
      <c r="EC18" s="253"/>
      <c r="ED18" s="271"/>
    </row>
    <row r="19" spans="1:134" ht="39.950000000000003" customHeight="1">
      <c r="A19" s="272" t="s">
        <v>214</v>
      </c>
      <c r="B19" s="265" t="s">
        <v>131</v>
      </c>
      <c r="C19" s="266">
        <v>1.2254864761779012E-3</v>
      </c>
      <c r="D19" s="267">
        <v>3.832463702426124E-4</v>
      </c>
      <c r="E19" s="267">
        <v>2.0400683290025977E-3</v>
      </c>
      <c r="F19" s="267">
        <v>1.764232609233877E-4</v>
      </c>
      <c r="G19" s="267">
        <v>4.3075854322441001E-4</v>
      </c>
      <c r="H19" s="267">
        <v>0</v>
      </c>
      <c r="I19" s="267">
        <v>2.0401844617529515E-4</v>
      </c>
      <c r="J19" s="267">
        <v>9.5084409194528055E-4</v>
      </c>
      <c r="K19" s="267">
        <v>7.1286035725865598E-4</v>
      </c>
      <c r="L19" s="267">
        <v>3.2896723343341842E-4</v>
      </c>
      <c r="M19" s="267">
        <v>0</v>
      </c>
      <c r="N19" s="267">
        <v>5.0566633826936618E-4</v>
      </c>
      <c r="O19" s="267">
        <v>2.3318581891221754E-3</v>
      </c>
      <c r="P19" s="267">
        <v>1.5561150226359858E-3</v>
      </c>
      <c r="Q19" s="267">
        <v>4.4143679304765376E-3</v>
      </c>
      <c r="R19" s="267">
        <v>1.1180461676653086</v>
      </c>
      <c r="S19" s="267">
        <v>6.5677143132840191E-2</v>
      </c>
      <c r="T19" s="267">
        <v>4.4518150834242182E-2</v>
      </c>
      <c r="U19" s="267">
        <v>4.0962023045208469E-4</v>
      </c>
      <c r="V19" s="267">
        <v>1.285856503573161E-3</v>
      </c>
      <c r="W19" s="267">
        <v>2.3163466895222088E-5</v>
      </c>
      <c r="X19" s="267">
        <v>9.3488273010614519E-5</v>
      </c>
      <c r="Y19" s="267">
        <v>8.753913847935102E-4</v>
      </c>
      <c r="Z19" s="267">
        <v>2.7968536321201608E-4</v>
      </c>
      <c r="AA19" s="267">
        <v>1.3186002787806152E-3</v>
      </c>
      <c r="AB19" s="267">
        <v>1.0978970576658168E-3</v>
      </c>
      <c r="AC19" s="267">
        <v>4.1870349976062532E-5</v>
      </c>
      <c r="AD19" s="267">
        <v>1.5062917681934413E-4</v>
      </c>
      <c r="AE19" s="267">
        <v>1.5278608981335287E-3</v>
      </c>
      <c r="AF19" s="267">
        <v>1.6115639227682963E-3</v>
      </c>
      <c r="AG19" s="267">
        <v>2.3604206639347327E-4</v>
      </c>
      <c r="AH19" s="267">
        <v>5.6350542097556612E-3</v>
      </c>
      <c r="AI19" s="267">
        <v>1.5352114579423676E-4</v>
      </c>
      <c r="AJ19" s="267">
        <v>3.560102695833046E-3</v>
      </c>
      <c r="AK19" s="267">
        <v>1.9124842759285685E-3</v>
      </c>
      <c r="AL19" s="267">
        <v>0</v>
      </c>
      <c r="AM19" s="267">
        <v>1.0443719476812059E-4</v>
      </c>
      <c r="AN19" s="267">
        <v>1.6897818473842383E-4</v>
      </c>
      <c r="AO19" s="267">
        <v>2.7012842421173395E-4</v>
      </c>
      <c r="AP19" s="267">
        <v>4.5392182802123789E-5</v>
      </c>
      <c r="AQ19" s="267">
        <v>2.6149466383927004E-4</v>
      </c>
      <c r="AR19" s="267">
        <v>1.7661205451069179E-4</v>
      </c>
      <c r="AS19" s="267">
        <v>4.4847396973444922E-4</v>
      </c>
      <c r="AT19" s="267">
        <v>2.0415652459776189E-4</v>
      </c>
      <c r="AU19" s="267">
        <v>1.9852246856362458E-4</v>
      </c>
      <c r="AV19" s="267">
        <v>6.392835695634405E-4</v>
      </c>
      <c r="AW19" s="267">
        <v>8.1317279609788426E-4</v>
      </c>
      <c r="AX19" s="267">
        <v>1.7387196369166658E-3</v>
      </c>
      <c r="AY19" s="267">
        <v>7.3398394740881612E-4</v>
      </c>
      <c r="AZ19" s="267">
        <v>2.6636291892210501E-3</v>
      </c>
      <c r="BA19" s="267">
        <v>2.5889306579427346E-4</v>
      </c>
      <c r="BB19" s="267">
        <v>3.0434026059444658E-3</v>
      </c>
      <c r="BC19" s="267">
        <v>5.1692232105008525E-5</v>
      </c>
      <c r="BD19" s="267">
        <v>9.1298562107206808E-6</v>
      </c>
      <c r="BE19" s="267">
        <v>0</v>
      </c>
      <c r="BF19" s="267">
        <v>2.665068756560397E-5</v>
      </c>
      <c r="BG19" s="267">
        <v>6.8253442368137332E-5</v>
      </c>
      <c r="BH19" s="267">
        <v>1.1019000871473446E-4</v>
      </c>
      <c r="BI19" s="267">
        <v>1.0236972690102042E-4</v>
      </c>
      <c r="BJ19" s="267">
        <v>4.8290805169860004E-3</v>
      </c>
      <c r="BK19" s="267">
        <v>2.3862579648087617E-4</v>
      </c>
      <c r="BL19" s="267">
        <v>1.7113746309234113E-3</v>
      </c>
      <c r="BM19" s="267">
        <v>1.2718146188672634E-3</v>
      </c>
      <c r="BN19" s="267">
        <v>2.0894284501240246E-4</v>
      </c>
      <c r="BO19" s="267">
        <v>1.5536249267661997E-4</v>
      </c>
      <c r="BP19" s="267">
        <v>1.6426298013085149E-4</v>
      </c>
      <c r="BQ19" s="267">
        <v>1.7207544685233134E-4</v>
      </c>
      <c r="BR19" s="267">
        <v>2.2230545142156805E-4</v>
      </c>
      <c r="BS19" s="267">
        <v>3.7599940134618953E-4</v>
      </c>
      <c r="BT19" s="267">
        <v>3.1131055963206847E-4</v>
      </c>
      <c r="BU19" s="267">
        <v>5.7453453561639111E-4</v>
      </c>
      <c r="BV19" s="267">
        <v>1.7394754094201141E-4</v>
      </c>
      <c r="BW19" s="267">
        <v>1.5051894394821203E-4</v>
      </c>
      <c r="BX19" s="267">
        <v>5.0847879380297702E-5</v>
      </c>
      <c r="BY19" s="267">
        <v>1.4246196021850367E-4</v>
      </c>
      <c r="BZ19" s="267">
        <v>3.1727731337560935E-4</v>
      </c>
      <c r="CA19" s="267">
        <v>3.1967243518640418E-4</v>
      </c>
      <c r="CB19" s="267">
        <v>3.3569318826570405E-4</v>
      </c>
      <c r="CC19" s="267">
        <v>7.6001849691757447E-4</v>
      </c>
      <c r="CD19" s="267">
        <v>8.7943379825323727E-4</v>
      </c>
      <c r="CE19" s="267">
        <v>2.0829726954280803E-3</v>
      </c>
      <c r="CF19" s="267">
        <v>2.1170975239392363E-3</v>
      </c>
      <c r="CG19" s="267">
        <v>4.4302572834053621E-4</v>
      </c>
      <c r="CH19" s="267">
        <v>5.9992302442655131E-4</v>
      </c>
      <c r="CI19" s="267">
        <v>2.6121944177811703E-3</v>
      </c>
      <c r="CJ19" s="267">
        <v>1.5684847210858978E-3</v>
      </c>
      <c r="CK19" s="267">
        <v>8.3549540832254787E-4</v>
      </c>
      <c r="CL19" s="267">
        <v>2.3040748875080386E-2</v>
      </c>
      <c r="CM19" s="267">
        <v>3.3593110734897143E-4</v>
      </c>
      <c r="CN19" s="267">
        <v>8.5791185177955275E-4</v>
      </c>
      <c r="CO19" s="267">
        <v>1.8365156260589609E-3</v>
      </c>
      <c r="CP19" s="267">
        <v>2.4668022139700846E-4</v>
      </c>
      <c r="CQ19" s="267">
        <v>1.689627025192341E-3</v>
      </c>
      <c r="CR19" s="267">
        <v>1.1565817662426766E-3</v>
      </c>
      <c r="CS19" s="267">
        <v>6.4797916404759812E-4</v>
      </c>
      <c r="CT19" s="267">
        <v>1.657494520836991E-3</v>
      </c>
      <c r="CU19" s="267">
        <v>4.0538517204022643E-4</v>
      </c>
      <c r="CV19" s="267">
        <v>6.98735387007392E-3</v>
      </c>
      <c r="CW19" s="267">
        <v>2.3379903764616117E-4</v>
      </c>
      <c r="CX19" s="267">
        <v>1.3707155681263294E-3</v>
      </c>
      <c r="CY19" s="267">
        <v>7.6903569693524318E-4</v>
      </c>
      <c r="CZ19" s="267">
        <v>2.9530284582747723E-4</v>
      </c>
      <c r="DA19" s="267">
        <v>5.8034655827074585E-4</v>
      </c>
      <c r="DB19" s="267">
        <v>8.4779024758334365E-4</v>
      </c>
      <c r="DC19" s="267">
        <v>3.7915326644149627E-4</v>
      </c>
      <c r="DD19" s="267">
        <v>3.2618518781380577E-2</v>
      </c>
      <c r="DE19" s="268">
        <v>4.3167209125989756E-4</v>
      </c>
      <c r="DF19" s="266">
        <v>1.375865837598969</v>
      </c>
      <c r="DG19" s="269">
        <v>1.0744997439933588</v>
      </c>
      <c r="DH19" s="270"/>
      <c r="DI19" s="270"/>
      <c r="DJ19" s="270"/>
      <c r="DK19" s="270"/>
      <c r="DL19" s="270"/>
      <c r="DM19" s="270"/>
      <c r="DN19" s="270"/>
      <c r="DO19" s="270"/>
      <c r="DP19" s="270"/>
      <c r="DQ19" s="270"/>
      <c r="DR19" s="270"/>
      <c r="DS19" s="270"/>
      <c r="DT19" s="270"/>
      <c r="DU19" s="270"/>
      <c r="DV19" s="270"/>
      <c r="DW19" s="270"/>
      <c r="DX19" s="270"/>
      <c r="DY19" s="270"/>
      <c r="DZ19" s="270"/>
      <c r="EA19" s="270"/>
      <c r="EB19" s="270"/>
      <c r="EC19" s="253"/>
      <c r="ED19" s="271"/>
    </row>
    <row r="20" spans="1:134" ht="39.950000000000003" customHeight="1">
      <c r="A20" s="272" t="s">
        <v>215</v>
      </c>
      <c r="B20" s="265" t="s">
        <v>132</v>
      </c>
      <c r="C20" s="266">
        <v>1.3640252568017756E-2</v>
      </c>
      <c r="D20" s="267">
        <v>3.9318345029109988E-3</v>
      </c>
      <c r="E20" s="267">
        <v>1.263333199841795E-2</v>
      </c>
      <c r="F20" s="267">
        <v>1.6685723179089946E-3</v>
      </c>
      <c r="G20" s="267">
        <v>2.191804808278261E-3</v>
      </c>
      <c r="H20" s="267">
        <v>0</v>
      </c>
      <c r="I20" s="267">
        <v>5.6169583407851466E-4</v>
      </c>
      <c r="J20" s="267">
        <v>9.0123928823450869E-3</v>
      </c>
      <c r="K20" s="267">
        <v>9.0933158050278129E-3</v>
      </c>
      <c r="L20" s="267">
        <v>2.7305252116832496E-3</v>
      </c>
      <c r="M20" s="267">
        <v>0</v>
      </c>
      <c r="N20" s="267">
        <v>1.5666136073731818E-3</v>
      </c>
      <c r="O20" s="267">
        <v>2.4916429023652295E-3</v>
      </c>
      <c r="P20" s="267">
        <v>8.5469596151486571E-4</v>
      </c>
      <c r="Q20" s="267">
        <v>4.9799212735940606E-3</v>
      </c>
      <c r="R20" s="267">
        <v>1.3176625660273615E-3</v>
      </c>
      <c r="S20" s="267">
        <v>1.0117711972746908</v>
      </c>
      <c r="T20" s="267">
        <v>1.1022314185769923E-3</v>
      </c>
      <c r="U20" s="267">
        <v>3.0684953918028563E-3</v>
      </c>
      <c r="V20" s="267">
        <v>9.6242183163188129E-4</v>
      </c>
      <c r="W20" s="267">
        <v>4.8598549439943864E-5</v>
      </c>
      <c r="X20" s="267">
        <v>5.5263791003695392E-4</v>
      </c>
      <c r="Y20" s="267">
        <v>2.3668839724362164E-3</v>
      </c>
      <c r="Z20" s="267">
        <v>2.5874718943844389E-3</v>
      </c>
      <c r="AA20" s="267">
        <v>9.7381796936951807E-3</v>
      </c>
      <c r="AB20" s="267">
        <v>1.0093712899077453E-2</v>
      </c>
      <c r="AC20" s="267">
        <v>9.3091803150908905E-5</v>
      </c>
      <c r="AD20" s="267">
        <v>6.3227717331804784E-4</v>
      </c>
      <c r="AE20" s="267">
        <v>1.6380901059052941E-3</v>
      </c>
      <c r="AF20" s="267">
        <v>9.2386028037492432E-4</v>
      </c>
      <c r="AG20" s="267">
        <v>1.6573521645058217E-3</v>
      </c>
      <c r="AH20" s="267">
        <v>1.2154556888233388E-2</v>
      </c>
      <c r="AI20" s="267">
        <v>4.4040025019296327E-4</v>
      </c>
      <c r="AJ20" s="267">
        <v>8.5509108263178597E-3</v>
      </c>
      <c r="AK20" s="267">
        <v>2.1407107212834892E-3</v>
      </c>
      <c r="AL20" s="267">
        <v>0</v>
      </c>
      <c r="AM20" s="267">
        <v>2.0992051884390623E-4</v>
      </c>
      <c r="AN20" s="267">
        <v>4.9473269413285092E-4</v>
      </c>
      <c r="AO20" s="267">
        <v>3.8032834294729251E-4</v>
      </c>
      <c r="AP20" s="267">
        <v>1.5566072951788508E-4</v>
      </c>
      <c r="AQ20" s="267">
        <v>2.4072220083724526E-4</v>
      </c>
      <c r="AR20" s="267">
        <v>5.1174722372623145E-4</v>
      </c>
      <c r="AS20" s="267">
        <v>2.41851269119086E-3</v>
      </c>
      <c r="AT20" s="267">
        <v>5.5323198320037469E-4</v>
      </c>
      <c r="AU20" s="267">
        <v>5.9799943513146904E-4</v>
      </c>
      <c r="AV20" s="267">
        <v>4.4285236829581399E-3</v>
      </c>
      <c r="AW20" s="267">
        <v>5.5639625702962152E-3</v>
      </c>
      <c r="AX20" s="267">
        <v>1.6003436555365566E-3</v>
      </c>
      <c r="AY20" s="267">
        <v>1.5563287338901716E-3</v>
      </c>
      <c r="AZ20" s="267">
        <v>1.2937320492950493E-3</v>
      </c>
      <c r="BA20" s="267">
        <v>8.7767842149843751E-4</v>
      </c>
      <c r="BB20" s="267">
        <v>2.7595880562903551E-3</v>
      </c>
      <c r="BC20" s="267">
        <v>2.0930765601388259E-4</v>
      </c>
      <c r="BD20" s="267">
        <v>6.2469106778286219E-5</v>
      </c>
      <c r="BE20" s="267">
        <v>0</v>
      </c>
      <c r="BF20" s="267">
        <v>7.064666201932208E-5</v>
      </c>
      <c r="BG20" s="267">
        <v>2.6513692842797487E-4</v>
      </c>
      <c r="BH20" s="267">
        <v>4.1964839566575971E-4</v>
      </c>
      <c r="BI20" s="267">
        <v>2.2246837195121459E-4</v>
      </c>
      <c r="BJ20" s="267">
        <v>2.1199304278651408E-3</v>
      </c>
      <c r="BK20" s="267">
        <v>7.2545611011934927E-4</v>
      </c>
      <c r="BL20" s="267">
        <v>4.0559569426685768E-4</v>
      </c>
      <c r="BM20" s="267">
        <v>1.4251142258363471E-3</v>
      </c>
      <c r="BN20" s="267">
        <v>4.9108536407348202E-4</v>
      </c>
      <c r="BO20" s="267">
        <v>3.2111447148411331E-4</v>
      </c>
      <c r="BP20" s="267">
        <v>4.4530573275593721E-4</v>
      </c>
      <c r="BQ20" s="267">
        <v>5.1027228522121317E-4</v>
      </c>
      <c r="BR20" s="267">
        <v>3.727022605085842E-4</v>
      </c>
      <c r="BS20" s="267">
        <v>1.239823249650298E-3</v>
      </c>
      <c r="BT20" s="267">
        <v>3.6253768877362175E-3</v>
      </c>
      <c r="BU20" s="267">
        <v>1.5215492185794081E-3</v>
      </c>
      <c r="BV20" s="267">
        <v>4.4925915549591939E-4</v>
      </c>
      <c r="BW20" s="267">
        <v>3.5143053110306372E-4</v>
      </c>
      <c r="BX20" s="267">
        <v>1.2494004963917507E-4</v>
      </c>
      <c r="BY20" s="267">
        <v>4.2450957118579668E-4</v>
      </c>
      <c r="BZ20" s="267">
        <v>7.5421700439912761E-4</v>
      </c>
      <c r="CA20" s="267">
        <v>9.957924719992304E-4</v>
      </c>
      <c r="CB20" s="267">
        <v>1.4684618085046655E-3</v>
      </c>
      <c r="CC20" s="267">
        <v>1.5801986770796826E-3</v>
      </c>
      <c r="CD20" s="267">
        <v>2.0429755224935318E-3</v>
      </c>
      <c r="CE20" s="267">
        <v>2.7973471354188978E-3</v>
      </c>
      <c r="CF20" s="267">
        <v>3.2794402396004669E-3</v>
      </c>
      <c r="CG20" s="267">
        <v>1.2656454821704031E-3</v>
      </c>
      <c r="CH20" s="267">
        <v>8.7649140173182475E-4</v>
      </c>
      <c r="CI20" s="267">
        <v>1.0233457574872977E-3</v>
      </c>
      <c r="CJ20" s="267">
        <v>8.2580983849765124E-4</v>
      </c>
      <c r="CK20" s="267">
        <v>1.0487554747126882E-3</v>
      </c>
      <c r="CL20" s="267">
        <v>9.6970454100421912E-4</v>
      </c>
      <c r="CM20" s="267">
        <v>5.3508059646029029E-4</v>
      </c>
      <c r="CN20" s="267">
        <v>9.0321301153770529E-4</v>
      </c>
      <c r="CO20" s="267">
        <v>1.836859829757257E-3</v>
      </c>
      <c r="CP20" s="267">
        <v>1.0678000975927926E-3</v>
      </c>
      <c r="CQ20" s="267">
        <v>2.5367083627904365E-3</v>
      </c>
      <c r="CR20" s="267">
        <v>3.9669597255785945E-3</v>
      </c>
      <c r="CS20" s="267">
        <v>3.6212849248318381E-3</v>
      </c>
      <c r="CT20" s="267">
        <v>2.6569779814315576E-3</v>
      </c>
      <c r="CU20" s="267">
        <v>3.5674713697165822E-4</v>
      </c>
      <c r="CV20" s="267">
        <v>1.2827336031238882E-3</v>
      </c>
      <c r="CW20" s="267">
        <v>5.8474125472852501E-4</v>
      </c>
      <c r="CX20" s="267">
        <v>1.2716960744007326E-3</v>
      </c>
      <c r="CY20" s="267">
        <v>1.8308932430784379E-3</v>
      </c>
      <c r="CZ20" s="267">
        <v>2.4384852315277759E-3</v>
      </c>
      <c r="DA20" s="267">
        <v>1.4630889020334631E-3</v>
      </c>
      <c r="DB20" s="267">
        <v>8.8938696154363393E-4</v>
      </c>
      <c r="DC20" s="267">
        <v>1.5903827203271384E-3</v>
      </c>
      <c r="DD20" s="267">
        <v>0.21736040435308493</v>
      </c>
      <c r="DE20" s="268">
        <v>2.8874538738724487E-4</v>
      </c>
      <c r="DF20" s="266">
        <v>1.4420538733875559</v>
      </c>
      <c r="DG20" s="269">
        <v>1.1261901236559357</v>
      </c>
      <c r="DH20" s="270"/>
      <c r="DI20" s="270"/>
      <c r="DJ20" s="270"/>
      <c r="DK20" s="270"/>
      <c r="DL20" s="270"/>
      <c r="DM20" s="270"/>
      <c r="DN20" s="270"/>
      <c r="DO20" s="270"/>
      <c r="DP20" s="270"/>
      <c r="DQ20" s="270"/>
      <c r="DR20" s="270"/>
      <c r="DS20" s="270"/>
      <c r="DT20" s="270"/>
      <c r="DU20" s="270"/>
      <c r="DV20" s="270"/>
      <c r="DW20" s="270"/>
      <c r="DX20" s="270"/>
      <c r="DY20" s="270"/>
      <c r="DZ20" s="270"/>
      <c r="EA20" s="270"/>
      <c r="EB20" s="270"/>
      <c r="EC20" s="253"/>
      <c r="ED20" s="271"/>
    </row>
    <row r="21" spans="1:134" ht="39.950000000000003" customHeight="1">
      <c r="A21" s="272" t="s">
        <v>216</v>
      </c>
      <c r="B21" s="265" t="s">
        <v>133</v>
      </c>
      <c r="C21" s="266">
        <v>2.9062020802119966E-4</v>
      </c>
      <c r="D21" s="267">
        <v>2.8449752944113697E-4</v>
      </c>
      <c r="E21" s="267">
        <v>9.7911611429618789E-4</v>
      </c>
      <c r="F21" s="267">
        <v>2.4665010949279369E-4</v>
      </c>
      <c r="G21" s="267">
        <v>6.013115753411058E-4</v>
      </c>
      <c r="H21" s="267">
        <v>0</v>
      </c>
      <c r="I21" s="267">
        <v>5.8694550734199097E-4</v>
      </c>
      <c r="J21" s="267">
        <v>3.099260988562082E-3</v>
      </c>
      <c r="K21" s="267">
        <v>5.9246633735194059E-4</v>
      </c>
      <c r="L21" s="267">
        <v>4.057449255273616E-4</v>
      </c>
      <c r="M21" s="267">
        <v>0</v>
      </c>
      <c r="N21" s="267">
        <v>3.1699463248252276E-4</v>
      </c>
      <c r="O21" s="267">
        <v>7.4264552222162554E-4</v>
      </c>
      <c r="P21" s="267">
        <v>3.7527782286603126E-4</v>
      </c>
      <c r="Q21" s="267">
        <v>1.1390537051398123E-3</v>
      </c>
      <c r="R21" s="267">
        <v>3.108706760715756E-4</v>
      </c>
      <c r="S21" s="267">
        <v>4.4172708133989802E-3</v>
      </c>
      <c r="T21" s="267">
        <v>1.0130339828816186</v>
      </c>
      <c r="U21" s="267">
        <v>4.7092025583887775E-4</v>
      </c>
      <c r="V21" s="267">
        <v>9.6523213103401069E-4</v>
      </c>
      <c r="W21" s="267">
        <v>6.2250549211271698E-5</v>
      </c>
      <c r="X21" s="267">
        <v>1.7966080759097865E-4</v>
      </c>
      <c r="Y21" s="267">
        <v>4.208275963152014E-4</v>
      </c>
      <c r="Z21" s="267">
        <v>8.9750683198252048E-4</v>
      </c>
      <c r="AA21" s="267">
        <v>1.0053310310499314E-3</v>
      </c>
      <c r="AB21" s="267">
        <v>2.042086227624263E-3</v>
      </c>
      <c r="AC21" s="267">
        <v>6.6992453595511221E-5</v>
      </c>
      <c r="AD21" s="267">
        <v>5.2775734768064893E-4</v>
      </c>
      <c r="AE21" s="267">
        <v>2.8381236874263396E-4</v>
      </c>
      <c r="AF21" s="267">
        <v>4.9810565635440061E-4</v>
      </c>
      <c r="AG21" s="267">
        <v>2.5071283033435904E-4</v>
      </c>
      <c r="AH21" s="267">
        <v>3.2901126743986766E-3</v>
      </c>
      <c r="AI21" s="267">
        <v>3.2658008437984863E-4</v>
      </c>
      <c r="AJ21" s="267">
        <v>6.4128427870441902E-4</v>
      </c>
      <c r="AK21" s="267">
        <v>4.33501006922023E-4</v>
      </c>
      <c r="AL21" s="267">
        <v>0</v>
      </c>
      <c r="AM21" s="267">
        <v>1.7719784356905215E-4</v>
      </c>
      <c r="AN21" s="267">
        <v>1.0802229609418979E-3</v>
      </c>
      <c r="AO21" s="267">
        <v>2.4215964022748646E-4</v>
      </c>
      <c r="AP21" s="267">
        <v>1.2329096325065141E-4</v>
      </c>
      <c r="AQ21" s="267">
        <v>1.7952793454353432E-4</v>
      </c>
      <c r="AR21" s="267">
        <v>3.8679643594473573E-4</v>
      </c>
      <c r="AS21" s="267">
        <v>1.0725127641311998E-3</v>
      </c>
      <c r="AT21" s="267">
        <v>5.2399275335855743E-4</v>
      </c>
      <c r="AU21" s="267">
        <v>4.7210723658679934E-4</v>
      </c>
      <c r="AV21" s="267">
        <v>5.9058382068578202E-4</v>
      </c>
      <c r="AW21" s="267">
        <v>5.9938382179951276E-4</v>
      </c>
      <c r="AX21" s="267">
        <v>6.1520910934448054E-4</v>
      </c>
      <c r="AY21" s="267">
        <v>5.2364275985430442E-4</v>
      </c>
      <c r="AZ21" s="267">
        <v>1.7436600480602014E-3</v>
      </c>
      <c r="BA21" s="267">
        <v>6.6511283677773893E-4</v>
      </c>
      <c r="BB21" s="267">
        <v>2.1618187084751579E-4</v>
      </c>
      <c r="BC21" s="267">
        <v>8.7742517694677818E-5</v>
      </c>
      <c r="BD21" s="267">
        <v>6.729551374961467E-6</v>
      </c>
      <c r="BE21" s="267">
        <v>0</v>
      </c>
      <c r="BF21" s="267">
        <v>5.0303209771834325E-5</v>
      </c>
      <c r="BG21" s="267">
        <v>1.8592060522904899E-4</v>
      </c>
      <c r="BH21" s="267">
        <v>4.7884990516146471E-4</v>
      </c>
      <c r="BI21" s="267">
        <v>2.3954587979859305E-4</v>
      </c>
      <c r="BJ21" s="267">
        <v>1.8270704840737118E-3</v>
      </c>
      <c r="BK21" s="267">
        <v>5.7577415452836442E-4</v>
      </c>
      <c r="BL21" s="267">
        <v>4.5027158692388045E-4</v>
      </c>
      <c r="BM21" s="267">
        <v>5.3881650162417927E-4</v>
      </c>
      <c r="BN21" s="267">
        <v>4.8335628483689354E-4</v>
      </c>
      <c r="BO21" s="267">
        <v>3.8823805807512214E-4</v>
      </c>
      <c r="BP21" s="267">
        <v>1.0730449158899401E-3</v>
      </c>
      <c r="BQ21" s="267">
        <v>9.7306346506089358E-4</v>
      </c>
      <c r="BR21" s="267">
        <v>1.0729092913263096E-3</v>
      </c>
      <c r="BS21" s="267">
        <v>1.2176292889835431E-3</v>
      </c>
      <c r="BT21" s="267">
        <v>1.8153594924807533E-3</v>
      </c>
      <c r="BU21" s="267">
        <v>3.0827178295659351E-3</v>
      </c>
      <c r="BV21" s="267">
        <v>3.624741598918915E-4</v>
      </c>
      <c r="BW21" s="267">
        <v>3.3376255907803157E-4</v>
      </c>
      <c r="BX21" s="267">
        <v>2.2460532876898806E-4</v>
      </c>
      <c r="BY21" s="267">
        <v>5.0531127343856838E-4</v>
      </c>
      <c r="BZ21" s="267">
        <v>6.0750327144433501E-4</v>
      </c>
      <c r="CA21" s="267">
        <v>8.0783626090954531E-4</v>
      </c>
      <c r="CB21" s="267">
        <v>7.818024880081216E-4</v>
      </c>
      <c r="CC21" s="267">
        <v>1.2399475041788316E-3</v>
      </c>
      <c r="CD21" s="267">
        <v>9.4217003952963444E-4</v>
      </c>
      <c r="CE21" s="267">
        <v>7.012139481353748E-4</v>
      </c>
      <c r="CF21" s="267">
        <v>2.5262683790206681E-3</v>
      </c>
      <c r="CG21" s="267">
        <v>2.2182441407947759E-3</v>
      </c>
      <c r="CH21" s="267">
        <v>2.1203582074578063E-3</v>
      </c>
      <c r="CI21" s="267">
        <v>3.4724160482556884E-3</v>
      </c>
      <c r="CJ21" s="267">
        <v>1.6931444519802767E-3</v>
      </c>
      <c r="CK21" s="267">
        <v>3.4552706905084021E-3</v>
      </c>
      <c r="CL21" s="267">
        <v>2.4309543881122248E-2</v>
      </c>
      <c r="CM21" s="267">
        <v>1.7205091535242676E-3</v>
      </c>
      <c r="CN21" s="267">
        <v>2.1175828820445596E-3</v>
      </c>
      <c r="CO21" s="267">
        <v>4.8437466964238157E-3</v>
      </c>
      <c r="CP21" s="267">
        <v>8.4097400782218396E-4</v>
      </c>
      <c r="CQ21" s="267">
        <v>2.2062716613331025E-3</v>
      </c>
      <c r="CR21" s="267">
        <v>2.6397519011134491E-3</v>
      </c>
      <c r="CS21" s="267">
        <v>6.1655813117908866E-4</v>
      </c>
      <c r="CT21" s="267">
        <v>9.1121238689344276E-3</v>
      </c>
      <c r="CU21" s="267">
        <v>4.745545262448362E-3</v>
      </c>
      <c r="CV21" s="267">
        <v>7.5033814680820418E-3</v>
      </c>
      <c r="CW21" s="267">
        <v>5.3396830306020227E-4</v>
      </c>
      <c r="CX21" s="267">
        <v>1.2939702254444647E-3</v>
      </c>
      <c r="CY21" s="267">
        <v>7.2142154873551675E-4</v>
      </c>
      <c r="CZ21" s="267">
        <v>5.5654929629645399E-4</v>
      </c>
      <c r="DA21" s="267">
        <v>9.8990523234798885E-4</v>
      </c>
      <c r="DB21" s="267">
        <v>2.4570296706826204E-3</v>
      </c>
      <c r="DC21" s="267">
        <v>1.2726662646876492E-3</v>
      </c>
      <c r="DD21" s="267">
        <v>1.2255073158034396E-3</v>
      </c>
      <c r="DE21" s="268">
        <v>5.0584423407152744E-4</v>
      </c>
      <c r="DF21" s="266">
        <v>1.155749489059817</v>
      </c>
      <c r="DG21" s="269">
        <v>0.90259711098168727</v>
      </c>
      <c r="DH21" s="270"/>
      <c r="DI21" s="270"/>
      <c r="DJ21" s="270"/>
      <c r="DK21" s="270"/>
      <c r="DL21" s="270"/>
      <c r="DM21" s="270"/>
      <c r="DN21" s="270"/>
      <c r="DO21" s="270"/>
      <c r="DP21" s="270"/>
      <c r="DQ21" s="270"/>
      <c r="DR21" s="270"/>
      <c r="DS21" s="270"/>
      <c r="DT21" s="270"/>
      <c r="DU21" s="270"/>
      <c r="DV21" s="270"/>
      <c r="DW21" s="270"/>
      <c r="DX21" s="270"/>
      <c r="DY21" s="270"/>
      <c r="DZ21" s="270"/>
      <c r="EA21" s="270"/>
      <c r="EB21" s="270"/>
      <c r="EC21" s="253"/>
      <c r="ED21" s="271"/>
    </row>
    <row r="22" spans="1:134" ht="39.950000000000003" customHeight="1">
      <c r="A22" s="272" t="s">
        <v>433</v>
      </c>
      <c r="B22" s="265" t="s">
        <v>420</v>
      </c>
      <c r="C22" s="266">
        <v>8.6097082146179404E-3</v>
      </c>
      <c r="D22" s="267">
        <v>3.8277704700038622E-4</v>
      </c>
      <c r="E22" s="267">
        <v>1.118793843587213E-4</v>
      </c>
      <c r="F22" s="267">
        <v>1.7306130602888099E-4</v>
      </c>
      <c r="G22" s="267">
        <v>4.6179439514479993E-5</v>
      </c>
      <c r="H22" s="267">
        <v>0</v>
      </c>
      <c r="I22" s="267">
        <v>3.9788989735213442E-6</v>
      </c>
      <c r="J22" s="267">
        <v>4.278826136433985E-4</v>
      </c>
      <c r="K22" s="267">
        <v>7.1510099181910686E-4</v>
      </c>
      <c r="L22" s="267">
        <v>7.3681326173538793E-4</v>
      </c>
      <c r="M22" s="267">
        <v>0</v>
      </c>
      <c r="N22" s="267">
        <v>7.0443569365060459E-5</v>
      </c>
      <c r="O22" s="267">
        <v>3.3312744150229259E-5</v>
      </c>
      <c r="P22" s="267">
        <v>4.5377385102719986E-5</v>
      </c>
      <c r="Q22" s="267">
        <v>5.6546880583451447E-6</v>
      </c>
      <c r="R22" s="267">
        <v>3.3357572212385316E-5</v>
      </c>
      <c r="S22" s="267">
        <v>1.6816374483152126E-5</v>
      </c>
      <c r="T22" s="267">
        <v>6.5423795570696495E-6</v>
      </c>
      <c r="U22" s="267">
        <v>1.0459147279865937</v>
      </c>
      <c r="V22" s="267">
        <v>1.9149008666924754E-3</v>
      </c>
      <c r="W22" s="267">
        <v>1.5356563866622903E-6</v>
      </c>
      <c r="X22" s="267">
        <v>2.215891787996515E-3</v>
      </c>
      <c r="Y22" s="267">
        <v>1.1623640949622708E-4</v>
      </c>
      <c r="Z22" s="267">
        <v>8.8826513206473771E-5</v>
      </c>
      <c r="AA22" s="267">
        <v>2.9039115452107522E-4</v>
      </c>
      <c r="AB22" s="267">
        <v>1.5409317141513788E-3</v>
      </c>
      <c r="AC22" s="267">
        <v>1.2817770366597826E-6</v>
      </c>
      <c r="AD22" s="267">
        <v>1.1045048768524406E-5</v>
      </c>
      <c r="AE22" s="267">
        <v>2.4706401610842412E-5</v>
      </c>
      <c r="AF22" s="267">
        <v>8.1484636092548596E-5</v>
      </c>
      <c r="AG22" s="267">
        <v>1.7899266428863042E-6</v>
      </c>
      <c r="AH22" s="267">
        <v>9.8967403607579923E-5</v>
      </c>
      <c r="AI22" s="267">
        <v>3.2825834763628663E-6</v>
      </c>
      <c r="AJ22" s="267">
        <v>1.3834603322845948E-5</v>
      </c>
      <c r="AK22" s="267">
        <v>8.437462307606408E-5</v>
      </c>
      <c r="AL22" s="267">
        <v>0</v>
      </c>
      <c r="AM22" s="267">
        <v>1.4610561835691629E-4</v>
      </c>
      <c r="AN22" s="267">
        <v>1.063958526681027E-5</v>
      </c>
      <c r="AO22" s="267">
        <v>2.8447480983720082E-6</v>
      </c>
      <c r="AP22" s="267">
        <v>2.9516602691367225E-5</v>
      </c>
      <c r="AQ22" s="267">
        <v>8.5904739667302694E-6</v>
      </c>
      <c r="AR22" s="267">
        <v>7.4059918900502688E-6</v>
      </c>
      <c r="AS22" s="267">
        <v>3.897195477208898E-6</v>
      </c>
      <c r="AT22" s="267">
        <v>2.6697890754982397E-6</v>
      </c>
      <c r="AU22" s="267">
        <v>2.5103642856291897E-6</v>
      </c>
      <c r="AV22" s="267">
        <v>3.174834612652305E-6</v>
      </c>
      <c r="AW22" s="267">
        <v>3.72484858430052E-6</v>
      </c>
      <c r="AX22" s="267">
        <v>4.6543117985768094E-6</v>
      </c>
      <c r="AY22" s="267">
        <v>3.0323675389297298E-6</v>
      </c>
      <c r="AZ22" s="267">
        <v>3.7122650223252678E-6</v>
      </c>
      <c r="BA22" s="267">
        <v>2.1205234473916129E-6</v>
      </c>
      <c r="BB22" s="267">
        <v>2.5761992665728835E-5</v>
      </c>
      <c r="BC22" s="267">
        <v>4.3797391029625072E-7</v>
      </c>
      <c r="BD22" s="267">
        <v>4.1820548036725829E-8</v>
      </c>
      <c r="BE22" s="267">
        <v>0</v>
      </c>
      <c r="BF22" s="267">
        <v>1.2566336264884796E-6</v>
      </c>
      <c r="BG22" s="267">
        <v>2.6840091015134345E-6</v>
      </c>
      <c r="BH22" s="267">
        <v>4.639363700563692E-6</v>
      </c>
      <c r="BI22" s="267">
        <v>3.2978020514636065E-6</v>
      </c>
      <c r="BJ22" s="267">
        <v>4.5226124967043458E-5</v>
      </c>
      <c r="BK22" s="267">
        <v>2.4450190611054199E-6</v>
      </c>
      <c r="BL22" s="267">
        <v>5.9198780225643314E-6</v>
      </c>
      <c r="BM22" s="267">
        <v>2.9709626922581242E-6</v>
      </c>
      <c r="BN22" s="267">
        <v>7.3549160931241461E-5</v>
      </c>
      <c r="BO22" s="267">
        <v>2.8915557215419635E-5</v>
      </c>
      <c r="BP22" s="267">
        <v>5.5789270332351099E-5</v>
      </c>
      <c r="BQ22" s="267">
        <v>4.9288751565595931E-5</v>
      </c>
      <c r="BR22" s="267">
        <v>1.0848569546247419E-5</v>
      </c>
      <c r="BS22" s="267">
        <v>1.2948763001941404E-5</v>
      </c>
      <c r="BT22" s="267">
        <v>3.2707023205087227E-6</v>
      </c>
      <c r="BU22" s="267">
        <v>9.9601178152488084E-7</v>
      </c>
      <c r="BV22" s="267">
        <v>2.6951009310942916E-6</v>
      </c>
      <c r="BW22" s="267">
        <v>6.5134137820965493E-7</v>
      </c>
      <c r="BX22" s="267">
        <v>2.7168311149540545E-7</v>
      </c>
      <c r="BY22" s="267">
        <v>8.6459677414447944E-6</v>
      </c>
      <c r="BZ22" s="267">
        <v>2.9919269800800558E-6</v>
      </c>
      <c r="CA22" s="267">
        <v>2.2021113855849687E-6</v>
      </c>
      <c r="CB22" s="267">
        <v>5.9641341342633516E-6</v>
      </c>
      <c r="CC22" s="267">
        <v>4.6878358269980424E-6</v>
      </c>
      <c r="CD22" s="267">
        <v>1.3546716752816628E-6</v>
      </c>
      <c r="CE22" s="267">
        <v>3.4246645019507982E-6</v>
      </c>
      <c r="CF22" s="267">
        <v>1.4752680362868741E-5</v>
      </c>
      <c r="CG22" s="267">
        <v>1.3708774845031557E-6</v>
      </c>
      <c r="CH22" s="267">
        <v>1.5124180820054465E-6</v>
      </c>
      <c r="CI22" s="267">
        <v>1.0845880682233196E-5</v>
      </c>
      <c r="CJ22" s="267">
        <v>1.0895975390882682E-6</v>
      </c>
      <c r="CK22" s="267">
        <v>1.9546567039550079E-6</v>
      </c>
      <c r="CL22" s="267">
        <v>3.5352914179722087E-6</v>
      </c>
      <c r="CM22" s="267">
        <v>2.1040025938415218E-6</v>
      </c>
      <c r="CN22" s="267">
        <v>2.507375552050074E-5</v>
      </c>
      <c r="CO22" s="267">
        <v>1.5747485316799796E-5</v>
      </c>
      <c r="CP22" s="267">
        <v>1.1093154178134849E-5</v>
      </c>
      <c r="CQ22" s="267">
        <v>1.1639115970872848E-5</v>
      </c>
      <c r="CR22" s="267">
        <v>1.9683730715205061E-5</v>
      </c>
      <c r="CS22" s="267">
        <v>9.956084953036526E-5</v>
      </c>
      <c r="CT22" s="267">
        <v>1.7182707678033892E-5</v>
      </c>
      <c r="CU22" s="267">
        <v>1.1281543220421307E-6</v>
      </c>
      <c r="CV22" s="267">
        <v>3.414741190947897E-6</v>
      </c>
      <c r="CW22" s="267">
        <v>2.0237406222644538E-6</v>
      </c>
      <c r="CX22" s="267">
        <v>1.244941592259327E-6</v>
      </c>
      <c r="CY22" s="267">
        <v>1.1648646991080324E-4</v>
      </c>
      <c r="CZ22" s="267">
        <v>1.4739864348802361E-4</v>
      </c>
      <c r="DA22" s="267">
        <v>8.0422489086635663E-6</v>
      </c>
      <c r="DB22" s="267">
        <v>2.64805265329923E-5</v>
      </c>
      <c r="DC22" s="267">
        <v>3.2552616153144824E-4</v>
      </c>
      <c r="DD22" s="267">
        <v>5.6996540179098957E-6</v>
      </c>
      <c r="DE22" s="268">
        <v>1.3177426028625143E-4</v>
      </c>
      <c r="DF22" s="266">
        <v>1.0654272380343015</v>
      </c>
      <c r="DG22" s="269">
        <v>0.83205881215075983</v>
      </c>
      <c r="DH22" s="270"/>
      <c r="DI22" s="270"/>
      <c r="DJ22" s="270"/>
      <c r="DK22" s="270"/>
      <c r="DL22" s="270"/>
      <c r="DM22" s="270"/>
      <c r="DN22" s="270"/>
      <c r="DO22" s="270"/>
      <c r="DP22" s="270"/>
      <c r="DQ22" s="270"/>
      <c r="DR22" s="270"/>
      <c r="DS22" s="270"/>
      <c r="DT22" s="270"/>
      <c r="DU22" s="270"/>
      <c r="DV22" s="270"/>
      <c r="DW22" s="270"/>
      <c r="DX22" s="270"/>
      <c r="DY22" s="270"/>
      <c r="DZ22" s="270"/>
      <c r="EA22" s="270"/>
      <c r="EB22" s="270"/>
      <c r="EC22" s="253"/>
      <c r="ED22" s="271"/>
    </row>
    <row r="23" spans="1:134" ht="39.950000000000003" customHeight="1">
      <c r="A23" s="273" t="s">
        <v>434</v>
      </c>
      <c r="B23" s="265" t="s">
        <v>421</v>
      </c>
      <c r="C23" s="266">
        <v>5.9773518812820177E-4</v>
      </c>
      <c r="D23" s="267">
        <v>2.1737195382004029E-4</v>
      </c>
      <c r="E23" s="267">
        <v>4.5870976376767255E-4</v>
      </c>
      <c r="F23" s="267">
        <v>1.4923197144909155E-4</v>
      </c>
      <c r="G23" s="267">
        <v>1.3027642843300225E-3</v>
      </c>
      <c r="H23" s="267">
        <v>0</v>
      </c>
      <c r="I23" s="267">
        <v>4.8912204415178485E-5</v>
      </c>
      <c r="J23" s="267">
        <v>2.6029681767781227E-3</v>
      </c>
      <c r="K23" s="267">
        <v>9.2652366169749503E-4</v>
      </c>
      <c r="L23" s="267">
        <v>5.6283697416056639E-4</v>
      </c>
      <c r="M23" s="267">
        <v>0</v>
      </c>
      <c r="N23" s="267">
        <v>1.66182263040781E-3</v>
      </c>
      <c r="O23" s="267">
        <v>8.6975935231004952E-4</v>
      </c>
      <c r="P23" s="267">
        <v>1.0380995516247E-4</v>
      </c>
      <c r="Q23" s="267">
        <v>3.6519765146546035E-4</v>
      </c>
      <c r="R23" s="267">
        <v>8.9542014525917021E-3</v>
      </c>
      <c r="S23" s="267">
        <v>1.2246141319668703E-3</v>
      </c>
      <c r="T23" s="267">
        <v>4.188124693077975E-4</v>
      </c>
      <c r="U23" s="267">
        <v>4.1343484539936456E-2</v>
      </c>
      <c r="V23" s="267">
        <v>1.0694596133040772</v>
      </c>
      <c r="W23" s="267">
        <v>5.3474273823278377E-4</v>
      </c>
      <c r="X23" s="267">
        <v>9.5040575153143934E-3</v>
      </c>
      <c r="Y23" s="267">
        <v>9.1463620867691543E-3</v>
      </c>
      <c r="Z23" s="267">
        <v>1.3736697644960252E-3</v>
      </c>
      <c r="AA23" s="267">
        <v>1.2593374346229806E-2</v>
      </c>
      <c r="AB23" s="267">
        <v>1.7695629883461312E-2</v>
      </c>
      <c r="AC23" s="267">
        <v>3.1472156561653974E-5</v>
      </c>
      <c r="AD23" s="267">
        <v>6.5946977879269655E-4</v>
      </c>
      <c r="AE23" s="267">
        <v>2.2346328230573895E-3</v>
      </c>
      <c r="AF23" s="267">
        <v>7.3942195749171179E-3</v>
      </c>
      <c r="AG23" s="267">
        <v>7.297042796399523E-5</v>
      </c>
      <c r="AH23" s="267">
        <v>5.4530231069071185E-2</v>
      </c>
      <c r="AI23" s="267">
        <v>2.5690614418942965E-4</v>
      </c>
      <c r="AJ23" s="267">
        <v>5.9191828662466224E-3</v>
      </c>
      <c r="AK23" s="267">
        <v>9.9855398180481898E-4</v>
      </c>
      <c r="AL23" s="267">
        <v>0</v>
      </c>
      <c r="AM23" s="267">
        <v>2.0744298239361359E-3</v>
      </c>
      <c r="AN23" s="267">
        <v>7.6688772651518249E-4</v>
      </c>
      <c r="AO23" s="267">
        <v>2.4454717184335096E-5</v>
      </c>
      <c r="AP23" s="267">
        <v>3.3525264673017177E-4</v>
      </c>
      <c r="AQ23" s="267">
        <v>3.1486132983278868E-4</v>
      </c>
      <c r="AR23" s="267">
        <v>2.7518752410103306E-3</v>
      </c>
      <c r="AS23" s="267">
        <v>4.0567329666256019E-4</v>
      </c>
      <c r="AT23" s="267">
        <v>3.8291690024974006E-4</v>
      </c>
      <c r="AU23" s="267">
        <v>3.4262478146849433E-4</v>
      </c>
      <c r="AV23" s="267">
        <v>3.9544358145352648E-4</v>
      </c>
      <c r="AW23" s="267">
        <v>5.0389657236366112E-4</v>
      </c>
      <c r="AX23" s="267">
        <v>1.2515993016189405E-3</v>
      </c>
      <c r="AY23" s="267">
        <v>7.3892927228965972E-4</v>
      </c>
      <c r="AZ23" s="267">
        <v>1.0361181871713502E-4</v>
      </c>
      <c r="BA23" s="267">
        <v>3.3840463312897725E-4</v>
      </c>
      <c r="BB23" s="267">
        <v>9.4722255039545889E-3</v>
      </c>
      <c r="BC23" s="267">
        <v>4.0028157993433132E-5</v>
      </c>
      <c r="BD23" s="267">
        <v>5.6574731383432239E-6</v>
      </c>
      <c r="BE23" s="267">
        <v>0</v>
      </c>
      <c r="BF23" s="267">
        <v>2.2159332907161628E-5</v>
      </c>
      <c r="BG23" s="267">
        <v>4.0346376085191882E-5</v>
      </c>
      <c r="BH23" s="267">
        <v>6.4377663214927681E-4</v>
      </c>
      <c r="BI23" s="267">
        <v>6.0344968437604958E-4</v>
      </c>
      <c r="BJ23" s="267">
        <v>1.4635028649022754E-3</v>
      </c>
      <c r="BK23" s="267">
        <v>7.7216763344823333E-5</v>
      </c>
      <c r="BL23" s="267">
        <v>2.0164453436995766E-4</v>
      </c>
      <c r="BM23" s="267">
        <v>2.5887483226658798E-4</v>
      </c>
      <c r="BN23" s="267">
        <v>3.5246442176899666E-4</v>
      </c>
      <c r="BO23" s="267">
        <v>3.3899990382519761E-4</v>
      </c>
      <c r="BP23" s="267">
        <v>4.9743598624689039E-5</v>
      </c>
      <c r="BQ23" s="267">
        <v>2.3590897565390437E-5</v>
      </c>
      <c r="BR23" s="267">
        <v>3.8198178259696131E-3</v>
      </c>
      <c r="BS23" s="267">
        <v>3.3133743826199401E-3</v>
      </c>
      <c r="BT23" s="267">
        <v>3.0016423949412487E-5</v>
      </c>
      <c r="BU23" s="267">
        <v>2.3415145893488847E-5</v>
      </c>
      <c r="BV23" s="267">
        <v>1.584513133535513E-5</v>
      </c>
      <c r="BW23" s="267">
        <v>8.1929008607269077E-6</v>
      </c>
      <c r="BX23" s="267">
        <v>3.5951933489080777E-6</v>
      </c>
      <c r="BY23" s="267">
        <v>4.9476158101043337E-5</v>
      </c>
      <c r="BZ23" s="267">
        <v>5.3793067231663736E-5</v>
      </c>
      <c r="CA23" s="267">
        <v>5.3109908359614783E-5</v>
      </c>
      <c r="CB23" s="267">
        <v>4.2004910799640474E-5</v>
      </c>
      <c r="CC23" s="267">
        <v>4.9768400313150692E-5</v>
      </c>
      <c r="CD23" s="267">
        <v>3.4170527177279139E-5</v>
      </c>
      <c r="CE23" s="267">
        <v>3.7764305504110513E-4</v>
      </c>
      <c r="CF23" s="267">
        <v>1.3848968436880376E-4</v>
      </c>
      <c r="CG23" s="267">
        <v>1.966497383644417E-5</v>
      </c>
      <c r="CH23" s="267">
        <v>5.8582133582593537E-5</v>
      </c>
      <c r="CI23" s="267">
        <v>8.0551371517109769E-5</v>
      </c>
      <c r="CJ23" s="267">
        <v>2.3470264722123637E-5</v>
      </c>
      <c r="CK23" s="267">
        <v>4.1952325841929428E-5</v>
      </c>
      <c r="CL23" s="267">
        <v>2.9378278015250881E-4</v>
      </c>
      <c r="CM23" s="267">
        <v>1.4259871334117407E-4</v>
      </c>
      <c r="CN23" s="267">
        <v>9.0686705975522228E-5</v>
      </c>
      <c r="CO23" s="267">
        <v>1.9768583497906272E-3</v>
      </c>
      <c r="CP23" s="267">
        <v>3.4218323339503483E-4</v>
      </c>
      <c r="CQ23" s="267">
        <v>4.6492947655513437E-3</v>
      </c>
      <c r="CR23" s="267">
        <v>2.1357207821135128E-4</v>
      </c>
      <c r="CS23" s="267">
        <v>2.571882351513147E-4</v>
      </c>
      <c r="CT23" s="267">
        <v>5.4192134277199262E-5</v>
      </c>
      <c r="CU23" s="267">
        <v>1.4640496063040121E-5</v>
      </c>
      <c r="CV23" s="267">
        <v>1.036933802414236E-4</v>
      </c>
      <c r="CW23" s="267">
        <v>1.8957243309914725E-4</v>
      </c>
      <c r="CX23" s="267">
        <v>2.4132062858493332E-5</v>
      </c>
      <c r="CY23" s="267">
        <v>3.5981379950083338E-4</v>
      </c>
      <c r="CZ23" s="267">
        <v>3.1169117291371916E-4</v>
      </c>
      <c r="DA23" s="267">
        <v>1.5857088206220114E-3</v>
      </c>
      <c r="DB23" s="267">
        <v>7.3263999035463575E-5</v>
      </c>
      <c r="DC23" s="267">
        <v>1.2269344561390249E-4</v>
      </c>
      <c r="DD23" s="267">
        <v>4.4399881638631004E-4</v>
      </c>
      <c r="DE23" s="268">
        <v>1.7275934739693956E-4</v>
      </c>
      <c r="DF23" s="266">
        <v>1.2981976459977622</v>
      </c>
      <c r="DG23" s="269">
        <v>1.0138437921473848</v>
      </c>
      <c r="DH23" s="270"/>
      <c r="DI23" s="270"/>
      <c r="DJ23" s="270"/>
      <c r="DK23" s="270"/>
      <c r="DL23" s="270"/>
      <c r="DM23" s="270"/>
      <c r="DN23" s="270"/>
      <c r="DO23" s="270"/>
      <c r="DP23" s="270"/>
      <c r="DQ23" s="270"/>
      <c r="DR23" s="270"/>
      <c r="DS23" s="270"/>
      <c r="DT23" s="270"/>
      <c r="DU23" s="270"/>
      <c r="DV23" s="270"/>
      <c r="DW23" s="270"/>
      <c r="DX23" s="270"/>
      <c r="DY23" s="270"/>
      <c r="DZ23" s="270"/>
      <c r="EA23" s="270"/>
      <c r="EB23" s="270"/>
      <c r="EC23" s="253"/>
      <c r="ED23" s="271"/>
    </row>
    <row r="24" spans="1:134" ht="39.950000000000003" customHeight="1">
      <c r="A24" s="272" t="s">
        <v>217</v>
      </c>
      <c r="B24" s="265" t="s">
        <v>422</v>
      </c>
      <c r="C24" s="266">
        <v>2.1860703833947918E-5</v>
      </c>
      <c r="D24" s="267">
        <v>3.9424185556558672E-6</v>
      </c>
      <c r="E24" s="267">
        <v>5.6634963998152576E-6</v>
      </c>
      <c r="F24" s="267">
        <v>1.8837872268955289E-6</v>
      </c>
      <c r="G24" s="267">
        <v>4.7424297098831002E-6</v>
      </c>
      <c r="H24" s="267">
        <v>0</v>
      </c>
      <c r="I24" s="267">
        <v>2.0959480412339554E-6</v>
      </c>
      <c r="J24" s="267">
        <v>3.4352800534670575E-5</v>
      </c>
      <c r="K24" s="267">
        <v>3.2508579425233679E-5</v>
      </c>
      <c r="L24" s="267">
        <v>1.0709097783091437E-5</v>
      </c>
      <c r="M24" s="267">
        <v>0</v>
      </c>
      <c r="N24" s="267">
        <v>1.2954929245716264E-4</v>
      </c>
      <c r="O24" s="267">
        <v>4.0619212209624803E-5</v>
      </c>
      <c r="P24" s="267">
        <v>5.9473752910202732E-6</v>
      </c>
      <c r="Q24" s="267">
        <v>1.7101379698642056E-5</v>
      </c>
      <c r="R24" s="267">
        <v>1.2620743702820676E-4</v>
      </c>
      <c r="S24" s="267">
        <v>1.1821347453766811E-4</v>
      </c>
      <c r="T24" s="267">
        <v>1.6938727611950999E-5</v>
      </c>
      <c r="U24" s="267">
        <v>1.7284774872956866E-3</v>
      </c>
      <c r="V24" s="267">
        <v>1.3577518978436247E-4</v>
      </c>
      <c r="W24" s="267">
        <v>1.0031756082071344</v>
      </c>
      <c r="X24" s="267">
        <v>3.2863431077816085E-2</v>
      </c>
      <c r="Y24" s="267">
        <v>1.0268208783962077E-2</v>
      </c>
      <c r="Z24" s="267">
        <v>1.6738753552779822E-3</v>
      </c>
      <c r="AA24" s="267">
        <v>4.4106248543885495E-4</v>
      </c>
      <c r="AB24" s="267">
        <v>1.977104517198671E-3</v>
      </c>
      <c r="AC24" s="267">
        <v>1.9295829919057404E-5</v>
      </c>
      <c r="AD24" s="267">
        <v>5.2722487653913603E-5</v>
      </c>
      <c r="AE24" s="267">
        <v>5.4635370720988469E-4</v>
      </c>
      <c r="AF24" s="267">
        <v>7.1654310329902541E-4</v>
      </c>
      <c r="AG24" s="267">
        <v>3.2067756889493351E-5</v>
      </c>
      <c r="AH24" s="267">
        <v>1.1931436968479824E-5</v>
      </c>
      <c r="AI24" s="267">
        <v>3.5064267918699506E-6</v>
      </c>
      <c r="AJ24" s="267">
        <v>4.9874389129927315E-6</v>
      </c>
      <c r="AK24" s="267">
        <v>7.4216801080099364E-4</v>
      </c>
      <c r="AL24" s="267">
        <v>0</v>
      </c>
      <c r="AM24" s="267">
        <v>1.3619778486987297E-6</v>
      </c>
      <c r="AN24" s="267">
        <v>3.330389042871614E-6</v>
      </c>
      <c r="AO24" s="267">
        <v>2.8221187685283439E-7</v>
      </c>
      <c r="AP24" s="267">
        <v>1.9420991746227189E-6</v>
      </c>
      <c r="AQ24" s="267">
        <v>7.2411486304244368E-6</v>
      </c>
      <c r="AR24" s="267">
        <v>3.0167608054450795E-6</v>
      </c>
      <c r="AS24" s="267">
        <v>3.387696329758476E-6</v>
      </c>
      <c r="AT24" s="267">
        <v>6.0657656346210387E-6</v>
      </c>
      <c r="AU24" s="267">
        <v>3.0731382901818377E-6</v>
      </c>
      <c r="AV24" s="267">
        <v>3.4149755351504802E-5</v>
      </c>
      <c r="AW24" s="267">
        <v>4.1792666896788995E-5</v>
      </c>
      <c r="AX24" s="267">
        <v>2.3562978777879322E-5</v>
      </c>
      <c r="AY24" s="267">
        <v>1.3443552519532371E-5</v>
      </c>
      <c r="AZ24" s="267">
        <v>4.2041923997779548E-5</v>
      </c>
      <c r="BA24" s="267">
        <v>1.0399991761028487E-5</v>
      </c>
      <c r="BB24" s="267">
        <v>1.0995291287399983E-5</v>
      </c>
      <c r="BC24" s="267">
        <v>5.4169906510515649E-6</v>
      </c>
      <c r="BD24" s="267">
        <v>4.6922504203436194E-7</v>
      </c>
      <c r="BE24" s="267">
        <v>0</v>
      </c>
      <c r="BF24" s="267">
        <v>1.0686203685006348E-6</v>
      </c>
      <c r="BG24" s="267">
        <v>3.369841574823328E-6</v>
      </c>
      <c r="BH24" s="267">
        <v>6.2902697703371564E-6</v>
      </c>
      <c r="BI24" s="267">
        <v>1.6074131664169644E-6</v>
      </c>
      <c r="BJ24" s="267">
        <v>3.7016831221865528E-5</v>
      </c>
      <c r="BK24" s="267">
        <v>5.81164229486386E-7</v>
      </c>
      <c r="BL24" s="267">
        <v>3.8516180019031134E-6</v>
      </c>
      <c r="BM24" s="267">
        <v>6.144088939921715E-6</v>
      </c>
      <c r="BN24" s="267">
        <v>2.3767825830356816E-6</v>
      </c>
      <c r="BO24" s="267">
        <v>2.7113291772943275E-6</v>
      </c>
      <c r="BP24" s="267">
        <v>1.1658468365528512E-6</v>
      </c>
      <c r="BQ24" s="267">
        <v>1.2545550725490491E-5</v>
      </c>
      <c r="BR24" s="267">
        <v>4.6918221476612453E-6</v>
      </c>
      <c r="BS24" s="267">
        <v>1.7364470016639467E-6</v>
      </c>
      <c r="BT24" s="267">
        <v>1.2801229384716938E-6</v>
      </c>
      <c r="BU24" s="267">
        <v>6.6934653336685634E-7</v>
      </c>
      <c r="BV24" s="267">
        <v>3.0766664299244187E-7</v>
      </c>
      <c r="BW24" s="267">
        <v>2.0751035726225406E-7</v>
      </c>
      <c r="BX24" s="267">
        <v>9.3270346111645744E-8</v>
      </c>
      <c r="BY24" s="267">
        <v>3.5730795858211441E-7</v>
      </c>
      <c r="BZ24" s="267">
        <v>7.2111562035679472E-7</v>
      </c>
      <c r="CA24" s="267">
        <v>2.295197660586633E-6</v>
      </c>
      <c r="CB24" s="267">
        <v>1.0505731172031815E-6</v>
      </c>
      <c r="CC24" s="267">
        <v>2.0551789152183097E-6</v>
      </c>
      <c r="CD24" s="267">
        <v>8.5342252145567187E-7</v>
      </c>
      <c r="CE24" s="267">
        <v>1.2551055128259799E-6</v>
      </c>
      <c r="CF24" s="267">
        <v>3.3816410844084261E-6</v>
      </c>
      <c r="CG24" s="267">
        <v>4.5030337971701649E-7</v>
      </c>
      <c r="CH24" s="267">
        <v>4.9460212539486238E-7</v>
      </c>
      <c r="CI24" s="267">
        <v>1.5217514918840914E-6</v>
      </c>
      <c r="CJ24" s="267">
        <v>9.920492727006449E-7</v>
      </c>
      <c r="CK24" s="267">
        <v>6.4581166967133693E-7</v>
      </c>
      <c r="CL24" s="267">
        <v>8.8530423856522845E-6</v>
      </c>
      <c r="CM24" s="267">
        <v>4.8656281150539408E-7</v>
      </c>
      <c r="CN24" s="267">
        <v>4.2839377783193858E-6</v>
      </c>
      <c r="CO24" s="267">
        <v>1.2544440513766224E-4</v>
      </c>
      <c r="CP24" s="267">
        <v>1.3296660042846111E-5</v>
      </c>
      <c r="CQ24" s="267">
        <v>8.7025011823532317E-6</v>
      </c>
      <c r="CR24" s="267">
        <v>1.8177715648271926E-6</v>
      </c>
      <c r="CS24" s="267">
        <v>2.4450031183230079E-6</v>
      </c>
      <c r="CT24" s="267">
        <v>2.1316658556905726E-6</v>
      </c>
      <c r="CU24" s="267">
        <v>6.131207673089513E-7</v>
      </c>
      <c r="CV24" s="267">
        <v>2.922638113589589E-6</v>
      </c>
      <c r="CW24" s="267">
        <v>3.8964832524957706E-6</v>
      </c>
      <c r="CX24" s="267">
        <v>9.6097391938472822E-7</v>
      </c>
      <c r="CY24" s="267">
        <v>2.7402906530734451E-6</v>
      </c>
      <c r="CZ24" s="267">
        <v>3.4074559810944169E-6</v>
      </c>
      <c r="DA24" s="267">
        <v>8.1827056754486132E-6</v>
      </c>
      <c r="DB24" s="267">
        <v>1.4771171734876309E-6</v>
      </c>
      <c r="DC24" s="267">
        <v>3.0316047144597558E-6</v>
      </c>
      <c r="DD24" s="267">
        <v>3.0676855571157211E-5</v>
      </c>
      <c r="DE24" s="268">
        <v>2.5844764535626323E-6</v>
      </c>
      <c r="DF24" s="266">
        <v>1.0555091739016622</v>
      </c>
      <c r="DG24" s="269">
        <v>0.82431317512700164</v>
      </c>
      <c r="DH24" s="270"/>
      <c r="DI24" s="270"/>
      <c r="DJ24" s="270"/>
      <c r="DK24" s="270"/>
      <c r="DL24" s="270"/>
      <c r="DM24" s="270"/>
      <c r="DN24" s="270"/>
      <c r="DO24" s="270"/>
      <c r="DP24" s="270"/>
      <c r="DQ24" s="270"/>
      <c r="DR24" s="270"/>
      <c r="DS24" s="270"/>
      <c r="DT24" s="270"/>
      <c r="DU24" s="270"/>
      <c r="DV24" s="270"/>
      <c r="DW24" s="270"/>
      <c r="DX24" s="270"/>
      <c r="DY24" s="270"/>
      <c r="DZ24" s="270"/>
      <c r="EA24" s="270"/>
      <c r="EB24" s="270"/>
      <c r="EC24" s="253"/>
      <c r="ED24" s="271"/>
    </row>
    <row r="25" spans="1:134" ht="39.950000000000003" customHeight="1">
      <c r="A25" s="272" t="s">
        <v>218</v>
      </c>
      <c r="B25" s="265" t="s">
        <v>423</v>
      </c>
      <c r="C25" s="266">
        <v>1.5454270296763438E-4</v>
      </c>
      <c r="D25" s="267">
        <v>8.9706304208264791E-5</v>
      </c>
      <c r="E25" s="267">
        <v>1.4235788794456645E-4</v>
      </c>
      <c r="F25" s="267">
        <v>3.1812955272822325E-5</v>
      </c>
      <c r="G25" s="267">
        <v>9.8882125185981447E-5</v>
      </c>
      <c r="H25" s="267">
        <v>0</v>
      </c>
      <c r="I25" s="267">
        <v>3.2038413936020532E-5</v>
      </c>
      <c r="J25" s="267">
        <v>1.0259715705354408E-3</v>
      </c>
      <c r="K25" s="267">
        <v>9.4768374988308992E-4</v>
      </c>
      <c r="L25" s="267">
        <v>2.846789870657435E-4</v>
      </c>
      <c r="M25" s="267">
        <v>0</v>
      </c>
      <c r="N25" s="267">
        <v>3.3164279102119642E-3</v>
      </c>
      <c r="O25" s="267">
        <v>9.6481789660985155E-4</v>
      </c>
      <c r="P25" s="267">
        <v>1.4423044570995358E-4</v>
      </c>
      <c r="Q25" s="267">
        <v>4.2291469070391906E-4</v>
      </c>
      <c r="R25" s="267">
        <v>2.9610077674293799E-3</v>
      </c>
      <c r="S25" s="267">
        <v>3.383714204104661E-3</v>
      </c>
      <c r="T25" s="267">
        <v>3.5156230931746783E-4</v>
      </c>
      <c r="U25" s="267">
        <v>1.4937781724669655E-3</v>
      </c>
      <c r="V25" s="267">
        <v>2.3442714040034485E-3</v>
      </c>
      <c r="W25" s="267">
        <v>5.7493489599558839E-5</v>
      </c>
      <c r="X25" s="267">
        <v>1.0465457379538006</v>
      </c>
      <c r="Y25" s="267">
        <v>9.1116866247992007E-2</v>
      </c>
      <c r="Z25" s="267">
        <v>4.0935295050197412E-2</v>
      </c>
      <c r="AA25" s="267">
        <v>1.2692541340260667E-2</v>
      </c>
      <c r="AB25" s="267">
        <v>2.8263014472641595E-2</v>
      </c>
      <c r="AC25" s="267">
        <v>6.8355847607428396E-5</v>
      </c>
      <c r="AD25" s="267">
        <v>1.5743342465306379E-3</v>
      </c>
      <c r="AE25" s="267">
        <v>9.9665698489891982E-3</v>
      </c>
      <c r="AF25" s="267">
        <v>2.2694884112290713E-2</v>
      </c>
      <c r="AG25" s="267">
        <v>3.7809728343149635E-4</v>
      </c>
      <c r="AH25" s="267">
        <v>2.4841683546239973E-4</v>
      </c>
      <c r="AI25" s="267">
        <v>8.9623591592124293E-5</v>
      </c>
      <c r="AJ25" s="267">
        <v>1.2718734889013942E-4</v>
      </c>
      <c r="AK25" s="267">
        <v>2.3045076188014754E-2</v>
      </c>
      <c r="AL25" s="267">
        <v>0</v>
      </c>
      <c r="AM25" s="267">
        <v>1.9210449451335599E-5</v>
      </c>
      <c r="AN25" s="267">
        <v>8.5834895090784131E-5</v>
      </c>
      <c r="AO25" s="267">
        <v>5.4179479010668422E-6</v>
      </c>
      <c r="AP25" s="267">
        <v>5.7628142231243179E-5</v>
      </c>
      <c r="AQ25" s="267">
        <v>1.8978851397013363E-4</v>
      </c>
      <c r="AR25" s="267">
        <v>6.87503900949946E-5</v>
      </c>
      <c r="AS25" s="267">
        <v>6.5141921125381826E-5</v>
      </c>
      <c r="AT25" s="267">
        <v>1.13469949638681E-4</v>
      </c>
      <c r="AU25" s="267">
        <v>5.0626333721375125E-5</v>
      </c>
      <c r="AV25" s="267">
        <v>5.6448867035570761E-4</v>
      </c>
      <c r="AW25" s="267">
        <v>6.7444964922919171E-4</v>
      </c>
      <c r="AX25" s="267">
        <v>3.2584496935185409E-4</v>
      </c>
      <c r="AY25" s="267">
        <v>2.0678537288746574E-4</v>
      </c>
      <c r="AZ25" s="267">
        <v>1.0953160055585929E-3</v>
      </c>
      <c r="BA25" s="267">
        <v>3.0515256054520546E-4</v>
      </c>
      <c r="BB25" s="267">
        <v>2.2962360442396938E-4</v>
      </c>
      <c r="BC25" s="267">
        <v>9.7401305794575898E-5</v>
      </c>
      <c r="BD25" s="267">
        <v>7.5723491346263682E-6</v>
      </c>
      <c r="BE25" s="267">
        <v>0</v>
      </c>
      <c r="BF25" s="267">
        <v>1.7892556328084126E-5</v>
      </c>
      <c r="BG25" s="267">
        <v>5.8490871432760002E-5</v>
      </c>
      <c r="BH25" s="267">
        <v>6.2883810782190058E-5</v>
      </c>
      <c r="BI25" s="267">
        <v>2.946419260937746E-5</v>
      </c>
      <c r="BJ25" s="267">
        <v>4.8152343793761128E-4</v>
      </c>
      <c r="BK25" s="267">
        <v>1.0883447825261065E-5</v>
      </c>
      <c r="BL25" s="267">
        <v>9.1718296484717126E-5</v>
      </c>
      <c r="BM25" s="267">
        <v>1.5326238408700754E-4</v>
      </c>
      <c r="BN25" s="267">
        <v>5.328964787023583E-5</v>
      </c>
      <c r="BO25" s="267">
        <v>6.2083902884096476E-5</v>
      </c>
      <c r="BP25" s="267">
        <v>2.3951167842539717E-5</v>
      </c>
      <c r="BQ25" s="267">
        <v>9.9246686230950941E-6</v>
      </c>
      <c r="BR25" s="267">
        <v>9.6710633305208203E-5</v>
      </c>
      <c r="BS25" s="267">
        <v>3.3734770698936195E-5</v>
      </c>
      <c r="BT25" s="267">
        <v>2.7189521056040512E-5</v>
      </c>
      <c r="BU25" s="267">
        <v>1.4284587580593843E-5</v>
      </c>
      <c r="BV25" s="267">
        <v>5.9570298295939052E-6</v>
      </c>
      <c r="BW25" s="267">
        <v>4.4975151860228982E-6</v>
      </c>
      <c r="BX25" s="267">
        <v>1.9659346332295885E-6</v>
      </c>
      <c r="BY25" s="267">
        <v>7.8152606186011075E-6</v>
      </c>
      <c r="BZ25" s="267">
        <v>1.2211911059934939E-5</v>
      </c>
      <c r="CA25" s="267">
        <v>3.371371907613574E-5</v>
      </c>
      <c r="CB25" s="267">
        <v>1.7412542802074347E-5</v>
      </c>
      <c r="CC25" s="267">
        <v>3.486931017934731E-5</v>
      </c>
      <c r="CD25" s="267">
        <v>1.8769771583817013E-5</v>
      </c>
      <c r="CE25" s="267">
        <v>2.787145079117733E-5</v>
      </c>
      <c r="CF25" s="267">
        <v>9.3870053390349576E-5</v>
      </c>
      <c r="CG25" s="267">
        <v>9.6361890779853215E-6</v>
      </c>
      <c r="CH25" s="267">
        <v>1.0445936509282623E-5</v>
      </c>
      <c r="CI25" s="267">
        <v>2.6857543226456362E-5</v>
      </c>
      <c r="CJ25" s="267">
        <v>1.9633246572269387E-5</v>
      </c>
      <c r="CK25" s="267">
        <v>1.3959349473331489E-5</v>
      </c>
      <c r="CL25" s="267">
        <v>1.478307394375808E-4</v>
      </c>
      <c r="CM25" s="267">
        <v>9.6212012356536882E-6</v>
      </c>
      <c r="CN25" s="267">
        <v>1.2955079213832174E-4</v>
      </c>
      <c r="CO25" s="267">
        <v>7.8939768119404004E-4</v>
      </c>
      <c r="CP25" s="267">
        <v>1.6564893947214123E-4</v>
      </c>
      <c r="CQ25" s="267">
        <v>2.3862050070244957E-4</v>
      </c>
      <c r="CR25" s="267">
        <v>4.0596277458024928E-5</v>
      </c>
      <c r="CS25" s="267">
        <v>5.8536454392561619E-5</v>
      </c>
      <c r="CT25" s="267">
        <v>4.6081594689390676E-5</v>
      </c>
      <c r="CU25" s="267">
        <v>1.1584656697391239E-5</v>
      </c>
      <c r="CV25" s="267">
        <v>5.030818675634803E-5</v>
      </c>
      <c r="CW25" s="267">
        <v>9.9506169289154085E-5</v>
      </c>
      <c r="CX25" s="267">
        <v>1.8277885776478503E-5</v>
      </c>
      <c r="CY25" s="267">
        <v>6.0822811684655898E-5</v>
      </c>
      <c r="CZ25" s="267">
        <v>8.4713095587167996E-5</v>
      </c>
      <c r="DA25" s="267">
        <v>2.0199377744322666E-4</v>
      </c>
      <c r="DB25" s="267">
        <v>2.8477691480604304E-5</v>
      </c>
      <c r="DC25" s="267">
        <v>5.1521470692686904E-5</v>
      </c>
      <c r="DD25" s="267">
        <v>8.3803767335144917E-4</v>
      </c>
      <c r="DE25" s="268">
        <v>3.310224209844277E-5</v>
      </c>
      <c r="DF25" s="266">
        <v>1.3048274008883005</v>
      </c>
      <c r="DG25" s="269">
        <v>1.0190213826783436</v>
      </c>
      <c r="DH25" s="270"/>
      <c r="DI25" s="270"/>
      <c r="DJ25" s="270"/>
      <c r="DK25" s="270"/>
      <c r="DL25" s="270"/>
      <c r="DM25" s="270"/>
      <c r="DN25" s="270"/>
      <c r="DO25" s="270"/>
      <c r="DP25" s="270"/>
      <c r="DQ25" s="270"/>
      <c r="DR25" s="270"/>
      <c r="DS25" s="270"/>
      <c r="DT25" s="270"/>
      <c r="DU25" s="270"/>
      <c r="DV25" s="270"/>
      <c r="DW25" s="270"/>
      <c r="DX25" s="270"/>
      <c r="DY25" s="270"/>
      <c r="DZ25" s="270"/>
      <c r="EA25" s="270"/>
      <c r="EB25" s="270"/>
      <c r="EC25" s="253"/>
      <c r="ED25" s="271"/>
    </row>
    <row r="26" spans="1:134" ht="39.950000000000003" customHeight="1">
      <c r="A26" s="272" t="s">
        <v>219</v>
      </c>
      <c r="B26" s="265" t="s">
        <v>134</v>
      </c>
      <c r="C26" s="266">
        <v>5.6008177489358114E-5</v>
      </c>
      <c r="D26" s="267">
        <v>2.200218883260175E-5</v>
      </c>
      <c r="E26" s="267">
        <v>5.7832191456370476E-5</v>
      </c>
      <c r="F26" s="267">
        <v>5.1008309137796257E-5</v>
      </c>
      <c r="G26" s="267">
        <v>1.006867940649392E-4</v>
      </c>
      <c r="H26" s="267">
        <v>0</v>
      </c>
      <c r="I26" s="267">
        <v>1.2197335002443722E-5</v>
      </c>
      <c r="J26" s="267">
        <v>1.2456830439873853E-4</v>
      </c>
      <c r="K26" s="267">
        <v>1.5387342705433515E-4</v>
      </c>
      <c r="L26" s="267">
        <v>3.5839070286951627E-5</v>
      </c>
      <c r="M26" s="267">
        <v>0</v>
      </c>
      <c r="N26" s="267">
        <v>2.4744144347563636E-3</v>
      </c>
      <c r="O26" s="267">
        <v>8.5029157917364121E-4</v>
      </c>
      <c r="P26" s="267">
        <v>4.7778914946516949E-5</v>
      </c>
      <c r="Q26" s="267">
        <v>2.8884324490880678E-4</v>
      </c>
      <c r="R26" s="267">
        <v>6.6639911648706373E-4</v>
      </c>
      <c r="S26" s="267">
        <v>1.1322222641470822E-3</v>
      </c>
      <c r="T26" s="267">
        <v>3.7363534761192436E-4</v>
      </c>
      <c r="U26" s="267">
        <v>6.2195327702649247E-5</v>
      </c>
      <c r="V26" s="267">
        <v>3.8682871850804286E-5</v>
      </c>
      <c r="W26" s="267">
        <v>1.1378456202281954E-6</v>
      </c>
      <c r="X26" s="267">
        <v>9.8507214215748161E-6</v>
      </c>
      <c r="Y26" s="267">
        <v>1.0001323286597199</v>
      </c>
      <c r="Z26" s="267">
        <v>3.470621859379458E-2</v>
      </c>
      <c r="AA26" s="267">
        <v>1.8444420006982971E-4</v>
      </c>
      <c r="AB26" s="267">
        <v>1.9964105423634186E-3</v>
      </c>
      <c r="AC26" s="267">
        <v>2.3306056354951178E-6</v>
      </c>
      <c r="AD26" s="267">
        <v>4.7891444645161713E-5</v>
      </c>
      <c r="AE26" s="267">
        <v>3.1255839580895041E-2</v>
      </c>
      <c r="AF26" s="267">
        <v>3.5686762731932688E-4</v>
      </c>
      <c r="AG26" s="267">
        <v>2.7104846423749202E-3</v>
      </c>
      <c r="AH26" s="267">
        <v>9.1276026176064285E-5</v>
      </c>
      <c r="AI26" s="267">
        <v>1.1213409625153281E-5</v>
      </c>
      <c r="AJ26" s="267">
        <v>2.1880236760192354E-5</v>
      </c>
      <c r="AK26" s="267">
        <v>1.3454088152573226E-3</v>
      </c>
      <c r="AL26" s="267">
        <v>0</v>
      </c>
      <c r="AM26" s="267">
        <v>2.6060024275556565E-5</v>
      </c>
      <c r="AN26" s="267">
        <v>1.2280702401076112E-5</v>
      </c>
      <c r="AO26" s="267">
        <v>4.3844666107623016E-6</v>
      </c>
      <c r="AP26" s="267">
        <v>3.4305339050664388E-6</v>
      </c>
      <c r="AQ26" s="267">
        <v>1.4019911462831382E-4</v>
      </c>
      <c r="AR26" s="267">
        <v>2.3160742416927667E-5</v>
      </c>
      <c r="AS26" s="267">
        <v>7.2952316934006873E-5</v>
      </c>
      <c r="AT26" s="267">
        <v>3.4055436419394755E-5</v>
      </c>
      <c r="AU26" s="267">
        <v>5.4273533347039005E-5</v>
      </c>
      <c r="AV26" s="267">
        <v>2.1658190677724676E-3</v>
      </c>
      <c r="AW26" s="267">
        <v>2.7240608404084966E-3</v>
      </c>
      <c r="AX26" s="267">
        <v>5.0541830363416793E-4</v>
      </c>
      <c r="AY26" s="267">
        <v>8.773768336741316E-4</v>
      </c>
      <c r="AZ26" s="267">
        <v>9.7652627390094535E-4</v>
      </c>
      <c r="BA26" s="267">
        <v>6.8419971037374949E-5</v>
      </c>
      <c r="BB26" s="267">
        <v>3.6361750707866145E-4</v>
      </c>
      <c r="BC26" s="267">
        <v>2.9955834059630019E-4</v>
      </c>
      <c r="BD26" s="267">
        <v>3.0584254541627302E-5</v>
      </c>
      <c r="BE26" s="267">
        <v>0</v>
      </c>
      <c r="BF26" s="267">
        <v>5.9101118526874678E-6</v>
      </c>
      <c r="BG26" s="267">
        <v>1.733205291224653E-4</v>
      </c>
      <c r="BH26" s="267">
        <v>9.6370664533199411E-5</v>
      </c>
      <c r="BI26" s="267">
        <v>1.7390388947742006E-5</v>
      </c>
      <c r="BJ26" s="267">
        <v>8.772488610085808E-4</v>
      </c>
      <c r="BK26" s="267">
        <v>1.2110644414805598E-5</v>
      </c>
      <c r="BL26" s="267">
        <v>6.3585275112830868E-5</v>
      </c>
      <c r="BM26" s="267">
        <v>1.0728566549610809E-4</v>
      </c>
      <c r="BN26" s="267">
        <v>4.8837189802701313E-5</v>
      </c>
      <c r="BO26" s="267">
        <v>6.3623013639388864E-5</v>
      </c>
      <c r="BP26" s="267">
        <v>5.54765222124502E-6</v>
      </c>
      <c r="BQ26" s="267">
        <v>5.018985495936279E-6</v>
      </c>
      <c r="BR26" s="267">
        <v>1.7036133434646754E-4</v>
      </c>
      <c r="BS26" s="267">
        <v>2.3519350200757875E-5</v>
      </c>
      <c r="BT26" s="267">
        <v>3.8088193700729418E-5</v>
      </c>
      <c r="BU26" s="267">
        <v>1.5792630154684273E-5</v>
      </c>
      <c r="BV26" s="267">
        <v>8.4445288385992368E-6</v>
      </c>
      <c r="BW26" s="267">
        <v>3.9952988253568888E-6</v>
      </c>
      <c r="BX26" s="267">
        <v>1.9648703006240378E-6</v>
      </c>
      <c r="BY26" s="267">
        <v>3.6214212250279555E-6</v>
      </c>
      <c r="BZ26" s="267">
        <v>9.4085870713872196E-6</v>
      </c>
      <c r="CA26" s="267">
        <v>1.6255190948096889E-5</v>
      </c>
      <c r="CB26" s="267">
        <v>1.5987317485784022E-5</v>
      </c>
      <c r="CC26" s="267">
        <v>1.740490943211841E-5</v>
      </c>
      <c r="CD26" s="267">
        <v>1.6196692947335711E-5</v>
      </c>
      <c r="CE26" s="267">
        <v>3.0342750501784602E-5</v>
      </c>
      <c r="CF26" s="267">
        <v>3.2262706389664655E-5</v>
      </c>
      <c r="CG26" s="267">
        <v>6.0254397151728194E-6</v>
      </c>
      <c r="CH26" s="267">
        <v>7.2932832136077606E-6</v>
      </c>
      <c r="CI26" s="267">
        <v>2.3619379143816486E-5</v>
      </c>
      <c r="CJ26" s="267">
        <v>2.8768486176152139E-5</v>
      </c>
      <c r="CK26" s="267">
        <v>9.1142058535067034E-6</v>
      </c>
      <c r="CL26" s="267">
        <v>4.5459698557040026E-5</v>
      </c>
      <c r="CM26" s="267">
        <v>7.6339804303685149E-6</v>
      </c>
      <c r="CN26" s="267">
        <v>8.7640850729676976E-6</v>
      </c>
      <c r="CO26" s="267">
        <v>5.7281594395359304E-5</v>
      </c>
      <c r="CP26" s="267">
        <v>4.3242759773419414E-5</v>
      </c>
      <c r="CQ26" s="267">
        <v>1.2673023531367885E-5</v>
      </c>
      <c r="CR26" s="267">
        <v>1.476250789559862E-5</v>
      </c>
      <c r="CS26" s="267">
        <v>2.1613352061449158E-5</v>
      </c>
      <c r="CT26" s="267">
        <v>3.7384435416649594E-5</v>
      </c>
      <c r="CU26" s="267">
        <v>1.3081192260191261E-5</v>
      </c>
      <c r="CV26" s="267">
        <v>1.9393287962365625E-5</v>
      </c>
      <c r="CW26" s="267">
        <v>4.774502156336768E-5</v>
      </c>
      <c r="CX26" s="267">
        <v>1.1226443817100496E-5</v>
      </c>
      <c r="CY26" s="267">
        <v>2.8357866875043844E-5</v>
      </c>
      <c r="CZ26" s="267">
        <v>2.2611980207670962E-5</v>
      </c>
      <c r="DA26" s="267">
        <v>2.4198846959265309E-5</v>
      </c>
      <c r="DB26" s="267">
        <v>3.5177517333620135E-5</v>
      </c>
      <c r="DC26" s="267">
        <v>1.9157621512068932E-5</v>
      </c>
      <c r="DD26" s="267">
        <v>3.6306639127946781E-4</v>
      </c>
      <c r="DE26" s="268">
        <v>1.6718948436191742E-4</v>
      </c>
      <c r="DF26" s="266">
        <v>1.0907589767639538</v>
      </c>
      <c r="DG26" s="269">
        <v>0.8518419523640659</v>
      </c>
      <c r="DH26" s="270"/>
      <c r="DI26" s="270"/>
      <c r="DJ26" s="270"/>
      <c r="DK26" s="270"/>
      <c r="DL26" s="270"/>
      <c r="DM26" s="270"/>
      <c r="DN26" s="270"/>
      <c r="DO26" s="270"/>
      <c r="DP26" s="270"/>
      <c r="DQ26" s="270"/>
      <c r="DR26" s="270"/>
      <c r="DS26" s="270"/>
      <c r="DT26" s="270"/>
      <c r="DU26" s="270"/>
      <c r="DV26" s="270"/>
      <c r="DW26" s="270"/>
      <c r="DX26" s="270"/>
      <c r="DY26" s="270"/>
      <c r="DZ26" s="270"/>
      <c r="EA26" s="270"/>
      <c r="EB26" s="270"/>
      <c r="EC26" s="253"/>
      <c r="ED26" s="271"/>
    </row>
    <row r="27" spans="1:134" ht="39.950000000000003" customHeight="1">
      <c r="A27" s="272" t="s">
        <v>220</v>
      </c>
      <c r="B27" s="265" t="s">
        <v>135</v>
      </c>
      <c r="C27" s="266">
        <v>5.76040308875003E-5</v>
      </c>
      <c r="D27" s="267">
        <v>1.8342317911514274E-5</v>
      </c>
      <c r="E27" s="267">
        <v>3.1411027343309279E-5</v>
      </c>
      <c r="F27" s="267">
        <v>1.166811809561499E-5</v>
      </c>
      <c r="G27" s="267">
        <v>1.3820104449814048E-4</v>
      </c>
      <c r="H27" s="267">
        <v>0</v>
      </c>
      <c r="I27" s="267">
        <v>3.5928013566280002E-5</v>
      </c>
      <c r="J27" s="267">
        <v>2.3140837633021344E-5</v>
      </c>
      <c r="K27" s="267">
        <v>1.4304748643292552E-5</v>
      </c>
      <c r="L27" s="267">
        <v>2.4190445469191988E-5</v>
      </c>
      <c r="M27" s="267">
        <v>0</v>
      </c>
      <c r="N27" s="267">
        <v>4.6973602172985809E-2</v>
      </c>
      <c r="O27" s="267">
        <v>2.0734819874049459E-2</v>
      </c>
      <c r="P27" s="267">
        <v>2.3861691660508633E-5</v>
      </c>
      <c r="Q27" s="267">
        <v>3.2914746410292228E-4</v>
      </c>
      <c r="R27" s="267">
        <v>8.0190808951725097E-4</v>
      </c>
      <c r="S27" s="267">
        <v>2.0865626999203994E-4</v>
      </c>
      <c r="T27" s="267">
        <v>4.3065421451149094E-5</v>
      </c>
      <c r="U27" s="267">
        <v>5.2439670384079504E-5</v>
      </c>
      <c r="V27" s="267">
        <v>9.3150620743084675E-5</v>
      </c>
      <c r="W27" s="267">
        <v>1.3217157456591714E-6</v>
      </c>
      <c r="X27" s="267">
        <v>7.2220129545622594E-6</v>
      </c>
      <c r="Y27" s="267">
        <v>9.747885717831113E-6</v>
      </c>
      <c r="Z27" s="267">
        <v>1.0000245821215248</v>
      </c>
      <c r="AA27" s="267">
        <v>1.9328400042530032E-5</v>
      </c>
      <c r="AB27" s="267">
        <v>1.795002089617556E-5</v>
      </c>
      <c r="AC27" s="267">
        <v>1.3980884705888384E-6</v>
      </c>
      <c r="AD27" s="267">
        <v>9.5045302237890903E-4</v>
      </c>
      <c r="AE27" s="267">
        <v>2.0564564471665399E-4</v>
      </c>
      <c r="AF27" s="267">
        <v>1.2851967978816137E-4</v>
      </c>
      <c r="AG27" s="267">
        <v>3.140492192327364E-4</v>
      </c>
      <c r="AH27" s="267">
        <v>6.8581051538996608E-5</v>
      </c>
      <c r="AI27" s="267">
        <v>6.8220225870222503E-5</v>
      </c>
      <c r="AJ27" s="267">
        <v>1.4646890239808241E-4</v>
      </c>
      <c r="AK27" s="267">
        <v>2.4490146266221462E-2</v>
      </c>
      <c r="AL27" s="267">
        <v>0</v>
      </c>
      <c r="AM27" s="267">
        <v>9.939596557553723E-6</v>
      </c>
      <c r="AN27" s="267">
        <v>8.3861028613289244E-5</v>
      </c>
      <c r="AO27" s="267">
        <v>1.0953631454490311E-5</v>
      </c>
      <c r="AP27" s="267">
        <v>5.4556856913713757E-6</v>
      </c>
      <c r="AQ27" s="267">
        <v>6.9357480922230703E-6</v>
      </c>
      <c r="AR27" s="267">
        <v>2.8080300663582944E-5</v>
      </c>
      <c r="AS27" s="267">
        <v>2.8838004763379142E-5</v>
      </c>
      <c r="AT27" s="267">
        <v>3.8041853083875659E-5</v>
      </c>
      <c r="AU27" s="267">
        <v>2.7954784814707471E-5</v>
      </c>
      <c r="AV27" s="267">
        <v>7.4472727850877153E-4</v>
      </c>
      <c r="AW27" s="267">
        <v>9.0985407595629559E-4</v>
      </c>
      <c r="AX27" s="267">
        <v>4.0950529644430499E-5</v>
      </c>
      <c r="AY27" s="267">
        <v>4.3297925242333734E-5</v>
      </c>
      <c r="AZ27" s="267">
        <v>3.2641534023702979E-5</v>
      </c>
      <c r="BA27" s="267">
        <v>2.3509871351307071E-5</v>
      </c>
      <c r="BB27" s="267">
        <v>3.072876491542927E-5</v>
      </c>
      <c r="BC27" s="267">
        <v>7.6814768271075528E-6</v>
      </c>
      <c r="BD27" s="267">
        <v>1.0215340363180553E-5</v>
      </c>
      <c r="BE27" s="267">
        <v>0</v>
      </c>
      <c r="BF27" s="267">
        <v>1.0250152935659805E-6</v>
      </c>
      <c r="BG27" s="267">
        <v>9.370316702622984E-6</v>
      </c>
      <c r="BH27" s="267">
        <v>4.2631267273780269E-5</v>
      </c>
      <c r="BI27" s="267">
        <v>8.0715233234921911E-6</v>
      </c>
      <c r="BJ27" s="267">
        <v>5.2174101556589601E-3</v>
      </c>
      <c r="BK27" s="267">
        <v>1.8144139550291239E-5</v>
      </c>
      <c r="BL27" s="267">
        <v>7.3175353456249204E-5</v>
      </c>
      <c r="BM27" s="267">
        <v>9.2960598323637832E-5</v>
      </c>
      <c r="BN27" s="267">
        <v>4.1424306118693167E-5</v>
      </c>
      <c r="BO27" s="267">
        <v>4.9617059419812098E-5</v>
      </c>
      <c r="BP27" s="267">
        <v>1.5257924561499571E-5</v>
      </c>
      <c r="BQ27" s="267">
        <v>5.8293789454488451E-6</v>
      </c>
      <c r="BR27" s="267">
        <v>3.0077643841628954E-5</v>
      </c>
      <c r="BS27" s="267">
        <v>2.2604338233643319E-5</v>
      </c>
      <c r="BT27" s="267">
        <v>3.4275560779652355E-5</v>
      </c>
      <c r="BU27" s="267">
        <v>2.9665773625227323E-5</v>
      </c>
      <c r="BV27" s="267">
        <v>6.0172012146769624E-6</v>
      </c>
      <c r="BW27" s="267">
        <v>5.1104824216335782E-6</v>
      </c>
      <c r="BX27" s="267">
        <v>2.7170146797102718E-6</v>
      </c>
      <c r="BY27" s="267">
        <v>8.5303138610231965E-6</v>
      </c>
      <c r="BZ27" s="267">
        <v>1.2590666038519914E-5</v>
      </c>
      <c r="CA27" s="267">
        <v>1.431424464330877E-5</v>
      </c>
      <c r="CB27" s="267">
        <v>5.8153692024070938E-5</v>
      </c>
      <c r="CC27" s="267">
        <v>2.5786486043260544E-5</v>
      </c>
      <c r="CD27" s="267">
        <v>1.2418641342322637E-5</v>
      </c>
      <c r="CE27" s="267">
        <v>1.6431646179171378E-5</v>
      </c>
      <c r="CF27" s="267">
        <v>3.0275657844126944E-5</v>
      </c>
      <c r="CG27" s="267">
        <v>1.6878065302490761E-5</v>
      </c>
      <c r="CH27" s="267">
        <v>9.3428328882311295E-6</v>
      </c>
      <c r="CI27" s="267">
        <v>1.795374274159792E-5</v>
      </c>
      <c r="CJ27" s="267">
        <v>1.4959885994853854E-5</v>
      </c>
      <c r="CK27" s="267">
        <v>1.7186533802964448E-5</v>
      </c>
      <c r="CL27" s="267">
        <v>3.5636885426522326E-5</v>
      </c>
      <c r="CM27" s="267">
        <v>2.6054094424258724E-5</v>
      </c>
      <c r="CN27" s="267">
        <v>9.5919129802355646E-6</v>
      </c>
      <c r="CO27" s="267">
        <v>1.9589963792030699E-5</v>
      </c>
      <c r="CP27" s="267">
        <v>2.183275623274349E-5</v>
      </c>
      <c r="CQ27" s="267">
        <v>5.8973690685964069E-5</v>
      </c>
      <c r="CR27" s="267">
        <v>4.8135360969953844E-5</v>
      </c>
      <c r="CS27" s="267">
        <v>2.3626590975410082E-5</v>
      </c>
      <c r="CT27" s="267">
        <v>4.309873667052737E-4</v>
      </c>
      <c r="CU27" s="267">
        <v>1.8056721173541184E-5</v>
      </c>
      <c r="CV27" s="267">
        <v>2.2042349795312612E-5</v>
      </c>
      <c r="CW27" s="267">
        <v>1.3167761776925585E-5</v>
      </c>
      <c r="CX27" s="267">
        <v>2.1791147384722077E-5</v>
      </c>
      <c r="CY27" s="267">
        <v>8.296768090323353E-5</v>
      </c>
      <c r="CZ27" s="267">
        <v>1.2560018003600369E-5</v>
      </c>
      <c r="DA27" s="267">
        <v>5.5555692073440852E-5</v>
      </c>
      <c r="DB27" s="267">
        <v>5.6995697483723995E-5</v>
      </c>
      <c r="DC27" s="267">
        <v>6.8075316221732801E-5</v>
      </c>
      <c r="DD27" s="267">
        <v>2.7965125704618578E-4</v>
      </c>
      <c r="DE27" s="268">
        <v>6.5018684102153906E-5</v>
      </c>
      <c r="DF27" s="266">
        <v>1.1054832619572865</v>
      </c>
      <c r="DG27" s="269">
        <v>0.86334106822141643</v>
      </c>
      <c r="DH27" s="270"/>
      <c r="DI27" s="270"/>
      <c r="DJ27" s="270"/>
      <c r="DK27" s="270"/>
      <c r="DL27" s="270"/>
      <c r="DM27" s="270"/>
      <c r="DN27" s="270"/>
      <c r="DO27" s="270"/>
      <c r="DP27" s="270"/>
      <c r="DQ27" s="270"/>
      <c r="DR27" s="270"/>
      <c r="DS27" s="270"/>
      <c r="DT27" s="270"/>
      <c r="DU27" s="270"/>
      <c r="DV27" s="270"/>
      <c r="DW27" s="270"/>
      <c r="DX27" s="270"/>
      <c r="DY27" s="270"/>
      <c r="DZ27" s="270"/>
      <c r="EA27" s="270"/>
      <c r="EB27" s="270"/>
      <c r="EC27" s="253"/>
      <c r="ED27" s="271"/>
    </row>
    <row r="28" spans="1:134" ht="39.950000000000003" customHeight="1">
      <c r="A28" s="272" t="s">
        <v>221</v>
      </c>
      <c r="B28" s="265" t="s">
        <v>136</v>
      </c>
      <c r="C28" s="266">
        <v>4.1887683229093019E-5</v>
      </c>
      <c r="D28" s="267">
        <v>3.6842893771821023E-4</v>
      </c>
      <c r="E28" s="267">
        <v>7.3244564283291675E-4</v>
      </c>
      <c r="F28" s="267">
        <v>3.7840366432510766E-7</v>
      </c>
      <c r="G28" s="267">
        <v>3.4323108708872571E-4</v>
      </c>
      <c r="H28" s="267">
        <v>0</v>
      </c>
      <c r="I28" s="267">
        <v>6.3703808431445101E-7</v>
      </c>
      <c r="J28" s="267">
        <v>2.9701930495057472E-5</v>
      </c>
      <c r="K28" s="267">
        <v>3.8486029676391136E-6</v>
      </c>
      <c r="L28" s="267">
        <v>6.4343853549095678E-5</v>
      </c>
      <c r="M28" s="267">
        <v>0</v>
      </c>
      <c r="N28" s="267">
        <v>7.985399158532073E-7</v>
      </c>
      <c r="O28" s="267">
        <v>8.1783345309526743E-7</v>
      </c>
      <c r="P28" s="267">
        <v>2.9118431175066681E-7</v>
      </c>
      <c r="Q28" s="267">
        <v>1.8388875510423166E-7</v>
      </c>
      <c r="R28" s="267">
        <v>1.8405263903560812E-6</v>
      </c>
      <c r="S28" s="267">
        <v>3.7372836458234351E-7</v>
      </c>
      <c r="T28" s="267">
        <v>4.0429454921512446E-7</v>
      </c>
      <c r="U28" s="267">
        <v>1.34945617484291E-6</v>
      </c>
      <c r="V28" s="267">
        <v>1.2317977063202498E-6</v>
      </c>
      <c r="W28" s="267">
        <v>7.1131000132679906E-8</v>
      </c>
      <c r="X28" s="267">
        <v>4.0546943583762602E-7</v>
      </c>
      <c r="Y28" s="267">
        <v>1.0974012658343585E-6</v>
      </c>
      <c r="Z28" s="267">
        <v>4.854589774837077E-7</v>
      </c>
      <c r="AA28" s="267">
        <v>1.001508631391425</v>
      </c>
      <c r="AB28" s="267">
        <v>3.7118376725205934E-5</v>
      </c>
      <c r="AC28" s="267">
        <v>4.8923498946899496E-8</v>
      </c>
      <c r="AD28" s="267">
        <v>3.658418008549919E-7</v>
      </c>
      <c r="AE28" s="267">
        <v>1.7318949608434985E-7</v>
      </c>
      <c r="AF28" s="267">
        <v>3.6693578432942412E-7</v>
      </c>
      <c r="AG28" s="267">
        <v>9.3451178074164449E-8</v>
      </c>
      <c r="AH28" s="267">
        <v>1.5836490994136152E-7</v>
      </c>
      <c r="AI28" s="267">
        <v>7.529395323698101E-7</v>
      </c>
      <c r="AJ28" s="267">
        <v>1.5452628036963509E-7</v>
      </c>
      <c r="AK28" s="267">
        <v>4.6185382830251531E-7</v>
      </c>
      <c r="AL28" s="267">
        <v>0</v>
      </c>
      <c r="AM28" s="267">
        <v>1.7621793281419204E-7</v>
      </c>
      <c r="AN28" s="267">
        <v>3.9844843444993645E-7</v>
      </c>
      <c r="AO28" s="267">
        <v>1.558508475008089E-7</v>
      </c>
      <c r="AP28" s="267">
        <v>9.4954571744534295E-8</v>
      </c>
      <c r="AQ28" s="267">
        <v>1.2166258085664215E-7</v>
      </c>
      <c r="AR28" s="267">
        <v>2.0750694904283298E-7</v>
      </c>
      <c r="AS28" s="267">
        <v>3.1067942548128333E-7</v>
      </c>
      <c r="AT28" s="267">
        <v>3.2007930026090769E-7</v>
      </c>
      <c r="AU28" s="267">
        <v>1.2701101092719242E-7</v>
      </c>
      <c r="AV28" s="267">
        <v>1.2578257429651299E-7</v>
      </c>
      <c r="AW28" s="267">
        <v>1.476930739074215E-7</v>
      </c>
      <c r="AX28" s="267">
        <v>1.8163922776311724E-7</v>
      </c>
      <c r="AY28" s="267">
        <v>1.3346435596653331E-7</v>
      </c>
      <c r="AZ28" s="267">
        <v>8.256318634472876E-8</v>
      </c>
      <c r="BA28" s="267">
        <v>8.3360585996159614E-8</v>
      </c>
      <c r="BB28" s="267">
        <v>3.304454371355193E-7</v>
      </c>
      <c r="BC28" s="267">
        <v>2.4929267081681985E-8</v>
      </c>
      <c r="BD28" s="267">
        <v>1.6582164757166662E-9</v>
      </c>
      <c r="BE28" s="267">
        <v>0</v>
      </c>
      <c r="BF28" s="267">
        <v>4.1132752545144617E-8</v>
      </c>
      <c r="BG28" s="267">
        <v>1.0891064882893108E-7</v>
      </c>
      <c r="BH28" s="267">
        <v>2.8236670322376685E-7</v>
      </c>
      <c r="BI28" s="267">
        <v>2.9815422342738278E-7</v>
      </c>
      <c r="BJ28" s="267">
        <v>6.7384859713791497E-7</v>
      </c>
      <c r="BK28" s="267">
        <v>4.5689202056400931E-7</v>
      </c>
      <c r="BL28" s="267">
        <v>3.1558378675758271E-7</v>
      </c>
      <c r="BM28" s="267">
        <v>2.1580710545565166E-7</v>
      </c>
      <c r="BN28" s="267">
        <v>1.2295755373062292E-6</v>
      </c>
      <c r="BO28" s="267">
        <v>1.3853163339784799E-6</v>
      </c>
      <c r="BP28" s="267">
        <v>1.4393190913914548E-6</v>
      </c>
      <c r="BQ28" s="267">
        <v>4.2705906287285628E-7</v>
      </c>
      <c r="BR28" s="267">
        <v>1.7494772010950887E-6</v>
      </c>
      <c r="BS28" s="267">
        <v>2.0218565295000029E-4</v>
      </c>
      <c r="BT28" s="267">
        <v>4.9378856701788708E-7</v>
      </c>
      <c r="BU28" s="267">
        <v>5.7735150235900805E-7</v>
      </c>
      <c r="BV28" s="267">
        <v>2.0474589665757261E-7</v>
      </c>
      <c r="BW28" s="267">
        <v>1.0018202414914412E-7</v>
      </c>
      <c r="BX28" s="267">
        <v>5.4042905612179307E-8</v>
      </c>
      <c r="BY28" s="267">
        <v>2.1249902103172598E-6</v>
      </c>
      <c r="BZ28" s="267">
        <v>9.733325760776946E-7</v>
      </c>
      <c r="CA28" s="267">
        <v>2.8103967328687387E-7</v>
      </c>
      <c r="CB28" s="267">
        <v>1.5042805812081032E-6</v>
      </c>
      <c r="CC28" s="267">
        <v>7.2426995875132116E-7</v>
      </c>
      <c r="CD28" s="267">
        <v>7.7254470599765571E-7</v>
      </c>
      <c r="CE28" s="267">
        <v>9.5499393932456788E-7</v>
      </c>
      <c r="CF28" s="267">
        <v>1.6720295856270984E-6</v>
      </c>
      <c r="CG28" s="267">
        <v>3.1226470101577886E-5</v>
      </c>
      <c r="CH28" s="267">
        <v>2.2367741927094637E-6</v>
      </c>
      <c r="CI28" s="267">
        <v>2.5354306952933677E-6</v>
      </c>
      <c r="CJ28" s="267">
        <v>1.3420822239421931E-6</v>
      </c>
      <c r="CK28" s="267">
        <v>1.3554267255318215E-6</v>
      </c>
      <c r="CL28" s="267">
        <v>9.6270724366479659E-7</v>
      </c>
      <c r="CM28" s="267">
        <v>1.0452547008486776E-5</v>
      </c>
      <c r="CN28" s="267">
        <v>2.6781117352440782E-6</v>
      </c>
      <c r="CO28" s="267">
        <v>1.3326779503258412E-5</v>
      </c>
      <c r="CP28" s="267">
        <v>5.2043413697937116E-3</v>
      </c>
      <c r="CQ28" s="267">
        <v>6.0011723242011164E-4</v>
      </c>
      <c r="CR28" s="267">
        <v>3.2874159444795144E-4</v>
      </c>
      <c r="CS28" s="267">
        <v>3.9777500276841108E-5</v>
      </c>
      <c r="CT28" s="267">
        <v>4.0924174008371882E-7</v>
      </c>
      <c r="CU28" s="267">
        <v>1.6502141073338329E-7</v>
      </c>
      <c r="CV28" s="267">
        <v>8.9853267372406885E-7</v>
      </c>
      <c r="CW28" s="267">
        <v>2.8444640710737183E-7</v>
      </c>
      <c r="CX28" s="267">
        <v>1.7521852925077426E-7</v>
      </c>
      <c r="CY28" s="267">
        <v>1.2473363148834524E-5</v>
      </c>
      <c r="CZ28" s="267">
        <v>6.2503610707612335E-6</v>
      </c>
      <c r="DA28" s="267">
        <v>3.0911863686099605E-6</v>
      </c>
      <c r="DB28" s="267">
        <v>2.7846511711311815E-6</v>
      </c>
      <c r="DC28" s="267">
        <v>4.3781822557891056E-6</v>
      </c>
      <c r="DD28" s="267">
        <v>2.3930212408769868E-7</v>
      </c>
      <c r="DE28" s="268">
        <v>9.9427893078177571E-6</v>
      </c>
      <c r="DF28" s="266">
        <v>1.0096470366420853</v>
      </c>
      <c r="DG28" s="269">
        <v>0.78849656176417526</v>
      </c>
      <c r="DH28" s="270"/>
      <c r="DI28" s="270"/>
      <c r="DJ28" s="270"/>
      <c r="DK28" s="270"/>
      <c r="DL28" s="270"/>
      <c r="DM28" s="270"/>
      <c r="DN28" s="270"/>
      <c r="DO28" s="270"/>
      <c r="DP28" s="270"/>
      <c r="DQ28" s="270"/>
      <c r="DR28" s="270"/>
      <c r="DS28" s="270"/>
      <c r="DT28" s="270"/>
      <c r="DU28" s="270"/>
      <c r="DV28" s="270"/>
      <c r="DW28" s="270"/>
      <c r="DX28" s="270"/>
      <c r="DY28" s="270"/>
      <c r="DZ28" s="270"/>
      <c r="EA28" s="270"/>
      <c r="EB28" s="270"/>
      <c r="EC28" s="253"/>
      <c r="ED28" s="271"/>
    </row>
    <row r="29" spans="1:134" ht="39.950000000000003" customHeight="1">
      <c r="A29" s="272" t="s">
        <v>222</v>
      </c>
      <c r="B29" s="265" t="s">
        <v>137</v>
      </c>
      <c r="C29" s="266">
        <v>2.4446714044302461E-3</v>
      </c>
      <c r="D29" s="267">
        <v>2.4375830468480436E-4</v>
      </c>
      <c r="E29" s="267">
        <v>3.0982655378811278E-4</v>
      </c>
      <c r="F29" s="267">
        <v>1.1400111640923844E-4</v>
      </c>
      <c r="G29" s="267">
        <v>4.2904092769940476E-4</v>
      </c>
      <c r="H29" s="267">
        <v>0</v>
      </c>
      <c r="I29" s="267">
        <v>5.7031789171953359E-4</v>
      </c>
      <c r="J29" s="267">
        <v>2.7336614686984559E-4</v>
      </c>
      <c r="K29" s="267">
        <v>3.2021216938627747E-4</v>
      </c>
      <c r="L29" s="267">
        <v>2.2275678771874384E-4</v>
      </c>
      <c r="M29" s="267">
        <v>0</v>
      </c>
      <c r="N29" s="267">
        <v>6.2530927637479143E-4</v>
      </c>
      <c r="O29" s="267">
        <v>1.0441260446360989E-3</v>
      </c>
      <c r="P29" s="267">
        <v>8.0899089263374447E-4</v>
      </c>
      <c r="Q29" s="267">
        <v>1.3637550626063525E-3</v>
      </c>
      <c r="R29" s="267">
        <v>6.0288673398156602E-4</v>
      </c>
      <c r="S29" s="267">
        <v>8.8147563668961276E-4</v>
      </c>
      <c r="T29" s="267">
        <v>1.8521615309402778E-3</v>
      </c>
      <c r="U29" s="267">
        <v>2.7392077199405249E-4</v>
      </c>
      <c r="V29" s="267">
        <v>9.7787978817450013E-4</v>
      </c>
      <c r="W29" s="267">
        <v>3.444901930213052E-5</v>
      </c>
      <c r="X29" s="267">
        <v>3.014092210590125E-4</v>
      </c>
      <c r="Y29" s="267">
        <v>4.0611942847601989E-4</v>
      </c>
      <c r="Z29" s="267">
        <v>6.1391762171615215E-4</v>
      </c>
      <c r="AA29" s="267">
        <v>8.7536669113520021E-4</v>
      </c>
      <c r="AB29" s="267">
        <v>1.0090615774609577</v>
      </c>
      <c r="AC29" s="267">
        <v>5.2501204383008779E-5</v>
      </c>
      <c r="AD29" s="267">
        <v>2.4302153614054784E-3</v>
      </c>
      <c r="AE29" s="267">
        <v>3.3219334696374408E-4</v>
      </c>
      <c r="AF29" s="267">
        <v>6.6527029727809443E-4</v>
      </c>
      <c r="AG29" s="267">
        <v>1.9330252154572443E-5</v>
      </c>
      <c r="AH29" s="267">
        <v>8.0687773177512149E-5</v>
      </c>
      <c r="AI29" s="267">
        <v>3.6533850361059994E-4</v>
      </c>
      <c r="AJ29" s="267">
        <v>3.6149116344483061E-5</v>
      </c>
      <c r="AK29" s="267">
        <v>1.8697254897286853E-4</v>
      </c>
      <c r="AL29" s="267">
        <v>0</v>
      </c>
      <c r="AM29" s="267">
        <v>1.5775150878478579E-4</v>
      </c>
      <c r="AN29" s="267">
        <v>3.4403055839899783E-4</v>
      </c>
      <c r="AO29" s="267">
        <v>2.9760323082094809E-5</v>
      </c>
      <c r="AP29" s="267">
        <v>1.2884431710572587E-5</v>
      </c>
      <c r="AQ29" s="267">
        <v>1.6443837101692187E-4</v>
      </c>
      <c r="AR29" s="267">
        <v>4.4822022493116271E-4</v>
      </c>
      <c r="AS29" s="267">
        <v>6.6634970410023341E-4</v>
      </c>
      <c r="AT29" s="267">
        <v>1.4900687849479885E-4</v>
      </c>
      <c r="AU29" s="267">
        <v>2.0424229601828986E-4</v>
      </c>
      <c r="AV29" s="267">
        <v>1.5514705293015726E-4</v>
      </c>
      <c r="AW29" s="267">
        <v>1.715122406815791E-4</v>
      </c>
      <c r="AX29" s="267">
        <v>2.3567867312937569E-4</v>
      </c>
      <c r="AY29" s="267">
        <v>2.9771723596959182E-4</v>
      </c>
      <c r="AZ29" s="267">
        <v>2.7535376667449374E-4</v>
      </c>
      <c r="BA29" s="267">
        <v>1.9128361380575348E-4</v>
      </c>
      <c r="BB29" s="267">
        <v>3.8223982102386167E-4</v>
      </c>
      <c r="BC29" s="267">
        <v>1.1071280458321383E-5</v>
      </c>
      <c r="BD29" s="267">
        <v>1.9256449592453452E-6</v>
      </c>
      <c r="BE29" s="267">
        <v>0</v>
      </c>
      <c r="BF29" s="267">
        <v>3.8513132250375079E-4</v>
      </c>
      <c r="BG29" s="267">
        <v>1.760603525022624E-4</v>
      </c>
      <c r="BH29" s="267">
        <v>9.8424266911397557E-4</v>
      </c>
      <c r="BI29" s="267">
        <v>4.0579635748514309E-4</v>
      </c>
      <c r="BJ29" s="267">
        <v>1.6988916962335792E-3</v>
      </c>
      <c r="BK29" s="267">
        <v>2.358707059207511E-5</v>
      </c>
      <c r="BL29" s="267">
        <v>3.3595907788218739E-4</v>
      </c>
      <c r="BM29" s="267">
        <v>3.7662836977740986E-4</v>
      </c>
      <c r="BN29" s="267">
        <v>9.1003552544583434E-5</v>
      </c>
      <c r="BO29" s="267">
        <v>1.39056123877648E-4</v>
      </c>
      <c r="BP29" s="267">
        <v>6.5228615714747667E-5</v>
      </c>
      <c r="BQ29" s="267">
        <v>1.0162574813955926E-4</v>
      </c>
      <c r="BR29" s="267">
        <v>8.0534793978363726E-5</v>
      </c>
      <c r="BS29" s="267">
        <v>1.7980378686922557E-4</v>
      </c>
      <c r="BT29" s="267">
        <v>2.6924931932655905E-5</v>
      </c>
      <c r="BU29" s="267">
        <v>2.6456331293010171E-5</v>
      </c>
      <c r="BV29" s="267">
        <v>1.5395308183596404E-5</v>
      </c>
      <c r="BW29" s="267">
        <v>1.4102415404871483E-5</v>
      </c>
      <c r="BX29" s="267">
        <v>4.3036679556979762E-6</v>
      </c>
      <c r="BY29" s="267">
        <v>1.7695394688354112E-5</v>
      </c>
      <c r="BZ29" s="267">
        <v>3.9196020570172697E-5</v>
      </c>
      <c r="CA29" s="267">
        <v>6.6813440142080428E-5</v>
      </c>
      <c r="CB29" s="267">
        <v>4.5197425398403956E-5</v>
      </c>
      <c r="CC29" s="267">
        <v>5.3984040306135332E-5</v>
      </c>
      <c r="CD29" s="267">
        <v>2.4462955040037628E-5</v>
      </c>
      <c r="CE29" s="267">
        <v>3.803154848941185E-5</v>
      </c>
      <c r="CF29" s="267">
        <v>6.9162125705312329E-5</v>
      </c>
      <c r="CG29" s="267">
        <v>1.6039571348458952E-5</v>
      </c>
      <c r="CH29" s="267">
        <v>3.1249621469230419E-5</v>
      </c>
      <c r="CI29" s="267">
        <v>9.0270783687343279E-5</v>
      </c>
      <c r="CJ29" s="267">
        <v>6.3607049504571194E-5</v>
      </c>
      <c r="CK29" s="267">
        <v>5.2184697256408041E-5</v>
      </c>
      <c r="CL29" s="267">
        <v>3.594872785074155E-4</v>
      </c>
      <c r="CM29" s="267">
        <v>3.8795484637549151E-5</v>
      </c>
      <c r="CN29" s="267">
        <v>2.6609612045947583E-5</v>
      </c>
      <c r="CO29" s="267">
        <v>3.8990844839411612E-4</v>
      </c>
      <c r="CP29" s="267">
        <v>1.3777497626134665E-4</v>
      </c>
      <c r="CQ29" s="267">
        <v>6.7982578986448155E-4</v>
      </c>
      <c r="CR29" s="267">
        <v>2.5113989744044005E-4</v>
      </c>
      <c r="CS29" s="267">
        <v>1.9757722388045979E-4</v>
      </c>
      <c r="CT29" s="267">
        <v>1.5584357096574988E-4</v>
      </c>
      <c r="CU29" s="267">
        <v>9.8728706366954411E-5</v>
      </c>
      <c r="CV29" s="267">
        <v>1.2932025825334087E-4</v>
      </c>
      <c r="CW29" s="267">
        <v>2.740632256516881E-4</v>
      </c>
      <c r="CX29" s="267">
        <v>2.1213930334921185E-4</v>
      </c>
      <c r="CY29" s="267">
        <v>2.6978394567531746E-4</v>
      </c>
      <c r="CZ29" s="267">
        <v>1.73353418300908E-4</v>
      </c>
      <c r="DA29" s="267">
        <v>1.3632872018124553E-3</v>
      </c>
      <c r="DB29" s="267">
        <v>1.3252611463538351E-4</v>
      </c>
      <c r="DC29" s="267">
        <v>5.8524191736950882E-4</v>
      </c>
      <c r="DD29" s="267">
        <v>4.9384543382421258E-4</v>
      </c>
      <c r="DE29" s="268">
        <v>2.9952130712549234E-5</v>
      </c>
      <c r="DF29" s="266">
        <v>1.0444563993173837</v>
      </c>
      <c r="DG29" s="269">
        <v>0.81568137169335531</v>
      </c>
      <c r="DH29" s="270"/>
      <c r="DI29" s="270"/>
      <c r="DJ29" s="270"/>
      <c r="DK29" s="270"/>
      <c r="DL29" s="270"/>
      <c r="DM29" s="270"/>
      <c r="DN29" s="270"/>
      <c r="DO29" s="270"/>
      <c r="DP29" s="270"/>
      <c r="DQ29" s="270"/>
      <c r="DR29" s="270"/>
      <c r="DS29" s="270"/>
      <c r="DT29" s="270"/>
      <c r="DU29" s="270"/>
      <c r="DV29" s="270"/>
      <c r="DW29" s="270"/>
      <c r="DX29" s="270"/>
      <c r="DY29" s="270"/>
      <c r="DZ29" s="270"/>
      <c r="EA29" s="270"/>
      <c r="EB29" s="270"/>
      <c r="EC29" s="253"/>
      <c r="ED29" s="271"/>
    </row>
    <row r="30" spans="1:134" ht="39.950000000000003" customHeight="1">
      <c r="A30" s="272" t="s">
        <v>223</v>
      </c>
      <c r="B30" s="265" t="s">
        <v>424</v>
      </c>
      <c r="C30" s="266">
        <v>5.3022086013214016E-3</v>
      </c>
      <c r="D30" s="267">
        <v>2.4176370553137894E-3</v>
      </c>
      <c r="E30" s="267">
        <v>7.381930417542466E-3</v>
      </c>
      <c r="F30" s="267">
        <v>4.9679569321959766E-3</v>
      </c>
      <c r="G30" s="267">
        <v>1.0347107849267182E-2</v>
      </c>
      <c r="H30" s="267">
        <v>0</v>
      </c>
      <c r="I30" s="267">
        <v>2.1139462893321231E-2</v>
      </c>
      <c r="J30" s="267">
        <v>2.6555843520853903E-3</v>
      </c>
      <c r="K30" s="267">
        <v>1.7255052065288166E-3</v>
      </c>
      <c r="L30" s="267">
        <v>1.8098141250911504E-3</v>
      </c>
      <c r="M30" s="267">
        <v>0</v>
      </c>
      <c r="N30" s="267">
        <v>3.8528790740497676E-3</v>
      </c>
      <c r="O30" s="267">
        <v>1.7088846166682739E-3</v>
      </c>
      <c r="P30" s="267">
        <v>4.4962855796051365E-3</v>
      </c>
      <c r="Q30" s="267">
        <v>1.2772661270672653E-3</v>
      </c>
      <c r="R30" s="267">
        <v>3.5261250421131638E-3</v>
      </c>
      <c r="S30" s="267">
        <v>2.2694530288663731E-3</v>
      </c>
      <c r="T30" s="267">
        <v>1.9541873855324645E-3</v>
      </c>
      <c r="U30" s="267">
        <v>7.7501040218471116E-3</v>
      </c>
      <c r="V30" s="267">
        <v>5.6263915788134465E-3</v>
      </c>
      <c r="W30" s="267">
        <v>0.14840664574362708</v>
      </c>
      <c r="X30" s="267">
        <v>3.1832244859113117E-2</v>
      </c>
      <c r="Y30" s="267">
        <v>9.2959545843263221E-3</v>
      </c>
      <c r="Z30" s="267">
        <v>1.8417588882995353E-2</v>
      </c>
      <c r="AA30" s="267">
        <v>1.4609475828460865E-3</v>
      </c>
      <c r="AB30" s="267">
        <v>5.3302420071299943E-3</v>
      </c>
      <c r="AC30" s="267">
        <v>1.0087033565329442</v>
      </c>
      <c r="AD30" s="267">
        <v>8.2554341944715229E-3</v>
      </c>
      <c r="AE30" s="267">
        <v>2.2408497675614628E-3</v>
      </c>
      <c r="AF30" s="267">
        <v>1.9011814204897806E-3</v>
      </c>
      <c r="AG30" s="267">
        <v>5.255967828584014E-4</v>
      </c>
      <c r="AH30" s="267">
        <v>5.7833099603559653E-3</v>
      </c>
      <c r="AI30" s="267">
        <v>1.006487452105774E-2</v>
      </c>
      <c r="AJ30" s="267">
        <v>1.716477744462943E-2</v>
      </c>
      <c r="AK30" s="267">
        <v>7.2532458135034159E-3</v>
      </c>
      <c r="AL30" s="267">
        <v>0</v>
      </c>
      <c r="AM30" s="267">
        <v>1.9159103085775763E-3</v>
      </c>
      <c r="AN30" s="267">
        <v>3.3903842300822351E-3</v>
      </c>
      <c r="AO30" s="267">
        <v>1.3058154815334948E-3</v>
      </c>
      <c r="AP30" s="267">
        <v>1.3368849241137994E-3</v>
      </c>
      <c r="AQ30" s="267">
        <v>1.3403424803075253E-3</v>
      </c>
      <c r="AR30" s="267">
        <v>1.6667980068571994E-3</v>
      </c>
      <c r="AS30" s="267">
        <v>1.6623018464256665E-3</v>
      </c>
      <c r="AT30" s="267">
        <v>9.8345848363234835E-4</v>
      </c>
      <c r="AU30" s="267">
        <v>9.4343923553812613E-4</v>
      </c>
      <c r="AV30" s="267">
        <v>1.1070333608270498E-3</v>
      </c>
      <c r="AW30" s="267">
        <v>1.2609062236735246E-3</v>
      </c>
      <c r="AX30" s="267">
        <v>7.4077258589345333E-4</v>
      </c>
      <c r="AY30" s="267">
        <v>7.233573300670839E-4</v>
      </c>
      <c r="AZ30" s="267">
        <v>5.3913608459968041E-4</v>
      </c>
      <c r="BA30" s="267">
        <v>4.8782960952388E-4</v>
      </c>
      <c r="BB30" s="267">
        <v>1.1011673431449622E-3</v>
      </c>
      <c r="BC30" s="267">
        <v>1.6433142486807471E-4</v>
      </c>
      <c r="BD30" s="267">
        <v>1.4156760497379409E-5</v>
      </c>
      <c r="BE30" s="267">
        <v>0</v>
      </c>
      <c r="BF30" s="267">
        <v>3.4877898047361598E-4</v>
      </c>
      <c r="BG30" s="267">
        <v>1.4363650349841243E-3</v>
      </c>
      <c r="BH30" s="267">
        <v>1.0308056480722934E-3</v>
      </c>
      <c r="BI30" s="267">
        <v>1.5346867231233281E-3</v>
      </c>
      <c r="BJ30" s="267">
        <v>2.9995818983554793E-3</v>
      </c>
      <c r="BK30" s="267">
        <v>5.5866531864046613E-3</v>
      </c>
      <c r="BL30" s="267">
        <v>2.5366618907514378E-3</v>
      </c>
      <c r="BM30" s="267">
        <v>2.630870499037838E-3</v>
      </c>
      <c r="BN30" s="267">
        <v>4.510254842739949E-3</v>
      </c>
      <c r="BO30" s="267">
        <v>2.6491728705271031E-3</v>
      </c>
      <c r="BP30" s="267">
        <v>1.1051361835920181E-2</v>
      </c>
      <c r="BQ30" s="267">
        <v>2.9803548511053594E-2</v>
      </c>
      <c r="BR30" s="267">
        <v>2.3932285976174276E-3</v>
      </c>
      <c r="BS30" s="267">
        <v>4.4733508247031158E-3</v>
      </c>
      <c r="BT30" s="267">
        <v>3.158336006565498E-3</v>
      </c>
      <c r="BU30" s="267">
        <v>1.8910729157596356E-3</v>
      </c>
      <c r="BV30" s="267">
        <v>1.2064383260199849E-3</v>
      </c>
      <c r="BW30" s="267">
        <v>5.5463698864581165E-4</v>
      </c>
      <c r="BX30" s="267">
        <v>4.8239771652500043E-4</v>
      </c>
      <c r="BY30" s="267">
        <v>2.2781244225032445E-3</v>
      </c>
      <c r="BZ30" s="267">
        <v>1.1486957461656674E-2</v>
      </c>
      <c r="CA30" s="267">
        <v>5.9520588061358431E-2</v>
      </c>
      <c r="CB30" s="267">
        <v>1.551934914621002E-2</v>
      </c>
      <c r="CC30" s="267">
        <v>4.2987172959536558E-2</v>
      </c>
      <c r="CD30" s="267">
        <v>4.4079027182718613E-3</v>
      </c>
      <c r="CE30" s="267">
        <v>1.2477451577823262E-3</v>
      </c>
      <c r="CF30" s="267">
        <v>1.1505780380456675E-3</v>
      </c>
      <c r="CG30" s="267">
        <v>2.7277608656723607E-3</v>
      </c>
      <c r="CH30" s="267">
        <v>1.1248379539733847E-3</v>
      </c>
      <c r="CI30" s="267">
        <v>1.2256466076830447E-3</v>
      </c>
      <c r="CJ30" s="267">
        <v>1.3369337216897416E-3</v>
      </c>
      <c r="CK30" s="267">
        <v>1.189245239456428E-3</v>
      </c>
      <c r="CL30" s="267">
        <v>1.6681621100407271E-3</v>
      </c>
      <c r="CM30" s="267">
        <v>2.5772109220165281E-3</v>
      </c>
      <c r="CN30" s="267">
        <v>2.0324267391578898E-3</v>
      </c>
      <c r="CO30" s="267">
        <v>1.8534964995430281E-3</v>
      </c>
      <c r="CP30" s="267">
        <v>1.2220511870747938E-3</v>
      </c>
      <c r="CQ30" s="267">
        <v>2.003930036017908E-3</v>
      </c>
      <c r="CR30" s="267">
        <v>1.4917531761203151E-3</v>
      </c>
      <c r="CS30" s="267">
        <v>1.2677441644806211E-3</v>
      </c>
      <c r="CT30" s="267">
        <v>1.6154029363419399E-3</v>
      </c>
      <c r="CU30" s="267">
        <v>8.6037045637801573E-4</v>
      </c>
      <c r="CV30" s="267">
        <v>1.2964228189272244E-3</v>
      </c>
      <c r="CW30" s="267">
        <v>1.1321319181257228E-3</v>
      </c>
      <c r="CX30" s="267">
        <v>1.1118157899034009E-3</v>
      </c>
      <c r="CY30" s="267">
        <v>3.2582428019254646E-3</v>
      </c>
      <c r="CZ30" s="267">
        <v>1.7900594727975163E-3</v>
      </c>
      <c r="DA30" s="267">
        <v>3.1958971403050146E-3</v>
      </c>
      <c r="DB30" s="267">
        <v>3.6721920333713303E-3</v>
      </c>
      <c r="DC30" s="267">
        <v>3.8653426737058514E-3</v>
      </c>
      <c r="DD30" s="267">
        <v>1.5302069452264491E-3</v>
      </c>
      <c r="DE30" s="268">
        <v>1.4030810122005034E-3</v>
      </c>
      <c r="DF30" s="266">
        <v>1.6528580461900837</v>
      </c>
      <c r="DG30" s="269">
        <v>1.2908202958130772</v>
      </c>
      <c r="DH30" s="270"/>
      <c r="DI30" s="270"/>
      <c r="DJ30" s="270"/>
      <c r="DK30" s="270"/>
      <c r="DL30" s="270"/>
      <c r="DM30" s="270"/>
      <c r="DN30" s="270"/>
      <c r="DO30" s="270"/>
      <c r="DP30" s="270"/>
      <c r="DQ30" s="270"/>
      <c r="DR30" s="270"/>
      <c r="DS30" s="270"/>
      <c r="DT30" s="270"/>
      <c r="DU30" s="270"/>
      <c r="DV30" s="270"/>
      <c r="DW30" s="270"/>
      <c r="DX30" s="270"/>
      <c r="DY30" s="270"/>
      <c r="DZ30" s="270"/>
      <c r="EA30" s="270"/>
      <c r="EB30" s="270"/>
      <c r="EC30" s="253"/>
      <c r="ED30" s="271"/>
    </row>
    <row r="31" spans="1:134" ht="39.950000000000003" customHeight="1">
      <c r="A31" s="272" t="s">
        <v>435</v>
      </c>
      <c r="B31" s="265" t="s">
        <v>425</v>
      </c>
      <c r="C31" s="266">
        <v>8.4990665291558604E-5</v>
      </c>
      <c r="D31" s="267">
        <v>1.3859887740062126E-4</v>
      </c>
      <c r="E31" s="267">
        <v>4.6823108183029064E-4</v>
      </c>
      <c r="F31" s="267">
        <v>6.8299629699663822E-5</v>
      </c>
      <c r="G31" s="267">
        <v>9.3559143606076618E-5</v>
      </c>
      <c r="H31" s="267">
        <v>0</v>
      </c>
      <c r="I31" s="267">
        <v>2.5001813275242978E-4</v>
      </c>
      <c r="J31" s="267">
        <v>1.485314123632352E-4</v>
      </c>
      <c r="K31" s="267">
        <v>1.2555587668152825E-4</v>
      </c>
      <c r="L31" s="267">
        <v>8.7559451960759297E-5</v>
      </c>
      <c r="M31" s="267">
        <v>0</v>
      </c>
      <c r="N31" s="267">
        <v>2.5159272852327445E-4</v>
      </c>
      <c r="O31" s="267">
        <v>1.4548977845915383E-4</v>
      </c>
      <c r="P31" s="267">
        <v>1.7166149951225186E-4</v>
      </c>
      <c r="Q31" s="267">
        <v>1.1144101094851439E-4</v>
      </c>
      <c r="R31" s="267">
        <v>6.0603680568445937E-4</v>
      </c>
      <c r="S31" s="267">
        <v>2.6969185854883453E-4</v>
      </c>
      <c r="T31" s="267">
        <v>2.5508272609207E-4</v>
      </c>
      <c r="U31" s="267">
        <v>1.4993333124494225E-3</v>
      </c>
      <c r="V31" s="267">
        <v>1.3249431863971619E-3</v>
      </c>
      <c r="W31" s="267">
        <v>5.7507957099081192E-5</v>
      </c>
      <c r="X31" s="267">
        <v>5.2375068415298428E-4</v>
      </c>
      <c r="Y31" s="267">
        <v>2.2698194762544099E-4</v>
      </c>
      <c r="Z31" s="267">
        <v>4.5230268636126835E-4</v>
      </c>
      <c r="AA31" s="267">
        <v>1.0137928379665473E-4</v>
      </c>
      <c r="AB31" s="267">
        <v>3.8980342031640715E-4</v>
      </c>
      <c r="AC31" s="267">
        <v>7.0262551860834251E-5</v>
      </c>
      <c r="AD31" s="267">
        <v>1.000360685838974</v>
      </c>
      <c r="AE31" s="267">
        <v>3.167100940932274E-4</v>
      </c>
      <c r="AF31" s="267">
        <v>3.5665887711107576E-4</v>
      </c>
      <c r="AG31" s="267">
        <v>2.0473811347355883E-5</v>
      </c>
      <c r="AH31" s="267">
        <v>1.8730664088951736E-4</v>
      </c>
      <c r="AI31" s="267">
        <v>1.2145295955893511E-4</v>
      </c>
      <c r="AJ31" s="267">
        <v>3.6661261030544593E-4</v>
      </c>
      <c r="AK31" s="267">
        <v>4.0624234687352146E-3</v>
      </c>
      <c r="AL31" s="267">
        <v>0</v>
      </c>
      <c r="AM31" s="267">
        <v>1.6346122264388084E-3</v>
      </c>
      <c r="AN31" s="267">
        <v>2.7645364235578886E-3</v>
      </c>
      <c r="AO31" s="267">
        <v>2.6674657902386428E-4</v>
      </c>
      <c r="AP31" s="267">
        <v>2.2738070368421044E-4</v>
      </c>
      <c r="AQ31" s="267">
        <v>3.2836993555800917E-4</v>
      </c>
      <c r="AR31" s="267">
        <v>1.8268782800576531E-4</v>
      </c>
      <c r="AS31" s="267">
        <v>2.084303909648739E-4</v>
      </c>
      <c r="AT31" s="267">
        <v>1.2097391487493203E-4</v>
      </c>
      <c r="AU31" s="267">
        <v>1.040005794284775E-4</v>
      </c>
      <c r="AV31" s="267">
        <v>8.0172513676102865E-5</v>
      </c>
      <c r="AW31" s="267">
        <v>8.7869968388286953E-5</v>
      </c>
      <c r="AX31" s="267">
        <v>1.6623544666996632E-4</v>
      </c>
      <c r="AY31" s="267">
        <v>8.1311736444592112E-5</v>
      </c>
      <c r="AZ31" s="267">
        <v>7.1257480587539571E-5</v>
      </c>
      <c r="BA31" s="267">
        <v>5.6338694934396989E-5</v>
      </c>
      <c r="BB31" s="267">
        <v>1.3721521738855767E-4</v>
      </c>
      <c r="BC31" s="267">
        <v>1.275711315146588E-5</v>
      </c>
      <c r="BD31" s="267">
        <v>9.8655560106693889E-7</v>
      </c>
      <c r="BE31" s="267">
        <v>0</v>
      </c>
      <c r="BF31" s="267">
        <v>5.7044646854235538E-5</v>
      </c>
      <c r="BG31" s="267">
        <v>3.3902830074082065E-4</v>
      </c>
      <c r="BH31" s="267">
        <v>2.1827140951648235E-4</v>
      </c>
      <c r="BI31" s="267">
        <v>2.7930704959369483E-4</v>
      </c>
      <c r="BJ31" s="267">
        <v>7.2581133550653285E-5</v>
      </c>
      <c r="BK31" s="267">
        <v>1.7371564533202191E-4</v>
      </c>
      <c r="BL31" s="267">
        <v>1.4626515763195878E-4</v>
      </c>
      <c r="BM31" s="267">
        <v>6.2491658687819425E-5</v>
      </c>
      <c r="BN31" s="267">
        <v>4.6985042840293296E-3</v>
      </c>
      <c r="BO31" s="267">
        <v>1.6050120487497966E-3</v>
      </c>
      <c r="BP31" s="267">
        <v>9.926879945640078E-3</v>
      </c>
      <c r="BQ31" s="267">
        <v>1.979577164802257E-4</v>
      </c>
      <c r="BR31" s="267">
        <v>4.137773672062295E-4</v>
      </c>
      <c r="BS31" s="267">
        <v>4.0382101248430109E-4</v>
      </c>
      <c r="BT31" s="267">
        <v>1.6902954260703161E-4</v>
      </c>
      <c r="BU31" s="267">
        <v>7.153248214787755E-5</v>
      </c>
      <c r="BV31" s="267">
        <v>2.2923383801384687E-4</v>
      </c>
      <c r="BW31" s="267">
        <v>3.7368718072811565E-5</v>
      </c>
      <c r="BX31" s="267">
        <v>1.0100801481007491E-5</v>
      </c>
      <c r="BY31" s="267">
        <v>1.4171363588546231E-3</v>
      </c>
      <c r="BZ31" s="267">
        <v>4.616932789807175E-5</v>
      </c>
      <c r="CA31" s="267">
        <v>6.0647230808744462E-5</v>
      </c>
      <c r="CB31" s="267">
        <v>4.1923601585947519E-5</v>
      </c>
      <c r="CC31" s="267">
        <v>6.5958983127358759E-5</v>
      </c>
      <c r="CD31" s="267">
        <v>7.6516516224221163E-5</v>
      </c>
      <c r="CE31" s="267">
        <v>3.7398463308040532E-4</v>
      </c>
      <c r="CF31" s="267">
        <v>1.2598371295462359E-4</v>
      </c>
      <c r="CG31" s="267">
        <v>7.2048624913818011E-5</v>
      </c>
      <c r="CH31" s="267">
        <v>8.1774693323113636E-5</v>
      </c>
      <c r="CI31" s="267">
        <v>7.6127523613240113E-5</v>
      </c>
      <c r="CJ31" s="267">
        <v>5.1639029596957309E-5</v>
      </c>
      <c r="CK31" s="267">
        <v>1.3886683379808119E-4</v>
      </c>
      <c r="CL31" s="267">
        <v>7.1733423148865298E-5</v>
      </c>
      <c r="CM31" s="267">
        <v>8.5014564671793586E-5</v>
      </c>
      <c r="CN31" s="267">
        <v>2.1168776046653616E-4</v>
      </c>
      <c r="CO31" s="267">
        <v>1.7404290306741814E-4</v>
      </c>
      <c r="CP31" s="267">
        <v>7.3954967502336903E-5</v>
      </c>
      <c r="CQ31" s="267">
        <v>1.8555354558254171E-4</v>
      </c>
      <c r="CR31" s="267">
        <v>1.4040985899707557E-4</v>
      </c>
      <c r="CS31" s="267">
        <v>9.1197249201053918E-5</v>
      </c>
      <c r="CT31" s="267">
        <v>8.1661953134978485E-5</v>
      </c>
      <c r="CU31" s="267">
        <v>2.2168003140179941E-5</v>
      </c>
      <c r="CV31" s="267">
        <v>5.4747822392112962E-5</v>
      </c>
      <c r="CW31" s="267">
        <v>9.7315468332895657E-5</v>
      </c>
      <c r="CX31" s="267">
        <v>2.8616690659794118E-5</v>
      </c>
      <c r="CY31" s="267">
        <v>3.1687032952310902E-4</v>
      </c>
      <c r="CZ31" s="267">
        <v>2.5060688767575111E-4</v>
      </c>
      <c r="DA31" s="267">
        <v>1.6981493429736597E-4</v>
      </c>
      <c r="DB31" s="267">
        <v>2.503310824807996E-4</v>
      </c>
      <c r="DC31" s="267">
        <v>1.3915980153502431E-4</v>
      </c>
      <c r="DD31" s="267">
        <v>9.6492627596414464E-5</v>
      </c>
      <c r="DE31" s="268">
        <v>3.9563582813390465E-5</v>
      </c>
      <c r="DF31" s="266">
        <v>1.044568456603626</v>
      </c>
      <c r="DG31" s="269">
        <v>0.81576888424151917</v>
      </c>
      <c r="DH31" s="270"/>
      <c r="DI31" s="270"/>
      <c r="DJ31" s="270"/>
      <c r="DK31" s="270"/>
      <c r="DL31" s="270"/>
      <c r="DM31" s="270"/>
      <c r="DN31" s="270"/>
      <c r="DO31" s="270"/>
      <c r="DP31" s="270"/>
      <c r="DQ31" s="270"/>
      <c r="DR31" s="270"/>
      <c r="DS31" s="270"/>
      <c r="DT31" s="270"/>
      <c r="DU31" s="270"/>
      <c r="DV31" s="270"/>
      <c r="DW31" s="270"/>
      <c r="DX31" s="270"/>
      <c r="DY31" s="270"/>
      <c r="DZ31" s="270"/>
      <c r="EA31" s="270"/>
      <c r="EB31" s="270"/>
      <c r="EC31" s="253"/>
      <c r="ED31" s="271"/>
    </row>
    <row r="32" spans="1:134" ht="39.950000000000003" customHeight="1">
      <c r="A32" s="272" t="s">
        <v>224</v>
      </c>
      <c r="B32" s="265" t="s">
        <v>138</v>
      </c>
      <c r="C32" s="266">
        <v>1.2393773089711877E-3</v>
      </c>
      <c r="D32" s="267">
        <v>4.5623565413618791E-4</v>
      </c>
      <c r="E32" s="267">
        <v>1.512896271239138E-3</v>
      </c>
      <c r="F32" s="267">
        <v>1.5456933269059707E-3</v>
      </c>
      <c r="G32" s="267">
        <v>2.9301428522565602E-3</v>
      </c>
      <c r="H32" s="267">
        <v>0</v>
      </c>
      <c r="I32" s="267">
        <v>2.213399417997635E-4</v>
      </c>
      <c r="J32" s="267">
        <v>3.829280071492947E-3</v>
      </c>
      <c r="K32" s="267">
        <v>4.8424942869274203E-3</v>
      </c>
      <c r="L32" s="267">
        <v>4.0206394000204265E-4</v>
      </c>
      <c r="M32" s="267">
        <v>0</v>
      </c>
      <c r="N32" s="267">
        <v>1.2549640619865109E-3</v>
      </c>
      <c r="O32" s="267">
        <v>3.4680322257656208E-3</v>
      </c>
      <c r="P32" s="267">
        <v>1.0828806680607316E-3</v>
      </c>
      <c r="Q32" s="267">
        <v>5.8978972922753723E-3</v>
      </c>
      <c r="R32" s="267">
        <v>1.0586872424243644E-3</v>
      </c>
      <c r="S32" s="267">
        <v>1.3287451372834554E-2</v>
      </c>
      <c r="T32" s="267">
        <v>8.1926967037893907E-3</v>
      </c>
      <c r="U32" s="267">
        <v>1.893570051489562E-3</v>
      </c>
      <c r="V32" s="267">
        <v>9.9825165807523267E-4</v>
      </c>
      <c r="W32" s="267">
        <v>2.9356344181818057E-5</v>
      </c>
      <c r="X32" s="267">
        <v>2.7648216123511791E-4</v>
      </c>
      <c r="Y32" s="267">
        <v>3.5497236895226121E-4</v>
      </c>
      <c r="Z32" s="267">
        <v>8.8187140485039084E-4</v>
      </c>
      <c r="AA32" s="267">
        <v>5.7976545821329956E-3</v>
      </c>
      <c r="AB32" s="267">
        <v>4.0577331154814916E-3</v>
      </c>
      <c r="AC32" s="267">
        <v>6.6264847876568977E-5</v>
      </c>
      <c r="AD32" s="267">
        <v>1.9877052524325888E-4</v>
      </c>
      <c r="AE32" s="267">
        <v>1.0413545565301174</v>
      </c>
      <c r="AF32" s="267">
        <v>1.0164607290306084E-2</v>
      </c>
      <c r="AG32" s="267">
        <v>1.2882238618112461E-2</v>
      </c>
      <c r="AH32" s="267">
        <v>2.5193018673163271E-3</v>
      </c>
      <c r="AI32" s="267">
        <v>1.6593018939010208E-4</v>
      </c>
      <c r="AJ32" s="267">
        <v>2.263097583927178E-4</v>
      </c>
      <c r="AK32" s="267">
        <v>3.2046945746013893E-4</v>
      </c>
      <c r="AL32" s="267">
        <v>0</v>
      </c>
      <c r="AM32" s="267">
        <v>6.9968888287013151E-5</v>
      </c>
      <c r="AN32" s="267">
        <v>1.4164539974904349E-4</v>
      </c>
      <c r="AO32" s="267">
        <v>8.3700567477634072E-5</v>
      </c>
      <c r="AP32" s="267">
        <v>8.758420327017243E-5</v>
      </c>
      <c r="AQ32" s="267">
        <v>4.552061579658819E-4</v>
      </c>
      <c r="AR32" s="267">
        <v>4.0318456812321585E-4</v>
      </c>
      <c r="AS32" s="267">
        <v>7.3240947874229152E-4</v>
      </c>
      <c r="AT32" s="267">
        <v>8.8973452774158848E-4</v>
      </c>
      <c r="AU32" s="267">
        <v>1.3762266713316258E-3</v>
      </c>
      <c r="AV32" s="267">
        <v>9.0648271190319294E-3</v>
      </c>
      <c r="AW32" s="267">
        <v>1.0822465862410499E-2</v>
      </c>
      <c r="AX32" s="267">
        <v>2.2089766564075616E-3</v>
      </c>
      <c r="AY32" s="267">
        <v>3.9108242396429984E-3</v>
      </c>
      <c r="AZ32" s="267">
        <v>4.4186526880719895E-3</v>
      </c>
      <c r="BA32" s="267">
        <v>1.7682547768769052E-3</v>
      </c>
      <c r="BB32" s="267">
        <v>2.7904717033646435E-3</v>
      </c>
      <c r="BC32" s="267">
        <v>9.4529511400250552E-3</v>
      </c>
      <c r="BD32" s="267">
        <v>1.2150868504625574E-4</v>
      </c>
      <c r="BE32" s="267">
        <v>0</v>
      </c>
      <c r="BF32" s="267">
        <v>8.5348244558863459E-5</v>
      </c>
      <c r="BG32" s="267">
        <v>3.6307652560504688E-3</v>
      </c>
      <c r="BH32" s="267">
        <v>7.5114644735997725E-4</v>
      </c>
      <c r="BI32" s="267">
        <v>4.6395924994950977E-4</v>
      </c>
      <c r="BJ32" s="267">
        <v>1.1701326992118294E-2</v>
      </c>
      <c r="BK32" s="267">
        <v>2.9963989743776915E-4</v>
      </c>
      <c r="BL32" s="267">
        <v>1.8410329591425675E-3</v>
      </c>
      <c r="BM32" s="267">
        <v>3.2358410953493722E-3</v>
      </c>
      <c r="BN32" s="267">
        <v>1.4831589509028222E-3</v>
      </c>
      <c r="BO32" s="267">
        <v>1.7696472654773535E-3</v>
      </c>
      <c r="BP32" s="267">
        <v>1.245231075047377E-4</v>
      </c>
      <c r="BQ32" s="267">
        <v>1.0143054299453174E-4</v>
      </c>
      <c r="BR32" s="267">
        <v>5.5566074123927838E-3</v>
      </c>
      <c r="BS32" s="267">
        <v>5.1334118648593808E-4</v>
      </c>
      <c r="BT32" s="267">
        <v>1.0883930830686251E-3</v>
      </c>
      <c r="BU32" s="267">
        <v>4.1542377793246432E-4</v>
      </c>
      <c r="BV32" s="267">
        <v>2.1808560893010192E-4</v>
      </c>
      <c r="BW32" s="267">
        <v>1.0499497357134062E-4</v>
      </c>
      <c r="BX32" s="267">
        <v>5.0021791946722184E-5</v>
      </c>
      <c r="BY32" s="267">
        <v>7.4478746624701301E-5</v>
      </c>
      <c r="BZ32" s="267">
        <v>1.7508850840216333E-4</v>
      </c>
      <c r="CA32" s="267">
        <v>4.3699699565721037E-4</v>
      </c>
      <c r="CB32" s="267">
        <v>1.6493306538800035E-4</v>
      </c>
      <c r="CC32" s="267">
        <v>4.379011637353317E-4</v>
      </c>
      <c r="CD32" s="267">
        <v>4.2973334949445683E-4</v>
      </c>
      <c r="CE32" s="267">
        <v>8.6576463965574524E-4</v>
      </c>
      <c r="CF32" s="267">
        <v>8.2002508233353598E-4</v>
      </c>
      <c r="CG32" s="267">
        <v>9.7545810212738021E-5</v>
      </c>
      <c r="CH32" s="267">
        <v>1.4032262705440581E-4</v>
      </c>
      <c r="CI32" s="267">
        <v>2.8335032515139087E-4</v>
      </c>
      <c r="CJ32" s="267">
        <v>8.6773843032010882E-4</v>
      </c>
      <c r="CK32" s="267">
        <v>1.7857206836063261E-4</v>
      </c>
      <c r="CL32" s="267">
        <v>7.5507442363076545E-4</v>
      </c>
      <c r="CM32" s="267">
        <v>1.7837900045290678E-4</v>
      </c>
      <c r="CN32" s="267">
        <v>1.7727683610974944E-4</v>
      </c>
      <c r="CO32" s="267">
        <v>1.4492430442228587E-3</v>
      </c>
      <c r="CP32" s="267">
        <v>3.8067858389747195E-4</v>
      </c>
      <c r="CQ32" s="267">
        <v>1.7546020321639413E-4</v>
      </c>
      <c r="CR32" s="267">
        <v>2.4898768401850134E-4</v>
      </c>
      <c r="CS32" s="267">
        <v>2.8345078535057654E-4</v>
      </c>
      <c r="CT32" s="267">
        <v>5.6547475248813555E-4</v>
      </c>
      <c r="CU32" s="267">
        <v>3.4403393295626882E-4</v>
      </c>
      <c r="CV32" s="267">
        <v>3.0396606289133724E-4</v>
      </c>
      <c r="CW32" s="267">
        <v>1.3158472146639047E-3</v>
      </c>
      <c r="CX32" s="267">
        <v>2.5691087296199594E-4</v>
      </c>
      <c r="CY32" s="267">
        <v>7.3369026103117406E-4</v>
      </c>
      <c r="CZ32" s="267">
        <v>6.4049378741812008E-4</v>
      </c>
      <c r="DA32" s="267">
        <v>5.661500464806137E-4</v>
      </c>
      <c r="DB32" s="267">
        <v>1.0152118252117722E-3</v>
      </c>
      <c r="DC32" s="267">
        <v>4.1567984155794021E-4</v>
      </c>
      <c r="DD32" s="267">
        <v>6.0256585092695299E-3</v>
      </c>
      <c r="DE32" s="268">
        <v>1.8867095071908022E-4</v>
      </c>
      <c r="DF32" s="266">
        <v>1.2366365445991623</v>
      </c>
      <c r="DG32" s="269">
        <v>0.96576687513621828</v>
      </c>
      <c r="DH32" s="270"/>
      <c r="DI32" s="270"/>
      <c r="DJ32" s="270"/>
      <c r="DK32" s="270"/>
      <c r="DL32" s="270"/>
      <c r="DM32" s="270"/>
      <c r="DN32" s="270"/>
      <c r="DO32" s="270"/>
      <c r="DP32" s="270"/>
      <c r="DQ32" s="270"/>
      <c r="DR32" s="270"/>
      <c r="DS32" s="270"/>
      <c r="DT32" s="270"/>
      <c r="DU32" s="270"/>
      <c r="DV32" s="270"/>
      <c r="DW32" s="270"/>
      <c r="DX32" s="270"/>
      <c r="DY32" s="270"/>
      <c r="DZ32" s="270"/>
      <c r="EA32" s="270"/>
      <c r="EB32" s="270"/>
      <c r="EC32" s="253"/>
      <c r="ED32" s="271"/>
    </row>
    <row r="33" spans="1:134" ht="39.950000000000003" customHeight="1">
      <c r="A33" s="272" t="s">
        <v>225</v>
      </c>
      <c r="B33" s="265" t="s">
        <v>139</v>
      </c>
      <c r="C33" s="266">
        <v>3.354472276444169E-5</v>
      </c>
      <c r="D33" s="267">
        <v>1.4946006934728637E-5</v>
      </c>
      <c r="E33" s="267">
        <v>8.3161299768551059E-5</v>
      </c>
      <c r="F33" s="267">
        <v>3.7126001499111812E-5</v>
      </c>
      <c r="G33" s="267">
        <v>1.8873703014611637E-5</v>
      </c>
      <c r="H33" s="267">
        <v>0</v>
      </c>
      <c r="I33" s="267">
        <v>7.3883550434364887E-5</v>
      </c>
      <c r="J33" s="267">
        <v>1.006091656433258E-5</v>
      </c>
      <c r="K33" s="267">
        <v>8.077868534228403E-6</v>
      </c>
      <c r="L33" s="267">
        <v>6.9294863558709295E-6</v>
      </c>
      <c r="M33" s="267">
        <v>0</v>
      </c>
      <c r="N33" s="267">
        <v>9.0069133402148362E-6</v>
      </c>
      <c r="O33" s="267">
        <v>5.1257222767575098E-5</v>
      </c>
      <c r="P33" s="267">
        <v>1.9769369076330702E-5</v>
      </c>
      <c r="Q33" s="267">
        <v>1.6635931778918541E-5</v>
      </c>
      <c r="R33" s="267">
        <v>7.8044918404812795E-6</v>
      </c>
      <c r="S33" s="267">
        <v>2.951994394370728E-5</v>
      </c>
      <c r="T33" s="267">
        <v>1.3698120912424385E-5</v>
      </c>
      <c r="U33" s="267">
        <v>1.980137440212165E-5</v>
      </c>
      <c r="V33" s="267">
        <v>1.1316339183916376E-5</v>
      </c>
      <c r="W33" s="267">
        <v>1.2549065098722263E-6</v>
      </c>
      <c r="X33" s="267">
        <v>1.6764845003980413E-5</v>
      </c>
      <c r="Y33" s="267">
        <v>1.8513053373993326E-5</v>
      </c>
      <c r="Z33" s="267">
        <v>4.0191252524879375E-6</v>
      </c>
      <c r="AA33" s="267">
        <v>2.1025880634604911E-5</v>
      </c>
      <c r="AB33" s="267">
        <v>7.4555988614448433E-6</v>
      </c>
      <c r="AC33" s="267">
        <v>1.350440022314113E-6</v>
      </c>
      <c r="AD33" s="267">
        <v>3.396223868280394E-5</v>
      </c>
      <c r="AE33" s="267">
        <v>1.1925027262359024E-5</v>
      </c>
      <c r="AF33" s="267">
        <v>1.0006528974731355</v>
      </c>
      <c r="AG33" s="267">
        <v>7.5619471607182864E-4</v>
      </c>
      <c r="AH33" s="267">
        <v>9.5655145020445984E-6</v>
      </c>
      <c r="AI33" s="267">
        <v>1.9876557283405496E-5</v>
      </c>
      <c r="AJ33" s="267">
        <v>5.5618659746224223E-6</v>
      </c>
      <c r="AK33" s="267">
        <v>3.3028504397928728E-5</v>
      </c>
      <c r="AL33" s="267">
        <v>0</v>
      </c>
      <c r="AM33" s="267">
        <v>1.0568851571456881E-5</v>
      </c>
      <c r="AN33" s="267">
        <v>1.4000672042482022E-5</v>
      </c>
      <c r="AO33" s="267">
        <v>2.8184199899416338E-6</v>
      </c>
      <c r="AP33" s="267">
        <v>3.9759055398351874E-6</v>
      </c>
      <c r="AQ33" s="267">
        <v>5.1045439072780226E-6</v>
      </c>
      <c r="AR33" s="267">
        <v>4.4623458860615109E-5</v>
      </c>
      <c r="AS33" s="267">
        <v>1.2295378774370821E-5</v>
      </c>
      <c r="AT33" s="267">
        <v>1.1015397456429473E-4</v>
      </c>
      <c r="AU33" s="267">
        <v>2.2881078935645631E-4</v>
      </c>
      <c r="AV33" s="267">
        <v>1.282210141339969E-4</v>
      </c>
      <c r="AW33" s="267">
        <v>1.3258411929913347E-4</v>
      </c>
      <c r="AX33" s="267">
        <v>1.4815538857880942E-5</v>
      </c>
      <c r="AY33" s="267">
        <v>4.9886553107112807E-5</v>
      </c>
      <c r="AZ33" s="267">
        <v>2.8046428809702119E-4</v>
      </c>
      <c r="BA33" s="267">
        <v>2.4453057080248745E-5</v>
      </c>
      <c r="BB33" s="267">
        <v>2.6186501624522312E-5</v>
      </c>
      <c r="BC33" s="267">
        <v>1.1758708474192092E-6</v>
      </c>
      <c r="BD33" s="267">
        <v>1.4885814562842514E-6</v>
      </c>
      <c r="BE33" s="267">
        <v>0</v>
      </c>
      <c r="BF33" s="267">
        <v>2.308557918419169E-4</v>
      </c>
      <c r="BG33" s="267">
        <v>2.2208300705737688E-4</v>
      </c>
      <c r="BH33" s="267">
        <v>1.3092876102925293E-4</v>
      </c>
      <c r="BI33" s="267">
        <v>1.9099988461853759E-4</v>
      </c>
      <c r="BJ33" s="267">
        <v>6.4901808871472061E-5</v>
      </c>
      <c r="BK33" s="267">
        <v>5.3097917268703325E-5</v>
      </c>
      <c r="BL33" s="267">
        <v>9.6323645614545805E-6</v>
      </c>
      <c r="BM33" s="267">
        <v>1.1939456882435173E-5</v>
      </c>
      <c r="BN33" s="267">
        <v>4.9337112203324342E-5</v>
      </c>
      <c r="BO33" s="267">
        <v>4.7323663378424743E-5</v>
      </c>
      <c r="BP33" s="267">
        <v>1.1181814857283791E-5</v>
      </c>
      <c r="BQ33" s="267">
        <v>2.9797377287720016E-6</v>
      </c>
      <c r="BR33" s="267">
        <v>2.0435358278739575E-5</v>
      </c>
      <c r="BS33" s="267">
        <v>1.7280200050631079E-4</v>
      </c>
      <c r="BT33" s="267">
        <v>6.8717826071853089E-6</v>
      </c>
      <c r="BU33" s="267">
        <v>4.4179076869430804E-6</v>
      </c>
      <c r="BV33" s="267">
        <v>2.0048153614665504E-6</v>
      </c>
      <c r="BW33" s="267">
        <v>1.3028028956337416E-6</v>
      </c>
      <c r="BX33" s="267">
        <v>5.7461783994464755E-7</v>
      </c>
      <c r="BY33" s="267">
        <v>4.8801282564737219E-6</v>
      </c>
      <c r="BZ33" s="267">
        <v>3.1692341819068311E-5</v>
      </c>
      <c r="CA33" s="267">
        <v>9.9034296003060632E-5</v>
      </c>
      <c r="CB33" s="267">
        <v>5.3947425855352017E-5</v>
      </c>
      <c r="CC33" s="267">
        <v>8.7771621707004143E-6</v>
      </c>
      <c r="CD33" s="267">
        <v>1.6685813461731213E-5</v>
      </c>
      <c r="CE33" s="267">
        <v>1.4601285722633927E-5</v>
      </c>
      <c r="CF33" s="267">
        <v>6.2737573203621533E-6</v>
      </c>
      <c r="CG33" s="267">
        <v>8.4901899133130115E-6</v>
      </c>
      <c r="CH33" s="267">
        <v>8.3554663808283494E-6</v>
      </c>
      <c r="CI33" s="267">
        <v>7.7399944179859624E-6</v>
      </c>
      <c r="CJ33" s="267">
        <v>4.2700310402199394E-6</v>
      </c>
      <c r="CK33" s="267">
        <v>1.267303198387036E-5</v>
      </c>
      <c r="CL33" s="267">
        <v>5.2582369444641453E-6</v>
      </c>
      <c r="CM33" s="267">
        <v>1.622781767152353E-5</v>
      </c>
      <c r="CN33" s="267">
        <v>5.8515404981997735E-6</v>
      </c>
      <c r="CO33" s="267">
        <v>8.3506677716104749E-6</v>
      </c>
      <c r="CP33" s="267">
        <v>1.6265712313372177E-5</v>
      </c>
      <c r="CQ33" s="267">
        <v>2.2230391171475706E-5</v>
      </c>
      <c r="CR33" s="267">
        <v>2.2354007427605314E-5</v>
      </c>
      <c r="CS33" s="267">
        <v>1.9832042572227023E-5</v>
      </c>
      <c r="CT33" s="267">
        <v>2.7661439965341314E-5</v>
      </c>
      <c r="CU33" s="267">
        <v>7.3827346828794852E-6</v>
      </c>
      <c r="CV33" s="267">
        <v>3.8790164500572075E-6</v>
      </c>
      <c r="CW33" s="267">
        <v>3.5000347007584223E-4</v>
      </c>
      <c r="CX33" s="267">
        <v>3.5890980051352533E-6</v>
      </c>
      <c r="CY33" s="267">
        <v>2.925643298846437E-5</v>
      </c>
      <c r="CZ33" s="267">
        <v>7.0215563996973696E-6</v>
      </c>
      <c r="DA33" s="267">
        <v>1.5093089501915681E-5</v>
      </c>
      <c r="DB33" s="267">
        <v>2.1828399889711065E-5</v>
      </c>
      <c r="DC33" s="267">
        <v>1.7290171854785765E-5</v>
      </c>
      <c r="DD33" s="267">
        <v>6.037618598395139E-5</v>
      </c>
      <c r="DE33" s="268">
        <v>1.0621304508965707E-5</v>
      </c>
      <c r="DF33" s="266">
        <v>1.0053319013756936</v>
      </c>
      <c r="DG33" s="269">
        <v>0.7851266025629744</v>
      </c>
      <c r="DH33" s="270"/>
      <c r="DI33" s="270"/>
      <c r="DJ33" s="270"/>
      <c r="DK33" s="270"/>
      <c r="DL33" s="270"/>
      <c r="DM33" s="270"/>
      <c r="DN33" s="270"/>
      <c r="DO33" s="270"/>
      <c r="DP33" s="270"/>
      <c r="DQ33" s="270"/>
      <c r="DR33" s="270"/>
      <c r="DS33" s="270"/>
      <c r="DT33" s="270"/>
      <c r="DU33" s="270"/>
      <c r="DV33" s="270"/>
      <c r="DW33" s="270"/>
      <c r="DX33" s="270"/>
      <c r="DY33" s="270"/>
      <c r="DZ33" s="270"/>
      <c r="EA33" s="270"/>
      <c r="EB33" s="270"/>
      <c r="EC33" s="253"/>
      <c r="ED33" s="271"/>
    </row>
    <row r="34" spans="1:134" ht="39.950000000000003" customHeight="1">
      <c r="A34" s="272" t="s">
        <v>226</v>
      </c>
      <c r="B34" s="265" t="s">
        <v>426</v>
      </c>
      <c r="C34" s="266">
        <v>6.9961116534099576E-6</v>
      </c>
      <c r="D34" s="267">
        <v>2.8019913574158918E-6</v>
      </c>
      <c r="E34" s="267">
        <v>3.3122574247145966E-6</v>
      </c>
      <c r="F34" s="267">
        <v>9.1769826471155614E-5</v>
      </c>
      <c r="G34" s="267">
        <v>4.9020882115622939E-5</v>
      </c>
      <c r="H34" s="267">
        <v>0</v>
      </c>
      <c r="I34" s="267">
        <v>3.2649040517865834E-4</v>
      </c>
      <c r="J34" s="267">
        <v>9.71650803931326E-6</v>
      </c>
      <c r="K34" s="267">
        <v>2.2700635134974923E-6</v>
      </c>
      <c r="L34" s="267">
        <v>5.5635273693241424E-6</v>
      </c>
      <c r="M34" s="267">
        <v>0</v>
      </c>
      <c r="N34" s="267">
        <v>2.5048569689392531E-5</v>
      </c>
      <c r="O34" s="267">
        <v>8.5907525135725516E-5</v>
      </c>
      <c r="P34" s="267">
        <v>7.3631549820209598E-5</v>
      </c>
      <c r="Q34" s="267">
        <v>8.9322741056191126E-5</v>
      </c>
      <c r="R34" s="267">
        <v>1.106739968959357E-5</v>
      </c>
      <c r="S34" s="267">
        <v>8.423076312684181E-6</v>
      </c>
      <c r="T34" s="267">
        <v>8.261861235221044E-6</v>
      </c>
      <c r="U34" s="267">
        <v>3.010691555950663E-5</v>
      </c>
      <c r="V34" s="267">
        <v>4.0001221535318455E-6</v>
      </c>
      <c r="W34" s="267">
        <v>4.8764560904486543E-6</v>
      </c>
      <c r="X34" s="267">
        <v>2.1452145187237521E-6</v>
      </c>
      <c r="Y34" s="267">
        <v>2.771862902762577E-6</v>
      </c>
      <c r="Z34" s="267">
        <v>5.6894351931897915E-6</v>
      </c>
      <c r="AA34" s="267">
        <v>6.8669773531960339E-6</v>
      </c>
      <c r="AB34" s="267">
        <v>4.2591682575721001E-5</v>
      </c>
      <c r="AC34" s="267">
        <v>5.4386889514999993E-7</v>
      </c>
      <c r="AD34" s="267">
        <v>1.754522729252244E-4</v>
      </c>
      <c r="AE34" s="267">
        <v>1.3443343019969454E-5</v>
      </c>
      <c r="AF34" s="267">
        <v>2.2899380480078222E-6</v>
      </c>
      <c r="AG34" s="267">
        <v>1.0223185195733322</v>
      </c>
      <c r="AH34" s="267">
        <v>2.5684270577805828E-6</v>
      </c>
      <c r="AI34" s="267">
        <v>7.579747838601488E-6</v>
      </c>
      <c r="AJ34" s="267">
        <v>3.1283773122050466E-6</v>
      </c>
      <c r="AK34" s="267">
        <v>8.2563330503088607E-6</v>
      </c>
      <c r="AL34" s="267">
        <v>0</v>
      </c>
      <c r="AM34" s="267">
        <v>2.0562227637664085E-6</v>
      </c>
      <c r="AN34" s="267">
        <v>2.1617121267709033E-5</v>
      </c>
      <c r="AO34" s="267">
        <v>1.8836985357331262E-6</v>
      </c>
      <c r="AP34" s="267">
        <v>5.2028899971274215E-6</v>
      </c>
      <c r="AQ34" s="267">
        <v>3.3838547615837235E-6</v>
      </c>
      <c r="AR34" s="267">
        <v>4.6067716071506179E-5</v>
      </c>
      <c r="AS34" s="267">
        <v>2.9369666412338722E-6</v>
      </c>
      <c r="AT34" s="267">
        <v>3.2221645330647432E-6</v>
      </c>
      <c r="AU34" s="267">
        <v>2.1752016106829843E-5</v>
      </c>
      <c r="AV34" s="267">
        <v>2.3364739888389168E-5</v>
      </c>
      <c r="AW34" s="267">
        <v>2.7549027030588995E-6</v>
      </c>
      <c r="AX34" s="267">
        <v>1.8508571741066722E-5</v>
      </c>
      <c r="AY34" s="267">
        <v>1.3238262795933754E-5</v>
      </c>
      <c r="AZ34" s="267">
        <v>1.5699085656506636E-6</v>
      </c>
      <c r="BA34" s="267">
        <v>3.6927633405710871E-5</v>
      </c>
      <c r="BB34" s="267">
        <v>2.1906678081467774E-6</v>
      </c>
      <c r="BC34" s="267">
        <v>1.032151617971512E-6</v>
      </c>
      <c r="BD34" s="267">
        <v>3.093052998593655E-8</v>
      </c>
      <c r="BE34" s="267">
        <v>0</v>
      </c>
      <c r="BF34" s="267">
        <v>1.7010377200742047E-6</v>
      </c>
      <c r="BG34" s="267">
        <v>2.3588663152104372E-6</v>
      </c>
      <c r="BH34" s="267">
        <v>6.7403952985666366E-6</v>
      </c>
      <c r="BI34" s="267">
        <v>2.6213573314627776E-6</v>
      </c>
      <c r="BJ34" s="267">
        <v>8.2485669812045747E-5</v>
      </c>
      <c r="BK34" s="267">
        <v>2.7317190636561433E-6</v>
      </c>
      <c r="BL34" s="267">
        <v>5.369704209859209E-6</v>
      </c>
      <c r="BM34" s="267">
        <v>8.3426697523451525E-6</v>
      </c>
      <c r="BN34" s="267">
        <v>8.6674925223387482E-6</v>
      </c>
      <c r="BO34" s="267">
        <v>1.1256478014536237E-5</v>
      </c>
      <c r="BP34" s="267">
        <v>1.5940800173209715E-5</v>
      </c>
      <c r="BQ34" s="267">
        <v>3.3141064350957627E-4</v>
      </c>
      <c r="BR34" s="267">
        <v>9.6610623378691411E-6</v>
      </c>
      <c r="BS34" s="267">
        <v>2.5059263681559848E-5</v>
      </c>
      <c r="BT34" s="267">
        <v>1.743480766346102E-5</v>
      </c>
      <c r="BU34" s="267">
        <v>1.159366029623505E-5</v>
      </c>
      <c r="BV34" s="267">
        <v>4.2850804316650764E-6</v>
      </c>
      <c r="BW34" s="267">
        <v>3.1420041258796189E-6</v>
      </c>
      <c r="BX34" s="267">
        <v>9.7805925520100294E-7</v>
      </c>
      <c r="BY34" s="267">
        <v>1.0512522664850702E-5</v>
      </c>
      <c r="BZ34" s="267">
        <v>5.46457144571563E-6</v>
      </c>
      <c r="CA34" s="267">
        <v>4.7506653488332807E-6</v>
      </c>
      <c r="CB34" s="267">
        <v>7.0589181101002194E-6</v>
      </c>
      <c r="CC34" s="267">
        <v>5.0834993972230949E-6</v>
      </c>
      <c r="CD34" s="267">
        <v>3.2896971072878161E-6</v>
      </c>
      <c r="CE34" s="267">
        <v>6.858325829299995E-6</v>
      </c>
      <c r="CF34" s="267">
        <v>8.2247246009176616E-6</v>
      </c>
      <c r="CG34" s="267">
        <v>7.3430785950714104E-5</v>
      </c>
      <c r="CH34" s="267">
        <v>2.9479786179401166E-4</v>
      </c>
      <c r="CI34" s="267">
        <v>3.2995127209449983E-5</v>
      </c>
      <c r="CJ34" s="267">
        <v>8.2655119978710066E-6</v>
      </c>
      <c r="CK34" s="267">
        <v>2.5699743548875911E-4</v>
      </c>
      <c r="CL34" s="267">
        <v>8.7790166626284762E-6</v>
      </c>
      <c r="CM34" s="267">
        <v>1.767185045339516E-5</v>
      </c>
      <c r="CN34" s="267">
        <v>6.9196508516031769E-6</v>
      </c>
      <c r="CO34" s="267">
        <v>2.1291828796597727E-5</v>
      </c>
      <c r="CP34" s="267">
        <v>6.5182778937648141E-6</v>
      </c>
      <c r="CQ34" s="267">
        <v>3.2311641487043074E-5</v>
      </c>
      <c r="CR34" s="267">
        <v>1.1918054270238829E-5</v>
      </c>
      <c r="CS34" s="267">
        <v>5.6678732548635613E-6</v>
      </c>
      <c r="CT34" s="267">
        <v>4.3961656837717315E-5</v>
      </c>
      <c r="CU34" s="267">
        <v>2.6506039372940462E-5</v>
      </c>
      <c r="CV34" s="267">
        <v>1.0105351551736746E-5</v>
      </c>
      <c r="CW34" s="267">
        <v>3.5662116167678147E-6</v>
      </c>
      <c r="CX34" s="267">
        <v>1.1625042325874803E-5</v>
      </c>
      <c r="CY34" s="267">
        <v>5.6053722108263626E-5</v>
      </c>
      <c r="CZ34" s="267">
        <v>8.3735890139386883E-6</v>
      </c>
      <c r="DA34" s="267">
        <v>4.210891301526031E-5</v>
      </c>
      <c r="DB34" s="267">
        <v>1.9992826831490408E-5</v>
      </c>
      <c r="DC34" s="267">
        <v>1.5362711984913331E-4</v>
      </c>
      <c r="DD34" s="267">
        <v>5.0678211388154998E-6</v>
      </c>
      <c r="DE34" s="268">
        <v>2.4574669158970885E-5</v>
      </c>
      <c r="DF34" s="266">
        <v>1.0254243268385732</v>
      </c>
      <c r="DG34" s="269">
        <v>0.8008180351329881</v>
      </c>
      <c r="DH34" s="270"/>
      <c r="DI34" s="270"/>
      <c r="DJ34" s="270"/>
      <c r="DK34" s="270"/>
      <c r="DL34" s="270"/>
      <c r="DM34" s="270"/>
      <c r="DN34" s="270"/>
      <c r="DO34" s="270"/>
      <c r="DP34" s="270"/>
      <c r="DQ34" s="270"/>
      <c r="DR34" s="270"/>
      <c r="DS34" s="270"/>
      <c r="DT34" s="270"/>
      <c r="DU34" s="270"/>
      <c r="DV34" s="270"/>
      <c r="DW34" s="270"/>
      <c r="DX34" s="270"/>
      <c r="DY34" s="270"/>
      <c r="DZ34" s="270"/>
      <c r="EA34" s="270"/>
      <c r="EB34" s="270"/>
      <c r="EC34" s="253"/>
      <c r="ED34" s="271"/>
    </row>
    <row r="35" spans="1:134" ht="39.950000000000003" customHeight="1">
      <c r="A35" s="272" t="s">
        <v>227</v>
      </c>
      <c r="B35" s="265" t="s">
        <v>140</v>
      </c>
      <c r="C35" s="266">
        <v>7.9890673722070075E-7</v>
      </c>
      <c r="D35" s="267">
        <v>7.7128200847445406E-7</v>
      </c>
      <c r="E35" s="267">
        <v>1.5181082449051663E-6</v>
      </c>
      <c r="F35" s="267">
        <v>5.0510646960818823E-6</v>
      </c>
      <c r="G35" s="267">
        <v>1.4958348593309449E-6</v>
      </c>
      <c r="H35" s="267">
        <v>0</v>
      </c>
      <c r="I35" s="267">
        <v>1.7856641134937675E-6</v>
      </c>
      <c r="J35" s="267">
        <v>1.6982680966407738E-5</v>
      </c>
      <c r="K35" s="267">
        <v>1.0958057087497319E-4</v>
      </c>
      <c r="L35" s="267">
        <v>1.4556238773720389E-6</v>
      </c>
      <c r="M35" s="267">
        <v>0</v>
      </c>
      <c r="N35" s="267">
        <v>4.13014302738432E-6</v>
      </c>
      <c r="O35" s="267">
        <v>1.1619863536967168E-5</v>
      </c>
      <c r="P35" s="267">
        <v>1.6633848231770387E-6</v>
      </c>
      <c r="Q35" s="267">
        <v>1.2030479621474276E-4</v>
      </c>
      <c r="R35" s="267">
        <v>6.1806733422987822E-7</v>
      </c>
      <c r="S35" s="267">
        <v>7.1085281195974166E-7</v>
      </c>
      <c r="T35" s="267">
        <v>6.0061930510170341E-7</v>
      </c>
      <c r="U35" s="267">
        <v>1.1125944907822056E-6</v>
      </c>
      <c r="V35" s="267">
        <v>1.6740254148562827E-5</v>
      </c>
      <c r="W35" s="267">
        <v>8.7716584398070628E-8</v>
      </c>
      <c r="X35" s="267">
        <v>1.2035726621854656E-6</v>
      </c>
      <c r="Y35" s="267">
        <v>1.520079532456593E-6</v>
      </c>
      <c r="Z35" s="267">
        <v>3.5868404602183333E-7</v>
      </c>
      <c r="AA35" s="267">
        <v>1.0449245092679879E-4</v>
      </c>
      <c r="AB35" s="267">
        <v>5.8274472520505049E-5</v>
      </c>
      <c r="AC35" s="267">
        <v>8.8909711047156194E-8</v>
      </c>
      <c r="AD35" s="267">
        <v>8.571209047624722E-7</v>
      </c>
      <c r="AE35" s="267">
        <v>2.8171715650715431E-5</v>
      </c>
      <c r="AF35" s="267">
        <v>8.1337943954841759E-6</v>
      </c>
      <c r="AG35" s="267">
        <v>5.6787474390871978E-7</v>
      </c>
      <c r="AH35" s="267">
        <v>1.0001032525365166</v>
      </c>
      <c r="AI35" s="267">
        <v>1.5086183693959393E-6</v>
      </c>
      <c r="AJ35" s="267">
        <v>6.1119168842150137E-7</v>
      </c>
      <c r="AK35" s="267">
        <v>5.0586351204491736E-6</v>
      </c>
      <c r="AL35" s="267">
        <v>0</v>
      </c>
      <c r="AM35" s="267">
        <v>2.3893330781049556E-7</v>
      </c>
      <c r="AN35" s="267">
        <v>8.212743851522795E-7</v>
      </c>
      <c r="AO35" s="267">
        <v>1.725073739316018E-7</v>
      </c>
      <c r="AP35" s="267">
        <v>1.7944842675363694E-7</v>
      </c>
      <c r="AQ35" s="267">
        <v>4.1208063883490318E-7</v>
      </c>
      <c r="AR35" s="267">
        <v>3.2173422419028616E-6</v>
      </c>
      <c r="AS35" s="267">
        <v>3.8851248772853703E-6</v>
      </c>
      <c r="AT35" s="267">
        <v>9.5865389584359565E-6</v>
      </c>
      <c r="AU35" s="267">
        <v>1.9005140492671041E-6</v>
      </c>
      <c r="AV35" s="267">
        <v>1.8315744433050448E-5</v>
      </c>
      <c r="AW35" s="267">
        <v>1.5459730783635207E-5</v>
      </c>
      <c r="AX35" s="267">
        <v>5.8713288784568224E-5</v>
      </c>
      <c r="AY35" s="267">
        <v>2.7985244184755762E-6</v>
      </c>
      <c r="AZ35" s="267">
        <v>1.6273133480173644E-6</v>
      </c>
      <c r="BA35" s="267">
        <v>4.6451980200726467E-6</v>
      </c>
      <c r="BB35" s="267">
        <v>3.8279399195687486E-4</v>
      </c>
      <c r="BC35" s="267">
        <v>1.0618220859060655E-6</v>
      </c>
      <c r="BD35" s="267">
        <v>1.7357334110086403E-7</v>
      </c>
      <c r="BE35" s="267">
        <v>0</v>
      </c>
      <c r="BF35" s="267">
        <v>5.4432515847551628E-5</v>
      </c>
      <c r="BG35" s="267">
        <v>4.214963523580564E-7</v>
      </c>
      <c r="BH35" s="267">
        <v>5.4497207234822671E-6</v>
      </c>
      <c r="BI35" s="267">
        <v>8.7234560573891972E-7</v>
      </c>
      <c r="BJ35" s="267">
        <v>7.6587005682834971E-5</v>
      </c>
      <c r="BK35" s="267">
        <v>4.2406669911535837E-7</v>
      </c>
      <c r="BL35" s="267">
        <v>2.0945271453361773E-5</v>
      </c>
      <c r="BM35" s="267">
        <v>1.7083419474140355E-5</v>
      </c>
      <c r="BN35" s="267">
        <v>9.7868280049838669E-7</v>
      </c>
      <c r="BO35" s="267">
        <v>1.4332544130898732E-6</v>
      </c>
      <c r="BP35" s="267">
        <v>7.8008035821281296E-7</v>
      </c>
      <c r="BQ35" s="267">
        <v>2.8319548152836556E-7</v>
      </c>
      <c r="BR35" s="267">
        <v>1.2030457097511453E-6</v>
      </c>
      <c r="BS35" s="267">
        <v>2.2539708803096674E-6</v>
      </c>
      <c r="BT35" s="267">
        <v>1.0948765580819885E-6</v>
      </c>
      <c r="BU35" s="267">
        <v>3.3651035702183599E-7</v>
      </c>
      <c r="BV35" s="267">
        <v>1.5849177850686934E-7</v>
      </c>
      <c r="BW35" s="267">
        <v>2.3874102832160094E-7</v>
      </c>
      <c r="BX35" s="267">
        <v>1.2116012745259071E-7</v>
      </c>
      <c r="BY35" s="267">
        <v>2.6776412522460062E-7</v>
      </c>
      <c r="BZ35" s="267">
        <v>1.0177075282046139E-6</v>
      </c>
      <c r="CA35" s="267">
        <v>4.4937294853417591E-6</v>
      </c>
      <c r="CB35" s="267">
        <v>1.0093901632654309E-6</v>
      </c>
      <c r="CC35" s="267">
        <v>1.4181223211607567E-6</v>
      </c>
      <c r="CD35" s="267">
        <v>8.742879813681803E-7</v>
      </c>
      <c r="CE35" s="267">
        <v>5.2430930935006029E-7</v>
      </c>
      <c r="CF35" s="267">
        <v>6.8885664990349104E-7</v>
      </c>
      <c r="CG35" s="267">
        <v>2.0596897943881237E-7</v>
      </c>
      <c r="CH35" s="267">
        <v>4.412447778195982E-7</v>
      </c>
      <c r="CI35" s="267">
        <v>8.7928592460266115E-7</v>
      </c>
      <c r="CJ35" s="267">
        <v>3.8013253888531714E-7</v>
      </c>
      <c r="CK35" s="267">
        <v>5.6225570731260465E-7</v>
      </c>
      <c r="CL35" s="267">
        <v>5.3341841886882324E-7</v>
      </c>
      <c r="CM35" s="267">
        <v>9.8618336451667907E-7</v>
      </c>
      <c r="CN35" s="267">
        <v>6.5961519262306699E-6</v>
      </c>
      <c r="CO35" s="267">
        <v>1.1519046778843788E-5</v>
      </c>
      <c r="CP35" s="267">
        <v>4.1547326507035674E-6</v>
      </c>
      <c r="CQ35" s="267">
        <v>6.3021704878341939E-5</v>
      </c>
      <c r="CR35" s="267">
        <v>3.2616493787193017E-6</v>
      </c>
      <c r="CS35" s="267">
        <v>3.6365684726078592E-6</v>
      </c>
      <c r="CT35" s="267">
        <v>3.0729298894128122E-6</v>
      </c>
      <c r="CU35" s="267">
        <v>6.1032702624022204E-7</v>
      </c>
      <c r="CV35" s="267">
        <v>4.017990370929686E-7</v>
      </c>
      <c r="CW35" s="267">
        <v>2.6894049472754652E-5</v>
      </c>
      <c r="CX35" s="267">
        <v>3.3651587669195071E-7</v>
      </c>
      <c r="CY35" s="267">
        <v>1.3941490846367077E-5</v>
      </c>
      <c r="CZ35" s="267">
        <v>6.4246732813911205E-6</v>
      </c>
      <c r="DA35" s="267">
        <v>1.8575322049505958E-6</v>
      </c>
      <c r="DB35" s="267">
        <v>6.426580584467798E-6</v>
      </c>
      <c r="DC35" s="267">
        <v>1.1090342762633816E-6</v>
      </c>
      <c r="DD35" s="267">
        <v>8.7131527286618621E-7</v>
      </c>
      <c r="DE35" s="268">
        <v>2.9423891521183627E-6</v>
      </c>
      <c r="DF35" s="266">
        <v>1.0014735896364884</v>
      </c>
      <c r="DG35" s="269">
        <v>0.78211340544539976</v>
      </c>
      <c r="DH35" s="270"/>
      <c r="DI35" s="270"/>
      <c r="DJ35" s="270"/>
      <c r="DK35" s="270"/>
      <c r="DL35" s="270"/>
      <c r="DM35" s="270"/>
      <c r="DN35" s="270"/>
      <c r="DO35" s="270"/>
      <c r="DP35" s="270"/>
      <c r="DQ35" s="270"/>
      <c r="DR35" s="270"/>
      <c r="DS35" s="270"/>
      <c r="DT35" s="270"/>
      <c r="DU35" s="270"/>
      <c r="DV35" s="270"/>
      <c r="DW35" s="270"/>
      <c r="DX35" s="270"/>
      <c r="DY35" s="270"/>
      <c r="DZ35" s="270"/>
      <c r="EA35" s="270"/>
      <c r="EB35" s="270"/>
      <c r="EC35" s="253"/>
      <c r="ED35" s="271"/>
    </row>
    <row r="36" spans="1:134" ht="39.950000000000003" customHeight="1">
      <c r="A36" s="272" t="s">
        <v>228</v>
      </c>
      <c r="B36" s="265" t="s">
        <v>141</v>
      </c>
      <c r="C36" s="266">
        <v>4.3232055772299223E-5</v>
      </c>
      <c r="D36" s="267">
        <v>2.8704325679339537E-5</v>
      </c>
      <c r="E36" s="267">
        <v>2.1630282434898048E-5</v>
      </c>
      <c r="F36" s="267">
        <v>1.3939514686357523E-4</v>
      </c>
      <c r="G36" s="267">
        <v>3.1776614434951332E-5</v>
      </c>
      <c r="H36" s="267">
        <v>0</v>
      </c>
      <c r="I36" s="267">
        <v>3.3260501069378687E-5</v>
      </c>
      <c r="J36" s="267">
        <v>1.7621149336948399E-5</v>
      </c>
      <c r="K36" s="267">
        <v>1.705297577557103E-5</v>
      </c>
      <c r="L36" s="267">
        <v>2.4954593318970701E-5</v>
      </c>
      <c r="M36" s="267">
        <v>0</v>
      </c>
      <c r="N36" s="267">
        <v>5.1591503643136705E-5</v>
      </c>
      <c r="O36" s="267">
        <v>2.9880349661332364E-5</v>
      </c>
      <c r="P36" s="267">
        <v>4.4701486711232079E-5</v>
      </c>
      <c r="Q36" s="267">
        <v>3.1808261319504377E-5</v>
      </c>
      <c r="R36" s="267">
        <v>4.0351752985798605E-5</v>
      </c>
      <c r="S36" s="267">
        <v>3.5493595321540959E-5</v>
      </c>
      <c r="T36" s="267">
        <v>1.8374084461734282E-5</v>
      </c>
      <c r="U36" s="267">
        <v>3.6385144360719022E-5</v>
      </c>
      <c r="V36" s="267">
        <v>4.8172236483332834E-5</v>
      </c>
      <c r="W36" s="267">
        <v>1.8980476986170164E-5</v>
      </c>
      <c r="X36" s="267">
        <v>2.2587176615399825E-5</v>
      </c>
      <c r="Y36" s="267">
        <v>4.9455135826712453E-5</v>
      </c>
      <c r="Z36" s="267">
        <v>4.692399211519013E-5</v>
      </c>
      <c r="AA36" s="267">
        <v>1.6105709580065251E-5</v>
      </c>
      <c r="AB36" s="267">
        <v>3.1694910198620235E-5</v>
      </c>
      <c r="AC36" s="267">
        <v>7.0054054634867321E-6</v>
      </c>
      <c r="AD36" s="267">
        <v>4.121833727929894E-4</v>
      </c>
      <c r="AE36" s="267">
        <v>3.1079987264673711E-5</v>
      </c>
      <c r="AF36" s="267">
        <v>1.495085908868474E-5</v>
      </c>
      <c r="AG36" s="267">
        <v>5.2569661959527047E-6</v>
      </c>
      <c r="AH36" s="267">
        <v>8.5794473326372497E-6</v>
      </c>
      <c r="AI36" s="267">
        <v>1.0636567934937942</v>
      </c>
      <c r="AJ36" s="267">
        <v>9.2580953823797273E-6</v>
      </c>
      <c r="AK36" s="267">
        <v>7.8765549569354823E-5</v>
      </c>
      <c r="AL36" s="267">
        <v>0</v>
      </c>
      <c r="AM36" s="267">
        <v>3.3420347679215342E-5</v>
      </c>
      <c r="AN36" s="267">
        <v>6.2567853749625614E-5</v>
      </c>
      <c r="AO36" s="267">
        <v>1.759220119587706E-5</v>
      </c>
      <c r="AP36" s="267">
        <v>1.9711118573955699E-5</v>
      </c>
      <c r="AQ36" s="267">
        <v>1.7081698886330743E-5</v>
      </c>
      <c r="AR36" s="267">
        <v>5.076180047894286E-5</v>
      </c>
      <c r="AS36" s="267">
        <v>4.7918070076141895E-5</v>
      </c>
      <c r="AT36" s="267">
        <v>2.6406232162297173E-5</v>
      </c>
      <c r="AU36" s="267">
        <v>3.1963379166229649E-5</v>
      </c>
      <c r="AV36" s="267">
        <v>2.6459703934976189E-5</v>
      </c>
      <c r="AW36" s="267">
        <v>2.9333679228212746E-5</v>
      </c>
      <c r="AX36" s="267">
        <v>7.773683726300543E-5</v>
      </c>
      <c r="AY36" s="267">
        <v>3.2088998431763815E-5</v>
      </c>
      <c r="AZ36" s="267">
        <v>4.8608197841160095E-6</v>
      </c>
      <c r="BA36" s="267">
        <v>1.9619629482607817E-5</v>
      </c>
      <c r="BB36" s="267">
        <v>7.0560920021368214E-5</v>
      </c>
      <c r="BC36" s="267">
        <v>3.2780193034200886E-6</v>
      </c>
      <c r="BD36" s="267">
        <v>3.2934239164187283E-7</v>
      </c>
      <c r="BE36" s="267">
        <v>0</v>
      </c>
      <c r="BF36" s="267">
        <v>2.1302895204309761E-6</v>
      </c>
      <c r="BG36" s="267">
        <v>8.0669849332445489E-6</v>
      </c>
      <c r="BH36" s="267">
        <v>1.3465323957086555E-5</v>
      </c>
      <c r="BI36" s="267">
        <v>1.6797750507606171E-5</v>
      </c>
      <c r="BJ36" s="267">
        <v>2.7983618861861112E-4</v>
      </c>
      <c r="BK36" s="267">
        <v>1.5582666089719623E-5</v>
      </c>
      <c r="BL36" s="267">
        <v>1.4500743758822475E-2</v>
      </c>
      <c r="BM36" s="267">
        <v>1.8863417941134698E-2</v>
      </c>
      <c r="BN36" s="267">
        <v>4.0059702231605411E-2</v>
      </c>
      <c r="BO36" s="267">
        <v>1.8680872113224101E-2</v>
      </c>
      <c r="BP36" s="267">
        <v>1.1157939793987151E-4</v>
      </c>
      <c r="BQ36" s="267">
        <v>1.5228852374018671E-4</v>
      </c>
      <c r="BR36" s="267">
        <v>3.8919593858937674E-4</v>
      </c>
      <c r="BS36" s="267">
        <v>1.439286957140112E-4</v>
      </c>
      <c r="BT36" s="267">
        <v>4.4650979108227405E-5</v>
      </c>
      <c r="BU36" s="267">
        <v>3.8212480609107815E-5</v>
      </c>
      <c r="BV36" s="267">
        <v>4.2745003961209844E-5</v>
      </c>
      <c r="BW36" s="267">
        <v>1.691829459849153E-4</v>
      </c>
      <c r="BX36" s="267">
        <v>9.3009623350856938E-5</v>
      </c>
      <c r="BY36" s="267">
        <v>7.936639013550528E-5</v>
      </c>
      <c r="BZ36" s="267">
        <v>2.1088517633153468E-5</v>
      </c>
      <c r="CA36" s="267">
        <v>2.3162579623689763E-5</v>
      </c>
      <c r="CB36" s="267">
        <v>4.3980361210133868E-5</v>
      </c>
      <c r="CC36" s="267">
        <v>3.4386371624501028E-5</v>
      </c>
      <c r="CD36" s="267">
        <v>3.8716332612057695E-5</v>
      </c>
      <c r="CE36" s="267">
        <v>1.466990734077837E-4</v>
      </c>
      <c r="CF36" s="267">
        <v>1.1983858369455153E-4</v>
      </c>
      <c r="CG36" s="267">
        <v>2.0880311977454785E-5</v>
      </c>
      <c r="CH36" s="267">
        <v>4.7046570039463728E-5</v>
      </c>
      <c r="CI36" s="267">
        <v>1.4191460455298657E-4</v>
      </c>
      <c r="CJ36" s="267">
        <v>9.3709197484876237E-6</v>
      </c>
      <c r="CK36" s="267">
        <v>9.425574950642288E-5</v>
      </c>
      <c r="CL36" s="267">
        <v>3.6463433862420396E-5</v>
      </c>
      <c r="CM36" s="267">
        <v>1.0117560650853063E-4</v>
      </c>
      <c r="CN36" s="267">
        <v>6.6326955254600602E-5</v>
      </c>
      <c r="CO36" s="267">
        <v>3.7586892539706242E-5</v>
      </c>
      <c r="CP36" s="267">
        <v>3.741807528379115E-5</v>
      </c>
      <c r="CQ36" s="267">
        <v>1.7967271354168525E-5</v>
      </c>
      <c r="CR36" s="267">
        <v>5.4436566661349827E-5</v>
      </c>
      <c r="CS36" s="267">
        <v>2.4572461945188689E-5</v>
      </c>
      <c r="CT36" s="267">
        <v>1.0911553643303994E-5</v>
      </c>
      <c r="CU36" s="267">
        <v>1.1701904198622253E-5</v>
      </c>
      <c r="CV36" s="267">
        <v>3.9579375003802122E-5</v>
      </c>
      <c r="CW36" s="267">
        <v>1.303457893889808E-5</v>
      </c>
      <c r="CX36" s="267">
        <v>1.3591075102324583E-5</v>
      </c>
      <c r="CY36" s="267">
        <v>3.6967498983051804E-5</v>
      </c>
      <c r="CZ36" s="267">
        <v>3.0820760279407504E-5</v>
      </c>
      <c r="DA36" s="267">
        <v>3.1151500017814785E-5</v>
      </c>
      <c r="DB36" s="267">
        <v>3.726617001629521E-5</v>
      </c>
      <c r="DC36" s="267">
        <v>3.905029856098455E-5</v>
      </c>
      <c r="DD36" s="267">
        <v>1.6745069092838852E-5</v>
      </c>
      <c r="DE36" s="268">
        <v>1.0859102708935438E-4</v>
      </c>
      <c r="DF36" s="266">
        <v>1.1608871705671637</v>
      </c>
      <c r="DG36" s="269">
        <v>0.90660944802320964</v>
      </c>
      <c r="DH36" s="270"/>
      <c r="DI36" s="270"/>
      <c r="DJ36" s="270"/>
      <c r="DK36" s="270"/>
      <c r="DL36" s="270"/>
      <c r="DM36" s="270"/>
      <c r="DN36" s="270"/>
      <c r="DO36" s="270"/>
      <c r="DP36" s="270"/>
      <c r="DQ36" s="270"/>
      <c r="DR36" s="270"/>
      <c r="DS36" s="270"/>
      <c r="DT36" s="270"/>
      <c r="DU36" s="270"/>
      <c r="DV36" s="270"/>
      <c r="DW36" s="270"/>
      <c r="DX36" s="270"/>
      <c r="DY36" s="270"/>
      <c r="DZ36" s="270"/>
      <c r="EA36" s="270"/>
      <c r="EB36" s="270"/>
      <c r="EC36" s="253"/>
      <c r="ED36" s="271"/>
    </row>
    <row r="37" spans="1:134" ht="39.950000000000003" customHeight="1">
      <c r="A37" s="272" t="s">
        <v>229</v>
      </c>
      <c r="B37" s="265" t="s">
        <v>142</v>
      </c>
      <c r="C37" s="266">
        <v>6.9346726059170073E-7</v>
      </c>
      <c r="D37" s="267">
        <v>7.2211712967878788E-7</v>
      </c>
      <c r="E37" s="267">
        <v>6.7934525635601256E-7</v>
      </c>
      <c r="F37" s="267">
        <v>4.9343962789570852E-7</v>
      </c>
      <c r="G37" s="267">
        <v>7.7181617803212795E-7</v>
      </c>
      <c r="H37" s="267">
        <v>0</v>
      </c>
      <c r="I37" s="267">
        <v>8.2803936535422062E-7</v>
      </c>
      <c r="J37" s="267">
        <v>6.0466084417184589E-7</v>
      </c>
      <c r="K37" s="267">
        <v>1.1123207387237676E-6</v>
      </c>
      <c r="L37" s="267">
        <v>1.511581793572143E-6</v>
      </c>
      <c r="M37" s="267">
        <v>0</v>
      </c>
      <c r="N37" s="267">
        <v>4.9100575127093486E-7</v>
      </c>
      <c r="O37" s="267">
        <v>4.8463940591517038E-7</v>
      </c>
      <c r="P37" s="267">
        <v>4.9313160473732965E-7</v>
      </c>
      <c r="Q37" s="267">
        <v>5.9962581523946055E-5</v>
      </c>
      <c r="R37" s="267">
        <v>6.8218791904309472E-7</v>
      </c>
      <c r="S37" s="267">
        <v>6.0842920579745328E-7</v>
      </c>
      <c r="T37" s="267">
        <v>6.5292239902426174E-7</v>
      </c>
      <c r="U37" s="267">
        <v>8.2993456663451165E-7</v>
      </c>
      <c r="V37" s="267">
        <v>9.7362783538605668E-6</v>
      </c>
      <c r="W37" s="267">
        <v>1.1771544225094352E-7</v>
      </c>
      <c r="X37" s="267">
        <v>3.9471651012027325E-7</v>
      </c>
      <c r="Y37" s="267">
        <v>5.8362794836464299E-7</v>
      </c>
      <c r="Z37" s="267">
        <v>3.4772478453192174E-7</v>
      </c>
      <c r="AA37" s="267">
        <v>4.8285694332259657E-7</v>
      </c>
      <c r="AB37" s="267">
        <v>5.856512496561002E-6</v>
      </c>
      <c r="AC37" s="267">
        <v>1.2733253492462781E-7</v>
      </c>
      <c r="AD37" s="267">
        <v>1.3271472665835217E-6</v>
      </c>
      <c r="AE37" s="267">
        <v>3.0382636865107206E-6</v>
      </c>
      <c r="AF37" s="267">
        <v>3.8927285322742519E-7</v>
      </c>
      <c r="AG37" s="267">
        <v>4.9127042624617524E-7</v>
      </c>
      <c r="AH37" s="267">
        <v>1.0892512598705214E-6</v>
      </c>
      <c r="AI37" s="267">
        <v>2.8221136920867431E-6</v>
      </c>
      <c r="AJ37" s="267">
        <v>1.000286086164426</v>
      </c>
      <c r="AK37" s="267">
        <v>5.3537941884657213E-7</v>
      </c>
      <c r="AL37" s="267">
        <v>0</v>
      </c>
      <c r="AM37" s="267">
        <v>3.883537194154974E-7</v>
      </c>
      <c r="AN37" s="267">
        <v>7.7337426021367453E-7</v>
      </c>
      <c r="AO37" s="267">
        <v>4.3313712918564764E-7</v>
      </c>
      <c r="AP37" s="267">
        <v>3.6114996275151791E-7</v>
      </c>
      <c r="AQ37" s="267">
        <v>3.4607596386280799E-7</v>
      </c>
      <c r="AR37" s="267">
        <v>6.2464157160440708E-7</v>
      </c>
      <c r="AS37" s="267">
        <v>5.7068273267722331E-7</v>
      </c>
      <c r="AT37" s="267">
        <v>2.3446414061922032E-6</v>
      </c>
      <c r="AU37" s="267">
        <v>6.255697678099896E-6</v>
      </c>
      <c r="AV37" s="267">
        <v>1.4313838358164897E-5</v>
      </c>
      <c r="AW37" s="267">
        <v>5.5487884735013818E-6</v>
      </c>
      <c r="AX37" s="267">
        <v>1.7199705640281364E-3</v>
      </c>
      <c r="AY37" s="267">
        <v>2.358955261412574E-4</v>
      </c>
      <c r="AZ37" s="267">
        <v>1.0862911518914309E-4</v>
      </c>
      <c r="BA37" s="267">
        <v>3.2542362599238634E-5</v>
      </c>
      <c r="BB37" s="267">
        <v>3.9180603130361647E-5</v>
      </c>
      <c r="BC37" s="267">
        <v>2.0181862402352071E-5</v>
      </c>
      <c r="BD37" s="267">
        <v>6.2298740378267422E-8</v>
      </c>
      <c r="BE37" s="267">
        <v>0</v>
      </c>
      <c r="BF37" s="267">
        <v>5.6083588813986986E-7</v>
      </c>
      <c r="BG37" s="267">
        <v>4.0659116706088317E-6</v>
      </c>
      <c r="BH37" s="267">
        <v>1.6129743866713053E-6</v>
      </c>
      <c r="BI37" s="267">
        <v>9.2148399099440645E-7</v>
      </c>
      <c r="BJ37" s="267">
        <v>2.0519109850520378E-5</v>
      </c>
      <c r="BK37" s="267">
        <v>1.8793259815810837E-6</v>
      </c>
      <c r="BL37" s="267">
        <v>3.3173546533283796E-4</v>
      </c>
      <c r="BM37" s="267">
        <v>4.9647960093454948E-5</v>
      </c>
      <c r="BN37" s="267">
        <v>7.3852121077095578E-6</v>
      </c>
      <c r="BO37" s="267">
        <v>7.6484316424642031E-5</v>
      </c>
      <c r="BP37" s="267">
        <v>7.2488348751079217E-7</v>
      </c>
      <c r="BQ37" s="267">
        <v>5.9418729334629611E-7</v>
      </c>
      <c r="BR37" s="267">
        <v>1.4115104355301355E-6</v>
      </c>
      <c r="BS37" s="267">
        <v>1.2296420412041486E-5</v>
      </c>
      <c r="BT37" s="267">
        <v>5.3013864478874502E-6</v>
      </c>
      <c r="BU37" s="267">
        <v>3.0930467104931315E-7</v>
      </c>
      <c r="BV37" s="267">
        <v>2.2001170003411014E-7</v>
      </c>
      <c r="BW37" s="267">
        <v>5.1574227537017482E-7</v>
      </c>
      <c r="BX37" s="267">
        <v>2.7645149297322421E-7</v>
      </c>
      <c r="BY37" s="267">
        <v>4.4635935111741169E-7</v>
      </c>
      <c r="BZ37" s="267">
        <v>1.2625349076610981E-6</v>
      </c>
      <c r="CA37" s="267">
        <v>1.6092346582083679E-6</v>
      </c>
      <c r="CB37" s="267">
        <v>1.117932580265938E-5</v>
      </c>
      <c r="CC37" s="267">
        <v>4.3228152664298121E-7</v>
      </c>
      <c r="CD37" s="267">
        <v>4.3500245305981791E-7</v>
      </c>
      <c r="CE37" s="267">
        <v>6.0362374215054769E-7</v>
      </c>
      <c r="CF37" s="267">
        <v>6.9960416069462577E-7</v>
      </c>
      <c r="CG37" s="267">
        <v>2.7916224730004344E-7</v>
      </c>
      <c r="CH37" s="267">
        <v>5.0349699619736157E-7</v>
      </c>
      <c r="CI37" s="267">
        <v>1.6982403214167065E-6</v>
      </c>
      <c r="CJ37" s="267">
        <v>4.1355357500463845E-7</v>
      </c>
      <c r="CK37" s="267">
        <v>7.2368225177697109E-7</v>
      </c>
      <c r="CL37" s="267">
        <v>7.7860414263865208E-7</v>
      </c>
      <c r="CM37" s="267">
        <v>2.4691626588026474E-6</v>
      </c>
      <c r="CN37" s="267">
        <v>6.5081753196835189E-6</v>
      </c>
      <c r="CO37" s="267">
        <v>1.3676924991339651E-6</v>
      </c>
      <c r="CP37" s="267">
        <v>8.9761442591751673E-6</v>
      </c>
      <c r="CQ37" s="267">
        <v>1.8080598695696392E-5</v>
      </c>
      <c r="CR37" s="267">
        <v>5.2483181032392926E-5</v>
      </c>
      <c r="CS37" s="267">
        <v>4.7021073271101435E-5</v>
      </c>
      <c r="CT37" s="267">
        <v>2.7266638834698458E-6</v>
      </c>
      <c r="CU37" s="267">
        <v>3.111695018626383E-7</v>
      </c>
      <c r="CV37" s="267">
        <v>6.2790828133781614E-7</v>
      </c>
      <c r="CW37" s="267">
        <v>5.6636664860373282E-6</v>
      </c>
      <c r="CX37" s="267">
        <v>6.0161803320850041E-7</v>
      </c>
      <c r="CY37" s="267">
        <v>8.4929301106098279E-5</v>
      </c>
      <c r="CZ37" s="267">
        <v>4.4973363193118224E-5</v>
      </c>
      <c r="DA37" s="267">
        <v>5.842034658871079E-7</v>
      </c>
      <c r="DB37" s="267">
        <v>5.5600385134976187E-7</v>
      </c>
      <c r="DC37" s="267">
        <v>1.3892313433537761E-5</v>
      </c>
      <c r="DD37" s="267">
        <v>4.9508971274859891E-6</v>
      </c>
      <c r="DE37" s="268">
        <v>8.7793373077156029E-6</v>
      </c>
      <c r="DF37" s="266">
        <v>1.003416499635587</v>
      </c>
      <c r="DG37" s="269">
        <v>0.7836307454647411</v>
      </c>
      <c r="DH37" s="270"/>
      <c r="DI37" s="270"/>
      <c r="DJ37" s="270"/>
      <c r="DK37" s="270"/>
      <c r="DL37" s="270"/>
      <c r="DM37" s="270"/>
      <c r="DN37" s="270"/>
      <c r="DO37" s="270"/>
      <c r="DP37" s="270"/>
      <c r="DQ37" s="270"/>
      <c r="DR37" s="270"/>
      <c r="DS37" s="270"/>
      <c r="DT37" s="270"/>
      <c r="DU37" s="270"/>
      <c r="DV37" s="270"/>
      <c r="DW37" s="270"/>
      <c r="DX37" s="270"/>
      <c r="DY37" s="270"/>
      <c r="DZ37" s="270"/>
      <c r="EA37" s="270"/>
      <c r="EB37" s="270"/>
      <c r="EC37" s="253"/>
      <c r="ED37" s="271"/>
    </row>
    <row r="38" spans="1:134" ht="39.950000000000003" customHeight="1">
      <c r="A38" s="272" t="s">
        <v>230</v>
      </c>
      <c r="B38" s="265" t="s">
        <v>143</v>
      </c>
      <c r="C38" s="266">
        <v>2.8932898222638876E-4</v>
      </c>
      <c r="D38" s="267">
        <v>2.4115843588469672E-4</v>
      </c>
      <c r="E38" s="267">
        <v>3.1409304025220747E-5</v>
      </c>
      <c r="F38" s="267">
        <v>6.7737320248285322E-6</v>
      </c>
      <c r="G38" s="267">
        <v>4.1109339332909159E-5</v>
      </c>
      <c r="H38" s="267">
        <v>0</v>
      </c>
      <c r="I38" s="267">
        <v>1.4891567018693732E-5</v>
      </c>
      <c r="J38" s="267">
        <v>6.8495693157217212E-5</v>
      </c>
      <c r="K38" s="267">
        <v>3.5195953338647497E-5</v>
      </c>
      <c r="L38" s="267">
        <v>3.0838579682164073E-4</v>
      </c>
      <c r="M38" s="267">
        <v>0</v>
      </c>
      <c r="N38" s="267">
        <v>1.8365866889346438E-5</v>
      </c>
      <c r="O38" s="267">
        <v>1.2127637239191591E-5</v>
      </c>
      <c r="P38" s="267">
        <v>2.1104770701138433E-5</v>
      </c>
      <c r="Q38" s="267">
        <v>1.3102082640947398E-4</v>
      </c>
      <c r="R38" s="267">
        <v>4.4626359644374115E-4</v>
      </c>
      <c r="S38" s="267">
        <v>4.2974256552354155E-5</v>
      </c>
      <c r="T38" s="267">
        <v>2.4063534247785923E-5</v>
      </c>
      <c r="U38" s="267">
        <v>2.5725485295635176E-4</v>
      </c>
      <c r="V38" s="267">
        <v>3.3597125765839385E-3</v>
      </c>
      <c r="W38" s="267">
        <v>5.7995766031738529E-6</v>
      </c>
      <c r="X38" s="267">
        <v>8.6712426530542974E-5</v>
      </c>
      <c r="Y38" s="267">
        <v>1.6827027685882584E-4</v>
      </c>
      <c r="Z38" s="267">
        <v>3.6062841366540289E-5</v>
      </c>
      <c r="AA38" s="267">
        <v>2.3251494651915411E-4</v>
      </c>
      <c r="AB38" s="267">
        <v>1.2703503684262919E-4</v>
      </c>
      <c r="AC38" s="267">
        <v>5.5824959199544177E-6</v>
      </c>
      <c r="AD38" s="267">
        <v>4.7764158546132578E-3</v>
      </c>
      <c r="AE38" s="267">
        <v>8.446349465223544E-5</v>
      </c>
      <c r="AF38" s="267">
        <v>7.334682253747483E-5</v>
      </c>
      <c r="AG38" s="267">
        <v>4.4284700724488206E-6</v>
      </c>
      <c r="AH38" s="267">
        <v>2.3870318409637691E-3</v>
      </c>
      <c r="AI38" s="267">
        <v>2.2803714818777927E-3</v>
      </c>
      <c r="AJ38" s="267">
        <v>3.0223724573145531E-3</v>
      </c>
      <c r="AK38" s="267">
        <v>1.0059258367151207</v>
      </c>
      <c r="AL38" s="267">
        <v>0</v>
      </c>
      <c r="AM38" s="267">
        <v>1.1217088321721916E-4</v>
      </c>
      <c r="AN38" s="267">
        <v>2.7872361906617639E-3</v>
      </c>
      <c r="AO38" s="267">
        <v>6.7542548840514514E-6</v>
      </c>
      <c r="AP38" s="267">
        <v>9.3946596864178522E-5</v>
      </c>
      <c r="AQ38" s="267">
        <v>7.6958779194218117E-5</v>
      </c>
      <c r="AR38" s="267">
        <v>5.8738301605390302E-4</v>
      </c>
      <c r="AS38" s="267">
        <v>5.3919619679087833E-4</v>
      </c>
      <c r="AT38" s="267">
        <v>1.0325348352878429E-3</v>
      </c>
      <c r="AU38" s="267">
        <v>6.3440786988839463E-4</v>
      </c>
      <c r="AV38" s="267">
        <v>1.2269400189778839E-4</v>
      </c>
      <c r="AW38" s="267">
        <v>1.0633002101934351E-4</v>
      </c>
      <c r="AX38" s="267">
        <v>5.5940580590274993E-4</v>
      </c>
      <c r="AY38" s="267">
        <v>5.2334531033214088E-4</v>
      </c>
      <c r="AZ38" s="267">
        <v>4.1311677582689128E-4</v>
      </c>
      <c r="BA38" s="267">
        <v>3.9782316037086047E-4</v>
      </c>
      <c r="BB38" s="267">
        <v>6.1024331701034918E-4</v>
      </c>
      <c r="BC38" s="267">
        <v>1.1383829013863724E-5</v>
      </c>
      <c r="BD38" s="267">
        <v>1.1938149031152018E-6</v>
      </c>
      <c r="BE38" s="267">
        <v>0</v>
      </c>
      <c r="BF38" s="267">
        <v>4.4268444906235153E-6</v>
      </c>
      <c r="BG38" s="267">
        <v>1.3494006070022003E-4</v>
      </c>
      <c r="BH38" s="267">
        <v>3.2061418036224396E-4</v>
      </c>
      <c r="BI38" s="267">
        <v>1.7348979694467657E-4</v>
      </c>
      <c r="BJ38" s="267">
        <v>2.4311240316579968E-4</v>
      </c>
      <c r="BK38" s="267">
        <v>6.4338538231743882E-6</v>
      </c>
      <c r="BL38" s="267">
        <v>1.6560560229686844E-3</v>
      </c>
      <c r="BM38" s="267">
        <v>2.1809148280406924E-3</v>
      </c>
      <c r="BN38" s="267">
        <v>9.7078883454436622E-4</v>
      </c>
      <c r="BO38" s="267">
        <v>1.3542825535642366E-3</v>
      </c>
      <c r="BP38" s="267">
        <v>7.4887629752379276E-5</v>
      </c>
      <c r="BQ38" s="267">
        <v>2.0922605932579388E-5</v>
      </c>
      <c r="BR38" s="267">
        <v>6.4446777029536116E-4</v>
      </c>
      <c r="BS38" s="267">
        <v>2.5688100917834401E-5</v>
      </c>
      <c r="BT38" s="267">
        <v>2.0367995947811591E-5</v>
      </c>
      <c r="BU38" s="267">
        <v>7.7788086965065318E-6</v>
      </c>
      <c r="BV38" s="267">
        <v>6.8773759253412952E-6</v>
      </c>
      <c r="BW38" s="267">
        <v>2.0026061224394482E-5</v>
      </c>
      <c r="BX38" s="267">
        <v>1.1150908119568035E-5</v>
      </c>
      <c r="BY38" s="267">
        <v>2.0309814698611455E-5</v>
      </c>
      <c r="BZ38" s="267">
        <v>6.9871710772449041E-6</v>
      </c>
      <c r="CA38" s="267">
        <v>1.6346524318065967E-5</v>
      </c>
      <c r="CB38" s="267">
        <v>1.4384682630132137E-5</v>
      </c>
      <c r="CC38" s="267">
        <v>8.8120836918808161E-6</v>
      </c>
      <c r="CD38" s="267">
        <v>1.0843395910402447E-5</v>
      </c>
      <c r="CE38" s="267">
        <v>2.4684524994859922E-5</v>
      </c>
      <c r="CF38" s="267">
        <v>2.2021671739648662E-5</v>
      </c>
      <c r="CG38" s="267">
        <v>5.922530301606303E-6</v>
      </c>
      <c r="CH38" s="267">
        <v>1.1927363892978209E-5</v>
      </c>
      <c r="CI38" s="267">
        <v>2.7845153530600571E-5</v>
      </c>
      <c r="CJ38" s="267">
        <v>4.2472409146863454E-6</v>
      </c>
      <c r="CK38" s="267">
        <v>1.7262141627326307E-5</v>
      </c>
      <c r="CL38" s="267">
        <v>2.8099510055137327E-5</v>
      </c>
      <c r="CM38" s="267">
        <v>1.8827191640654617E-5</v>
      </c>
      <c r="CN38" s="267">
        <v>1.7065595140855952E-4</v>
      </c>
      <c r="CO38" s="267">
        <v>2.1652185838469073E-5</v>
      </c>
      <c r="CP38" s="267">
        <v>1.8284398869918546E-5</v>
      </c>
      <c r="CQ38" s="267">
        <v>2.3038904597647787E-5</v>
      </c>
      <c r="CR38" s="267">
        <v>1.5554780422888796E-5</v>
      </c>
      <c r="CS38" s="267">
        <v>1.6210907198922703E-5</v>
      </c>
      <c r="CT38" s="267">
        <v>7.4991317141176617E-6</v>
      </c>
      <c r="CU38" s="267">
        <v>3.9565565961126283E-6</v>
      </c>
      <c r="CV38" s="267">
        <v>1.4212507744838631E-5</v>
      </c>
      <c r="CW38" s="267">
        <v>6.4832005814661678E-5</v>
      </c>
      <c r="CX38" s="267">
        <v>4.485120479298236E-6</v>
      </c>
      <c r="CY38" s="267">
        <v>2.6122838288797178E-5</v>
      </c>
      <c r="CZ38" s="267">
        <v>3.091314436543964E-5</v>
      </c>
      <c r="DA38" s="267">
        <v>3.0116901278761459E-5</v>
      </c>
      <c r="DB38" s="267">
        <v>1.4849190378384892E-4</v>
      </c>
      <c r="DC38" s="267">
        <v>1.0488247672111196E-4</v>
      </c>
      <c r="DD38" s="267">
        <v>3.4706382352679552E-4</v>
      </c>
      <c r="DE38" s="268">
        <v>4.9736306841406937E-5</v>
      </c>
      <c r="DF38" s="266">
        <v>1.0423954636006978</v>
      </c>
      <c r="DG38" s="269">
        <v>0.81407185800426607</v>
      </c>
      <c r="DH38" s="270"/>
      <c r="DI38" s="270"/>
      <c r="DJ38" s="270"/>
      <c r="DK38" s="270"/>
      <c r="DL38" s="270"/>
      <c r="DM38" s="270"/>
      <c r="DN38" s="270"/>
      <c r="DO38" s="270"/>
      <c r="DP38" s="270"/>
      <c r="DQ38" s="270"/>
      <c r="DR38" s="270"/>
      <c r="DS38" s="270"/>
      <c r="DT38" s="270"/>
      <c r="DU38" s="270"/>
      <c r="DV38" s="270"/>
      <c r="DW38" s="270"/>
      <c r="DX38" s="270"/>
      <c r="DY38" s="270"/>
      <c r="DZ38" s="270"/>
      <c r="EA38" s="270"/>
      <c r="EB38" s="270"/>
      <c r="EC38" s="253"/>
      <c r="ED38" s="271"/>
    </row>
    <row r="39" spans="1:134" ht="39.950000000000003" customHeight="1">
      <c r="A39" s="272" t="s">
        <v>231</v>
      </c>
      <c r="B39" s="265" t="s">
        <v>144</v>
      </c>
      <c r="C39" s="266">
        <v>-1.4099668899097419E-6</v>
      </c>
      <c r="D39" s="267">
        <v>-1.184361878253783E-6</v>
      </c>
      <c r="E39" s="267">
        <v>-1.0752292103849938E-6</v>
      </c>
      <c r="F39" s="267">
        <v>-7.7574170223276139E-7</v>
      </c>
      <c r="G39" s="267">
        <v>-1.2058749338653172E-4</v>
      </c>
      <c r="H39" s="267">
        <v>0</v>
      </c>
      <c r="I39" s="267">
        <v>-5.4408375214155803E-6</v>
      </c>
      <c r="J39" s="267">
        <v>-5.3577850224023888E-6</v>
      </c>
      <c r="K39" s="267">
        <v>-9.1280247649728005E-6</v>
      </c>
      <c r="L39" s="267">
        <v>-7.6291870480443017E-7</v>
      </c>
      <c r="M39" s="267">
        <v>0</v>
      </c>
      <c r="N39" s="267">
        <v>-1.3270373511686157E-6</v>
      </c>
      <c r="O39" s="267">
        <v>-1.1247072611504356E-6</v>
      </c>
      <c r="P39" s="267">
        <v>-1.4294722703586073E-6</v>
      </c>
      <c r="Q39" s="267">
        <v>5.5751015199593065E-5</v>
      </c>
      <c r="R39" s="267">
        <v>-1.5415142482791414E-6</v>
      </c>
      <c r="S39" s="267">
        <v>-1.4353134952973706E-6</v>
      </c>
      <c r="T39" s="267">
        <v>-9.3731863568918079E-7</v>
      </c>
      <c r="U39" s="267">
        <v>-5.7601226938323826E-7</v>
      </c>
      <c r="V39" s="267">
        <v>2.3410837081701387E-5</v>
      </c>
      <c r="W39" s="267">
        <v>-5.6709976497878006E-7</v>
      </c>
      <c r="X39" s="267">
        <v>-1.1024344932323908E-6</v>
      </c>
      <c r="Y39" s="267">
        <v>-2.2117212455481051E-6</v>
      </c>
      <c r="Z39" s="267">
        <v>-1.3484476720253191E-6</v>
      </c>
      <c r="AA39" s="267">
        <v>-3.0138469202067898E-6</v>
      </c>
      <c r="AB39" s="267">
        <v>-2.2541003800390303E-6</v>
      </c>
      <c r="AC39" s="267">
        <v>-5.9423817969078318E-7</v>
      </c>
      <c r="AD39" s="267">
        <v>-5.8185124852893597E-6</v>
      </c>
      <c r="AE39" s="267">
        <v>-1.6320700262887119E-6</v>
      </c>
      <c r="AF39" s="267">
        <v>-6.0176864257758477E-6</v>
      </c>
      <c r="AG39" s="267">
        <v>-2.5307448275919509E-6</v>
      </c>
      <c r="AH39" s="267">
        <v>9.0850504833179364E-8</v>
      </c>
      <c r="AI39" s="267">
        <v>-1.2346022733198101E-6</v>
      </c>
      <c r="AJ39" s="267">
        <v>2.9431390850510038E-5</v>
      </c>
      <c r="AK39" s="267">
        <v>-2.608526548990009E-6</v>
      </c>
      <c r="AL39" s="267">
        <v>1</v>
      </c>
      <c r="AM39" s="267">
        <v>-8.2895623576748675E-3</v>
      </c>
      <c r="AN39" s="267">
        <v>6.65007084787297E-2</v>
      </c>
      <c r="AO39" s="267">
        <v>1.4682510807976267E-2</v>
      </c>
      <c r="AP39" s="267">
        <v>-1.9288884069195317E-6</v>
      </c>
      <c r="AQ39" s="267">
        <v>-1.6459739094436533E-6</v>
      </c>
      <c r="AR39" s="267">
        <v>9.7185533715767665E-5</v>
      </c>
      <c r="AS39" s="267">
        <v>-1.7503143388022465E-3</v>
      </c>
      <c r="AT39" s="267">
        <v>-1.7051387820781914E-4</v>
      </c>
      <c r="AU39" s="267">
        <v>-2.8287589336861029E-4</v>
      </c>
      <c r="AV39" s="267">
        <v>5.6649368980305869E-5</v>
      </c>
      <c r="AW39" s="267">
        <v>6.3944860149138652E-5</v>
      </c>
      <c r="AX39" s="267">
        <v>9.00133652919824E-6</v>
      </c>
      <c r="AY39" s="267">
        <v>9.3819758164395472E-5</v>
      </c>
      <c r="AZ39" s="267">
        <v>6.1964984386054012E-5</v>
      </c>
      <c r="BA39" s="267">
        <v>5.0955614707045427E-5</v>
      </c>
      <c r="BB39" s="267">
        <v>-4.3314030352900022E-5</v>
      </c>
      <c r="BC39" s="267">
        <v>-9.1399667626080071E-6</v>
      </c>
      <c r="BD39" s="267">
        <v>7.179376651281927E-7</v>
      </c>
      <c r="BE39" s="267">
        <v>0</v>
      </c>
      <c r="BF39" s="267">
        <v>1.2383778856629805E-5</v>
      </c>
      <c r="BG39" s="267">
        <v>4.633316785584748E-4</v>
      </c>
      <c r="BH39" s="267">
        <v>-5.4447723174889922E-3</v>
      </c>
      <c r="BI39" s="267">
        <v>5.4802606787370987E-4</v>
      </c>
      <c r="BJ39" s="267">
        <v>1.4240827856326272E-5</v>
      </c>
      <c r="BK39" s="267">
        <v>-1.2176363425241408E-5</v>
      </c>
      <c r="BL39" s="267">
        <v>4.357040224643265E-6</v>
      </c>
      <c r="BM39" s="267">
        <v>-4.232106555931036E-4</v>
      </c>
      <c r="BN39" s="267">
        <v>-4.1936701538963125E-5</v>
      </c>
      <c r="BO39" s="267">
        <v>7.6458702550827442E-5</v>
      </c>
      <c r="BP39" s="267">
        <v>-3.2701129377602812E-6</v>
      </c>
      <c r="BQ39" s="267">
        <v>-3.8482924513134063E-6</v>
      </c>
      <c r="BR39" s="267">
        <v>-8.6092367168523238E-6</v>
      </c>
      <c r="BS39" s="267">
        <v>-6.9433275177560994E-7</v>
      </c>
      <c r="BT39" s="267">
        <v>-1.5275228284273673E-6</v>
      </c>
      <c r="BU39" s="267">
        <v>-9.0951549143999424E-7</v>
      </c>
      <c r="BV39" s="267">
        <v>-5.4873842640963507E-7</v>
      </c>
      <c r="BW39" s="267">
        <v>-3.6432878414426791E-6</v>
      </c>
      <c r="BX39" s="267">
        <v>-2.1569318450703341E-6</v>
      </c>
      <c r="BY39" s="267">
        <v>-1.385617230772497E-6</v>
      </c>
      <c r="BZ39" s="267">
        <v>-1.0724625662569685E-6</v>
      </c>
      <c r="CA39" s="267">
        <v>-2.7058383140699347E-6</v>
      </c>
      <c r="CB39" s="267">
        <v>-8.3656176018826291E-5</v>
      </c>
      <c r="CC39" s="267">
        <v>-2.3332986173688402E-6</v>
      </c>
      <c r="CD39" s="267">
        <v>-1.2418566251963039E-6</v>
      </c>
      <c r="CE39" s="267">
        <v>-3.9560765219391003E-6</v>
      </c>
      <c r="CF39" s="267">
        <v>-7.9171997941201407E-6</v>
      </c>
      <c r="CG39" s="267">
        <v>-6.2095878142256594E-7</v>
      </c>
      <c r="CH39" s="267">
        <v>-1.1490582921290226E-6</v>
      </c>
      <c r="CI39" s="267">
        <v>-2.7504601924090989E-6</v>
      </c>
      <c r="CJ39" s="267">
        <v>-2.9921884971099179E-7</v>
      </c>
      <c r="CK39" s="267">
        <v>-2.2094099869124247E-6</v>
      </c>
      <c r="CL39" s="267">
        <v>-1.0058838613371653E-6</v>
      </c>
      <c r="CM39" s="267">
        <v>-3.698947051797991E-6</v>
      </c>
      <c r="CN39" s="267">
        <v>-1.6630354648423515E-6</v>
      </c>
      <c r="CO39" s="267">
        <v>-2.8516841413261701E-7</v>
      </c>
      <c r="CP39" s="267">
        <v>-9.4910130749093746E-7</v>
      </c>
      <c r="CQ39" s="267">
        <v>-3.6298106293062184E-7</v>
      </c>
      <c r="CR39" s="267">
        <v>-1.3509954961648269E-6</v>
      </c>
      <c r="CS39" s="267">
        <v>-8.6200391904143441E-7</v>
      </c>
      <c r="CT39" s="267">
        <v>-4.2945822899084317E-7</v>
      </c>
      <c r="CU39" s="267">
        <v>-3.7424943147358523E-7</v>
      </c>
      <c r="CV39" s="267">
        <v>-8.5775511500264029E-7</v>
      </c>
      <c r="CW39" s="267">
        <v>-7.7881175015280207E-6</v>
      </c>
      <c r="CX39" s="267">
        <v>-3.9524543972628027E-7</v>
      </c>
      <c r="CY39" s="267">
        <v>-1.091930099031998E-6</v>
      </c>
      <c r="CZ39" s="267">
        <v>-1.4449533342417466E-6</v>
      </c>
      <c r="DA39" s="267">
        <v>-1.2577412579044996E-6</v>
      </c>
      <c r="DB39" s="267">
        <v>-9.8852200595339025E-7</v>
      </c>
      <c r="DC39" s="267">
        <v>-1.4793738739331618E-6</v>
      </c>
      <c r="DD39" s="267">
        <v>-6.250072831609388E-7</v>
      </c>
      <c r="DE39" s="268">
        <v>5.2942504454000681E-6</v>
      </c>
      <c r="DF39" s="266">
        <v>1.0660303999163876</v>
      </c>
      <c r="DG39" s="269">
        <v>0.83252985901461618</v>
      </c>
      <c r="DH39" s="270"/>
      <c r="DI39" s="270"/>
      <c r="DJ39" s="270"/>
      <c r="DK39" s="270"/>
      <c r="DL39" s="270"/>
      <c r="DM39" s="270"/>
      <c r="DN39" s="270"/>
      <c r="DO39" s="270"/>
      <c r="DP39" s="270"/>
      <c r="DQ39" s="270"/>
      <c r="DR39" s="270"/>
      <c r="DS39" s="270"/>
      <c r="DT39" s="270"/>
      <c r="DU39" s="270"/>
      <c r="DV39" s="270"/>
      <c r="DW39" s="270"/>
      <c r="DX39" s="270"/>
      <c r="DY39" s="270"/>
      <c r="DZ39" s="270"/>
      <c r="EA39" s="270"/>
      <c r="EB39" s="270"/>
      <c r="EC39" s="253"/>
      <c r="ED39" s="271"/>
    </row>
    <row r="40" spans="1:134" ht="39.950000000000003" customHeight="1">
      <c r="A40" s="272" t="s">
        <v>232</v>
      </c>
      <c r="B40" s="265" t="s">
        <v>145</v>
      </c>
      <c r="C40" s="266">
        <v>1.2355754868589474E-6</v>
      </c>
      <c r="D40" s="267">
        <v>8.5720276583436821E-7</v>
      </c>
      <c r="E40" s="267">
        <v>1.2568144764598696E-6</v>
      </c>
      <c r="F40" s="267">
        <v>1.2349446315583051E-6</v>
      </c>
      <c r="G40" s="267">
        <v>3.0631326743645695E-5</v>
      </c>
      <c r="H40" s="267">
        <v>0</v>
      </c>
      <c r="I40" s="267">
        <v>8.4330617753110734E-6</v>
      </c>
      <c r="J40" s="267">
        <v>1.8587275450940666E-6</v>
      </c>
      <c r="K40" s="267">
        <v>4.5743135826956342E-6</v>
      </c>
      <c r="L40" s="267">
        <v>1.3505030315107288E-6</v>
      </c>
      <c r="M40" s="267">
        <v>0</v>
      </c>
      <c r="N40" s="267">
        <v>2.0007719318684137E-6</v>
      </c>
      <c r="O40" s="267">
        <v>4.9011285513254541E-6</v>
      </c>
      <c r="P40" s="267">
        <v>1.8961003238607269E-6</v>
      </c>
      <c r="Q40" s="267">
        <v>2.0577339463961151E-4</v>
      </c>
      <c r="R40" s="267">
        <v>8.4389408567065561E-7</v>
      </c>
      <c r="S40" s="267">
        <v>8.1157290619026844E-7</v>
      </c>
      <c r="T40" s="267">
        <v>5.8027929438021015E-7</v>
      </c>
      <c r="U40" s="267">
        <v>7.8192962200582522E-7</v>
      </c>
      <c r="V40" s="267">
        <v>1.7878400126385948E-6</v>
      </c>
      <c r="W40" s="267">
        <v>2.1666618832502092E-7</v>
      </c>
      <c r="X40" s="267">
        <v>7.174468771135615E-7</v>
      </c>
      <c r="Y40" s="267">
        <v>1.1710552282471351E-6</v>
      </c>
      <c r="Z40" s="267">
        <v>5.700262478156082E-7</v>
      </c>
      <c r="AA40" s="267">
        <v>1.7217577039280309E-6</v>
      </c>
      <c r="AB40" s="267">
        <v>1.3133425285294823E-6</v>
      </c>
      <c r="AC40" s="267">
        <v>2.283520578692295E-7</v>
      </c>
      <c r="AD40" s="267">
        <v>2.2540100239950409E-6</v>
      </c>
      <c r="AE40" s="267">
        <v>1.2769268118510703E-5</v>
      </c>
      <c r="AF40" s="267">
        <v>4.3096028969748701E-5</v>
      </c>
      <c r="AG40" s="267">
        <v>1.4865517952373939E-6</v>
      </c>
      <c r="AH40" s="267">
        <v>8.2076256618298071E-7</v>
      </c>
      <c r="AI40" s="267">
        <v>6.3843961161554513E-5</v>
      </c>
      <c r="AJ40" s="267">
        <v>3.7184486478065111E-6</v>
      </c>
      <c r="AK40" s="267">
        <v>3.9108781187721854E-6</v>
      </c>
      <c r="AL40" s="267">
        <v>0</v>
      </c>
      <c r="AM40" s="267">
        <v>1.003901128639938</v>
      </c>
      <c r="AN40" s="267">
        <v>7.1088781884672198E-4</v>
      </c>
      <c r="AO40" s="267">
        <v>3.5049029675889212E-3</v>
      </c>
      <c r="AP40" s="267">
        <v>2.4194028037934134E-6</v>
      </c>
      <c r="AQ40" s="267">
        <v>2.9638277490450305E-6</v>
      </c>
      <c r="AR40" s="267">
        <v>1.0773453648069695E-3</v>
      </c>
      <c r="AS40" s="267">
        <v>8.5387418632319485E-4</v>
      </c>
      <c r="AT40" s="267">
        <v>3.3573491314506338E-4</v>
      </c>
      <c r="AU40" s="267">
        <v>4.4420346374926279E-4</v>
      </c>
      <c r="AV40" s="267">
        <v>6.5766437719074264E-5</v>
      </c>
      <c r="AW40" s="267">
        <v>5.2073618734261832E-5</v>
      </c>
      <c r="AX40" s="267">
        <v>5.0230516703387479E-5</v>
      </c>
      <c r="AY40" s="267">
        <v>2.9532581708718891E-4</v>
      </c>
      <c r="AZ40" s="267">
        <v>2.0206736826322699E-4</v>
      </c>
      <c r="BA40" s="267">
        <v>3.7734180436540737E-5</v>
      </c>
      <c r="BB40" s="267">
        <v>5.9428865720267962E-5</v>
      </c>
      <c r="BC40" s="267">
        <v>5.5585358360246218E-6</v>
      </c>
      <c r="BD40" s="267">
        <v>5.8465390590670035E-7</v>
      </c>
      <c r="BE40" s="267">
        <v>0</v>
      </c>
      <c r="BF40" s="267">
        <v>4.6509161771040892E-4</v>
      </c>
      <c r="BG40" s="267">
        <v>1.0484611411765552E-4</v>
      </c>
      <c r="BH40" s="267">
        <v>1.2362722577187845E-3</v>
      </c>
      <c r="BI40" s="267">
        <v>1.8039674912838339E-4</v>
      </c>
      <c r="BJ40" s="267">
        <v>2.2976573970979006E-5</v>
      </c>
      <c r="BK40" s="267">
        <v>3.1876079725222927E-6</v>
      </c>
      <c r="BL40" s="267">
        <v>1.5426996319280867E-4</v>
      </c>
      <c r="BM40" s="267">
        <v>1.2902947205092958E-4</v>
      </c>
      <c r="BN40" s="267">
        <v>1.5807875204530998E-4</v>
      </c>
      <c r="BO40" s="267">
        <v>1.5319038436471615E-4</v>
      </c>
      <c r="BP40" s="267">
        <v>1.4454632249922165E-6</v>
      </c>
      <c r="BQ40" s="267">
        <v>1.2883164182372631E-6</v>
      </c>
      <c r="BR40" s="267">
        <v>3.9090242259256591E-6</v>
      </c>
      <c r="BS40" s="267">
        <v>1.0961648299732269E-6</v>
      </c>
      <c r="BT40" s="267">
        <v>8.3539191565424685E-7</v>
      </c>
      <c r="BU40" s="267">
        <v>5.7272715896611422E-7</v>
      </c>
      <c r="BV40" s="267">
        <v>3.0712936813613038E-7</v>
      </c>
      <c r="BW40" s="267">
        <v>1.2047318691577613E-6</v>
      </c>
      <c r="BX40" s="267">
        <v>7.7061235485254036E-7</v>
      </c>
      <c r="BY40" s="267">
        <v>9.8063328032002451E-7</v>
      </c>
      <c r="BZ40" s="267">
        <v>1.1356805556196646E-6</v>
      </c>
      <c r="CA40" s="267">
        <v>4.2515222777003278E-6</v>
      </c>
      <c r="CB40" s="267">
        <v>2.0242563102012037E-5</v>
      </c>
      <c r="CC40" s="267">
        <v>2.7972513623474066E-6</v>
      </c>
      <c r="CD40" s="267">
        <v>1.0896958031926482E-6</v>
      </c>
      <c r="CE40" s="267">
        <v>1.636543608839943E-6</v>
      </c>
      <c r="CF40" s="267">
        <v>9.2362403529885319E-6</v>
      </c>
      <c r="CG40" s="267">
        <v>3.5782359005434781E-7</v>
      </c>
      <c r="CH40" s="267">
        <v>6.693789823086211E-7</v>
      </c>
      <c r="CI40" s="267">
        <v>1.5613124377385574E-6</v>
      </c>
      <c r="CJ40" s="267">
        <v>3.785666167475127E-7</v>
      </c>
      <c r="CK40" s="267">
        <v>1.0617768298296125E-6</v>
      </c>
      <c r="CL40" s="267">
        <v>6.0230993233527784E-7</v>
      </c>
      <c r="CM40" s="267">
        <v>1.3494837251299993E-6</v>
      </c>
      <c r="CN40" s="267">
        <v>7.6960616286706096E-7</v>
      </c>
      <c r="CO40" s="267">
        <v>8.5353699827531908E-7</v>
      </c>
      <c r="CP40" s="267">
        <v>4.7780287201949694E-7</v>
      </c>
      <c r="CQ40" s="267">
        <v>5.0754763637389158E-7</v>
      </c>
      <c r="CR40" s="267">
        <v>8.6843897806427557E-7</v>
      </c>
      <c r="CS40" s="267">
        <v>5.0580620316742235E-7</v>
      </c>
      <c r="CT40" s="267">
        <v>9.9161553251779143E-7</v>
      </c>
      <c r="CU40" s="267">
        <v>5.4682994790275882E-7</v>
      </c>
      <c r="CV40" s="267">
        <v>5.4892628277851666E-7</v>
      </c>
      <c r="CW40" s="267">
        <v>2.0046091847784096E-5</v>
      </c>
      <c r="CX40" s="267">
        <v>3.4145047789348314E-7</v>
      </c>
      <c r="CY40" s="267">
        <v>1.1590296066296751E-6</v>
      </c>
      <c r="CZ40" s="267">
        <v>9.1309139807484745E-7</v>
      </c>
      <c r="DA40" s="267">
        <v>8.2963106726877542E-7</v>
      </c>
      <c r="DB40" s="267">
        <v>8.2055371817207015E-7</v>
      </c>
      <c r="DC40" s="267">
        <v>1.2814317196704426E-6</v>
      </c>
      <c r="DD40" s="267">
        <v>6.4643483785672652E-7</v>
      </c>
      <c r="DE40" s="268">
        <v>5.0511351748153087E-6</v>
      </c>
      <c r="DF40" s="266">
        <v>1.0147141573135543</v>
      </c>
      <c r="DG40" s="269">
        <v>0.79245379343276456</v>
      </c>
      <c r="DH40" s="270"/>
      <c r="DI40" s="270"/>
      <c r="DJ40" s="270"/>
      <c r="DK40" s="270"/>
      <c r="DL40" s="270"/>
      <c r="DM40" s="270"/>
      <c r="DN40" s="270"/>
      <c r="DO40" s="270"/>
      <c r="DP40" s="270"/>
      <c r="DQ40" s="270"/>
      <c r="DR40" s="270"/>
      <c r="DS40" s="270"/>
      <c r="DT40" s="270"/>
      <c r="DU40" s="270"/>
      <c r="DV40" s="270"/>
      <c r="DW40" s="270"/>
      <c r="DX40" s="270"/>
      <c r="DY40" s="270"/>
      <c r="DZ40" s="270"/>
      <c r="EA40" s="270"/>
      <c r="EB40" s="270"/>
      <c r="EC40" s="253"/>
      <c r="ED40" s="271"/>
    </row>
    <row r="41" spans="1:134" ht="39.950000000000003" customHeight="1">
      <c r="A41" s="272" t="s">
        <v>233</v>
      </c>
      <c r="B41" s="265" t="s">
        <v>427</v>
      </c>
      <c r="C41" s="266">
        <v>7.6538708013597086E-6</v>
      </c>
      <c r="D41" s="267">
        <v>7.539897820458901E-6</v>
      </c>
      <c r="E41" s="267">
        <v>1.5587295365344645E-5</v>
      </c>
      <c r="F41" s="267">
        <v>1.6200788941268727E-5</v>
      </c>
      <c r="G41" s="267">
        <v>2.1833524077785179E-4</v>
      </c>
      <c r="H41" s="267">
        <v>0</v>
      </c>
      <c r="I41" s="267">
        <v>3.7982784629889879E-5</v>
      </c>
      <c r="J41" s="267">
        <v>1.0941521523981558E-5</v>
      </c>
      <c r="K41" s="267">
        <v>7.0920404580891892E-6</v>
      </c>
      <c r="L41" s="267">
        <v>1.5532383277550482E-5</v>
      </c>
      <c r="M41" s="267">
        <v>0</v>
      </c>
      <c r="N41" s="267">
        <v>4.4486869077952237E-6</v>
      </c>
      <c r="O41" s="267">
        <v>2.9958553021373733E-6</v>
      </c>
      <c r="P41" s="267">
        <v>8.9440892646855136E-6</v>
      </c>
      <c r="Q41" s="267">
        <v>2.3344632842387577E-4</v>
      </c>
      <c r="R41" s="267">
        <v>4.8726232847957221E-6</v>
      </c>
      <c r="S41" s="267">
        <v>3.4112109445561838E-6</v>
      </c>
      <c r="T41" s="267">
        <v>3.4009447723098926E-6</v>
      </c>
      <c r="U41" s="267">
        <v>5.2165628971357512E-6</v>
      </c>
      <c r="V41" s="267">
        <v>7.6737038228788361E-6</v>
      </c>
      <c r="W41" s="267">
        <v>1.0894357462925277E-6</v>
      </c>
      <c r="X41" s="267">
        <v>5.5704324171044563E-6</v>
      </c>
      <c r="Y41" s="267">
        <v>6.4705358061271699E-6</v>
      </c>
      <c r="Z41" s="267">
        <v>3.0912702396697956E-6</v>
      </c>
      <c r="AA41" s="267">
        <v>4.1345851404581161E-6</v>
      </c>
      <c r="AB41" s="267">
        <v>4.3040621448493597E-6</v>
      </c>
      <c r="AC41" s="267">
        <v>1.2528881432295453E-6</v>
      </c>
      <c r="AD41" s="267">
        <v>1.1090857138421914E-5</v>
      </c>
      <c r="AE41" s="267">
        <v>1.7036658209456131E-5</v>
      </c>
      <c r="AF41" s="267">
        <v>6.5966075209374569E-6</v>
      </c>
      <c r="AG41" s="267">
        <v>2.4350641257396402E-6</v>
      </c>
      <c r="AH41" s="267">
        <v>8.3539171427390594E-6</v>
      </c>
      <c r="AI41" s="267">
        <v>2.5350164262162594E-5</v>
      </c>
      <c r="AJ41" s="267">
        <v>5.3025086159506614E-4</v>
      </c>
      <c r="AK41" s="267">
        <v>3.3936499649008381E-5</v>
      </c>
      <c r="AL41" s="267">
        <v>0</v>
      </c>
      <c r="AM41" s="267">
        <v>2.7701241621737702E-6</v>
      </c>
      <c r="AN41" s="267">
        <v>1.0017972607462797</v>
      </c>
      <c r="AO41" s="267">
        <v>4.0023238868268323E-6</v>
      </c>
      <c r="AP41" s="267">
        <v>3.2557539704586602E-6</v>
      </c>
      <c r="AQ41" s="267">
        <v>4.7004745593182894E-6</v>
      </c>
      <c r="AR41" s="267">
        <v>5.3225980775018621E-3</v>
      </c>
      <c r="AS41" s="267">
        <v>8.3975171650795791E-4</v>
      </c>
      <c r="AT41" s="267">
        <v>5.560185464613481E-3</v>
      </c>
      <c r="AU41" s="267">
        <v>8.2712483557718531E-3</v>
      </c>
      <c r="AV41" s="267">
        <v>8.4825793069988038E-4</v>
      </c>
      <c r="AW41" s="267">
        <v>9.2999656764688565E-4</v>
      </c>
      <c r="AX41" s="267">
        <v>1.7069027314010806E-4</v>
      </c>
      <c r="AY41" s="267">
        <v>4.2517058619384292E-3</v>
      </c>
      <c r="AZ41" s="267">
        <v>7.9048032201011463E-4</v>
      </c>
      <c r="BA41" s="267">
        <v>8.7000732434892847E-4</v>
      </c>
      <c r="BB41" s="267">
        <v>2.3534244442712887E-4</v>
      </c>
      <c r="BC41" s="267">
        <v>1.0812627234545404E-5</v>
      </c>
      <c r="BD41" s="267">
        <v>1.0441489164201922E-5</v>
      </c>
      <c r="BE41" s="267">
        <v>0</v>
      </c>
      <c r="BF41" s="267">
        <v>1.1903937352934845E-4</v>
      </c>
      <c r="BG41" s="267">
        <v>7.0399050135255686E-3</v>
      </c>
      <c r="BH41" s="267">
        <v>3.9208403581788617E-3</v>
      </c>
      <c r="BI41" s="267">
        <v>7.8850585173810828E-3</v>
      </c>
      <c r="BJ41" s="267">
        <v>2.5999904010285351E-4</v>
      </c>
      <c r="BK41" s="267">
        <v>1.2808676162975943E-5</v>
      </c>
      <c r="BL41" s="267">
        <v>2.9106325929716288E-4</v>
      </c>
      <c r="BM41" s="267">
        <v>3.1237256221433053E-4</v>
      </c>
      <c r="BN41" s="267">
        <v>5.5406345593979767E-4</v>
      </c>
      <c r="BO41" s="267">
        <v>1.9570897786395955E-3</v>
      </c>
      <c r="BP41" s="267">
        <v>1.0071219571168707E-5</v>
      </c>
      <c r="BQ41" s="267">
        <v>4.1576986276939506E-6</v>
      </c>
      <c r="BR41" s="267">
        <v>3.3283842439607772E-5</v>
      </c>
      <c r="BS41" s="267">
        <v>1.3174550339442535E-5</v>
      </c>
      <c r="BT41" s="267">
        <v>4.5229253676922958E-6</v>
      </c>
      <c r="BU41" s="267">
        <v>3.1805804559626093E-6</v>
      </c>
      <c r="BV41" s="267">
        <v>2.2103542126455178E-6</v>
      </c>
      <c r="BW41" s="267">
        <v>3.4667028217223151E-6</v>
      </c>
      <c r="BX41" s="267">
        <v>2.2364902325284535E-6</v>
      </c>
      <c r="BY41" s="267">
        <v>1.1541225188437609E-5</v>
      </c>
      <c r="BZ41" s="267">
        <v>1.1814762478395345E-5</v>
      </c>
      <c r="CA41" s="267">
        <v>5.4640196384321604E-5</v>
      </c>
      <c r="CB41" s="267">
        <v>6.7935986000957821E-5</v>
      </c>
      <c r="CC41" s="267">
        <v>9.8472503245659725E-6</v>
      </c>
      <c r="CD41" s="267">
        <v>1.0706575102134011E-5</v>
      </c>
      <c r="CE41" s="267">
        <v>6.9849341630263268E-6</v>
      </c>
      <c r="CF41" s="267">
        <v>1.0995647275252899E-5</v>
      </c>
      <c r="CG41" s="267">
        <v>2.6382799704604841E-6</v>
      </c>
      <c r="CH41" s="267">
        <v>4.4063559754042777E-6</v>
      </c>
      <c r="CI41" s="267">
        <v>1.2621685474348185E-5</v>
      </c>
      <c r="CJ41" s="267">
        <v>3.1955980021294666E-6</v>
      </c>
      <c r="CK41" s="267">
        <v>5.482137446340969E-6</v>
      </c>
      <c r="CL41" s="267">
        <v>3.5786494155996359E-6</v>
      </c>
      <c r="CM41" s="267">
        <v>6.1702492912616696E-6</v>
      </c>
      <c r="CN41" s="267">
        <v>4.9783552139471308E-6</v>
      </c>
      <c r="CO41" s="267">
        <v>1.0307118092204811E-5</v>
      </c>
      <c r="CP41" s="267">
        <v>2.5341479057521157E-6</v>
      </c>
      <c r="CQ41" s="267">
        <v>5.9694561006795523E-6</v>
      </c>
      <c r="CR41" s="267">
        <v>4.7495600002546172E-6</v>
      </c>
      <c r="CS41" s="267">
        <v>3.0761315482532689E-6</v>
      </c>
      <c r="CT41" s="267">
        <v>4.2170810411458108E-6</v>
      </c>
      <c r="CU41" s="267">
        <v>6.5662358378114959E-6</v>
      </c>
      <c r="CV41" s="267">
        <v>3.9058392066006565E-6</v>
      </c>
      <c r="CW41" s="267">
        <v>3.3025865898024672E-4</v>
      </c>
      <c r="CX41" s="267">
        <v>2.6646483552125494E-6</v>
      </c>
      <c r="CY41" s="267">
        <v>1.3716076440108126E-5</v>
      </c>
      <c r="CZ41" s="267">
        <v>1.1238318874036366E-5</v>
      </c>
      <c r="DA41" s="267">
        <v>5.675990776369906E-6</v>
      </c>
      <c r="DB41" s="267">
        <v>6.254571714868334E-6</v>
      </c>
      <c r="DC41" s="267">
        <v>1.1737248753125472E-5</v>
      </c>
      <c r="DD41" s="267">
        <v>3.5928011493100183E-6</v>
      </c>
      <c r="DE41" s="268">
        <v>9.9157207946696008E-5</v>
      </c>
      <c r="DF41" s="266">
        <v>1.0543774509258292</v>
      </c>
      <c r="DG41" s="269">
        <v>0.82342934182394789</v>
      </c>
      <c r="DH41" s="270"/>
      <c r="DI41" s="270"/>
      <c r="DJ41" s="270"/>
      <c r="DK41" s="270"/>
      <c r="DL41" s="270"/>
      <c r="DM41" s="270"/>
      <c r="DN41" s="270"/>
      <c r="DO41" s="270"/>
      <c r="DP41" s="270"/>
      <c r="DQ41" s="270"/>
      <c r="DR41" s="270"/>
      <c r="DS41" s="270"/>
      <c r="DT41" s="270"/>
      <c r="DU41" s="270"/>
      <c r="DV41" s="270"/>
      <c r="DW41" s="270"/>
      <c r="DX41" s="270"/>
      <c r="DY41" s="270"/>
      <c r="DZ41" s="270"/>
      <c r="EA41" s="270"/>
      <c r="EB41" s="270"/>
      <c r="EC41" s="253"/>
      <c r="ED41" s="271"/>
    </row>
    <row r="42" spans="1:134" ht="39.950000000000003" customHeight="1">
      <c r="A42" s="272" t="s">
        <v>234</v>
      </c>
      <c r="B42" s="265" t="s">
        <v>146</v>
      </c>
      <c r="C42" s="266">
        <v>4.9274946362538281E-6</v>
      </c>
      <c r="D42" s="267">
        <v>4.9994507188874088E-6</v>
      </c>
      <c r="E42" s="267">
        <v>7.2654509512961073E-6</v>
      </c>
      <c r="F42" s="267">
        <v>7.2103683611621716E-6</v>
      </c>
      <c r="G42" s="267">
        <v>1.2111786644285735E-4</v>
      </c>
      <c r="H42" s="267">
        <v>0</v>
      </c>
      <c r="I42" s="267">
        <v>3.3851588090401719E-5</v>
      </c>
      <c r="J42" s="267">
        <v>1.0891240189237172E-5</v>
      </c>
      <c r="K42" s="267">
        <v>5.0922788701657943E-5</v>
      </c>
      <c r="L42" s="267">
        <v>7.2051913856424089E-6</v>
      </c>
      <c r="M42" s="267">
        <v>0</v>
      </c>
      <c r="N42" s="267">
        <v>3.3847885300193758E-6</v>
      </c>
      <c r="O42" s="267">
        <v>4.272790656064543E-6</v>
      </c>
      <c r="P42" s="267">
        <v>7.7220698323920627E-6</v>
      </c>
      <c r="Q42" s="267">
        <v>3.9035463670772899E-3</v>
      </c>
      <c r="R42" s="267">
        <v>5.174594045606118E-6</v>
      </c>
      <c r="S42" s="267">
        <v>4.3954940049327226E-6</v>
      </c>
      <c r="T42" s="267">
        <v>2.9265922633331229E-6</v>
      </c>
      <c r="U42" s="267">
        <v>4.2846880021308972E-6</v>
      </c>
      <c r="V42" s="267">
        <v>1.8883253213074384E-5</v>
      </c>
      <c r="W42" s="267">
        <v>9.8144288505656302E-7</v>
      </c>
      <c r="X42" s="267">
        <v>4.7050781255650576E-6</v>
      </c>
      <c r="Y42" s="267">
        <v>7.8705352655999905E-6</v>
      </c>
      <c r="Z42" s="267">
        <v>2.7301661665963044E-6</v>
      </c>
      <c r="AA42" s="267">
        <v>1.7440028883737632E-5</v>
      </c>
      <c r="AB42" s="267">
        <v>1.4536678535908309E-5</v>
      </c>
      <c r="AC42" s="267">
        <v>1.4376676720286404E-6</v>
      </c>
      <c r="AD42" s="267">
        <v>1.4012081121551029E-5</v>
      </c>
      <c r="AE42" s="267">
        <v>1.1232914508578411E-5</v>
      </c>
      <c r="AF42" s="267">
        <v>3.3940598696704324E-5</v>
      </c>
      <c r="AG42" s="267">
        <v>1.4785061388908552E-5</v>
      </c>
      <c r="AH42" s="267">
        <v>4.9833246524831419E-6</v>
      </c>
      <c r="AI42" s="267">
        <v>1.324213450980971E-4</v>
      </c>
      <c r="AJ42" s="267">
        <v>2.6382879998323596E-5</v>
      </c>
      <c r="AK42" s="267">
        <v>4.5830574399919528E-5</v>
      </c>
      <c r="AL42" s="267">
        <v>0</v>
      </c>
      <c r="AM42" s="267">
        <v>2.2519399208944795E-6</v>
      </c>
      <c r="AN42" s="267">
        <v>4.7718381841698024E-4</v>
      </c>
      <c r="AO42" s="267">
        <v>1.0000020939606094</v>
      </c>
      <c r="AP42" s="267">
        <v>2.8161594514803086E-6</v>
      </c>
      <c r="AQ42" s="267">
        <v>4.0306571638933131E-6</v>
      </c>
      <c r="AR42" s="267">
        <v>8.5004716774684033E-3</v>
      </c>
      <c r="AS42" s="267">
        <v>1.0140388801638251E-2</v>
      </c>
      <c r="AT42" s="267">
        <v>2.1022872589919312E-3</v>
      </c>
      <c r="AU42" s="267">
        <v>1.7419792852127894E-3</v>
      </c>
      <c r="AV42" s="267">
        <v>6.001026684022007E-4</v>
      </c>
      <c r="AW42" s="267">
        <v>5.8952873307104199E-4</v>
      </c>
      <c r="AX42" s="267">
        <v>4.7291674455511123E-4</v>
      </c>
      <c r="AY42" s="267">
        <v>8.8853763793338961E-4</v>
      </c>
      <c r="AZ42" s="267">
        <v>1.654362276897383E-3</v>
      </c>
      <c r="BA42" s="267">
        <v>3.7667244758622865E-5</v>
      </c>
      <c r="BB42" s="267">
        <v>3.7133055626462801E-4</v>
      </c>
      <c r="BC42" s="267">
        <v>6.3033496094869494E-5</v>
      </c>
      <c r="BD42" s="267">
        <v>6.6189038674863121E-6</v>
      </c>
      <c r="BE42" s="267">
        <v>0</v>
      </c>
      <c r="BF42" s="267">
        <v>6.0542573006863709E-4</v>
      </c>
      <c r="BG42" s="267">
        <v>3.3702922477376739E-4</v>
      </c>
      <c r="BH42" s="267">
        <v>4.9157403631023971E-3</v>
      </c>
      <c r="BI42" s="267">
        <v>2.9148056257409338E-3</v>
      </c>
      <c r="BJ42" s="267">
        <v>2.4224468537542332E-4</v>
      </c>
      <c r="BK42" s="267">
        <v>1.363744349311391E-5</v>
      </c>
      <c r="BL42" s="267">
        <v>3.1543337058604856E-4</v>
      </c>
      <c r="BM42" s="267">
        <v>4.2237199131700358E-4</v>
      </c>
      <c r="BN42" s="267">
        <v>1.8090139440652127E-4</v>
      </c>
      <c r="BO42" s="267">
        <v>2.0636963636556181E-4</v>
      </c>
      <c r="BP42" s="267">
        <v>7.1662125657981336E-6</v>
      </c>
      <c r="BQ42" s="267">
        <v>5.4464921818273909E-6</v>
      </c>
      <c r="BR42" s="267">
        <v>1.6842979079992172E-5</v>
      </c>
      <c r="BS42" s="267">
        <v>6.4830574172920636E-6</v>
      </c>
      <c r="BT42" s="267">
        <v>5.6485631617790934E-6</v>
      </c>
      <c r="BU42" s="267">
        <v>4.2167969061910707E-6</v>
      </c>
      <c r="BV42" s="267">
        <v>1.5111622599439532E-6</v>
      </c>
      <c r="BW42" s="267">
        <v>4.7311968275426831E-6</v>
      </c>
      <c r="BX42" s="267">
        <v>3.4022608143774366E-6</v>
      </c>
      <c r="BY42" s="267">
        <v>6.0365893574704457E-6</v>
      </c>
      <c r="BZ42" s="267">
        <v>6.1635116683712866E-6</v>
      </c>
      <c r="CA42" s="267">
        <v>2.2214743618760387E-5</v>
      </c>
      <c r="CB42" s="267">
        <v>8.3921908197093659E-5</v>
      </c>
      <c r="CC42" s="267">
        <v>6.5149870964190053E-6</v>
      </c>
      <c r="CD42" s="267">
        <v>5.5197122362146684E-6</v>
      </c>
      <c r="CE42" s="267">
        <v>9.5562474839541518E-6</v>
      </c>
      <c r="CF42" s="267">
        <v>1.2683994870870709E-5</v>
      </c>
      <c r="CG42" s="267">
        <v>1.6423839468617621E-6</v>
      </c>
      <c r="CH42" s="267">
        <v>4.4772941397030555E-6</v>
      </c>
      <c r="CI42" s="267">
        <v>6.0551655995648104E-6</v>
      </c>
      <c r="CJ42" s="267">
        <v>3.2138823479824289E-6</v>
      </c>
      <c r="CK42" s="267">
        <v>6.5290000196890916E-6</v>
      </c>
      <c r="CL42" s="267">
        <v>3.6855825223031766E-6</v>
      </c>
      <c r="CM42" s="267">
        <v>7.5546054497417097E-6</v>
      </c>
      <c r="CN42" s="267">
        <v>3.6457000059251976E-6</v>
      </c>
      <c r="CO42" s="267">
        <v>4.9466754134433024E-6</v>
      </c>
      <c r="CP42" s="267">
        <v>2.9704206835413982E-6</v>
      </c>
      <c r="CQ42" s="267">
        <v>3.0627437748752668E-6</v>
      </c>
      <c r="CR42" s="267">
        <v>6.9638730169580831E-6</v>
      </c>
      <c r="CS42" s="267">
        <v>3.8268026748857996E-6</v>
      </c>
      <c r="CT42" s="267">
        <v>1.2053496724167301E-5</v>
      </c>
      <c r="CU42" s="267">
        <v>3.8976794567374743E-6</v>
      </c>
      <c r="CV42" s="267">
        <v>3.0837797379605901E-6</v>
      </c>
      <c r="CW42" s="267">
        <v>1.2370082920217629E-4</v>
      </c>
      <c r="CX42" s="267">
        <v>2.6424214314213525E-6</v>
      </c>
      <c r="CY42" s="267">
        <v>6.3088059021333857E-6</v>
      </c>
      <c r="CZ42" s="267">
        <v>7.083034946135749E-6</v>
      </c>
      <c r="DA42" s="267">
        <v>6.2908276323584993E-6</v>
      </c>
      <c r="DB42" s="267">
        <v>6.1377183594838937E-6</v>
      </c>
      <c r="DC42" s="267">
        <v>9.5754777436341739E-6</v>
      </c>
      <c r="DD42" s="267">
        <v>4.4025795980544887E-6</v>
      </c>
      <c r="DE42" s="268">
        <v>1.0924387534502048E-5</v>
      </c>
      <c r="DF42" s="266">
        <v>1.0428105693240581</v>
      </c>
      <c r="DG42" s="269">
        <v>0.81439604004388932</v>
      </c>
      <c r="DH42" s="270"/>
      <c r="DI42" s="270"/>
      <c r="DJ42" s="270"/>
      <c r="DK42" s="270"/>
      <c r="DL42" s="270"/>
      <c r="DM42" s="270"/>
      <c r="DN42" s="270"/>
      <c r="DO42" s="270"/>
      <c r="DP42" s="270"/>
      <c r="DQ42" s="270"/>
      <c r="DR42" s="270"/>
      <c r="DS42" s="270"/>
      <c r="DT42" s="270"/>
      <c r="DU42" s="270"/>
      <c r="DV42" s="270"/>
      <c r="DW42" s="270"/>
      <c r="DX42" s="270"/>
      <c r="DY42" s="270"/>
      <c r="DZ42" s="270"/>
      <c r="EA42" s="270"/>
      <c r="EB42" s="270"/>
      <c r="EC42" s="253"/>
      <c r="ED42" s="271"/>
    </row>
    <row r="43" spans="1:134" ht="39.950000000000003" customHeight="1">
      <c r="A43" s="272" t="s">
        <v>235</v>
      </c>
      <c r="B43" s="265" t="s">
        <v>147</v>
      </c>
      <c r="C43" s="266">
        <v>1.3020989395818899E-5</v>
      </c>
      <c r="D43" s="267">
        <v>6.3464353691464179E-6</v>
      </c>
      <c r="E43" s="267">
        <v>9.841426004411261E-6</v>
      </c>
      <c r="F43" s="267">
        <v>6.1661814600883155E-6</v>
      </c>
      <c r="G43" s="267">
        <v>2.2037618641233821E-5</v>
      </c>
      <c r="H43" s="267">
        <v>0</v>
      </c>
      <c r="I43" s="267">
        <v>1.4756984838710761E-5</v>
      </c>
      <c r="J43" s="267">
        <v>4.4374095104652797E-5</v>
      </c>
      <c r="K43" s="267">
        <v>3.4812888831226852E-5</v>
      </c>
      <c r="L43" s="267">
        <v>1.5189530365031618E-5</v>
      </c>
      <c r="M43" s="267">
        <v>0</v>
      </c>
      <c r="N43" s="267">
        <v>1.748909972880838E-5</v>
      </c>
      <c r="O43" s="267">
        <v>1.3452564719525395E-5</v>
      </c>
      <c r="P43" s="267">
        <v>9.7032332465873346E-6</v>
      </c>
      <c r="Q43" s="267">
        <v>4.1120657660556658E-4</v>
      </c>
      <c r="R43" s="267">
        <v>8.4591344133018974E-5</v>
      </c>
      <c r="S43" s="267">
        <v>2.8216866431876842E-5</v>
      </c>
      <c r="T43" s="267">
        <v>-1.0104230134255442E-4</v>
      </c>
      <c r="U43" s="267">
        <v>3.2736347513140666E-4</v>
      </c>
      <c r="V43" s="267">
        <v>8.3895330177364887E-3</v>
      </c>
      <c r="W43" s="267">
        <v>4.7236299432250209E-6</v>
      </c>
      <c r="X43" s="267">
        <v>3.4896233936558628E-4</v>
      </c>
      <c r="Y43" s="267">
        <v>9.9327229586517095E-5</v>
      </c>
      <c r="Z43" s="267">
        <v>2.3926028973343565E-5</v>
      </c>
      <c r="AA43" s="267">
        <v>1.2485696387392947E-4</v>
      </c>
      <c r="AB43" s="267">
        <v>1.9025972976174084E-3</v>
      </c>
      <c r="AC43" s="267">
        <v>1.0218582369624567E-6</v>
      </c>
      <c r="AD43" s="267">
        <v>2.1152710837905292E-5</v>
      </c>
      <c r="AE43" s="267">
        <v>1.1438393210058937E-4</v>
      </c>
      <c r="AF43" s="267">
        <v>9.3167870652772775E-5</v>
      </c>
      <c r="AG43" s="267">
        <v>9.1919765024810138E-6</v>
      </c>
      <c r="AH43" s="267">
        <v>4.3319041577122882E-4</v>
      </c>
      <c r="AI43" s="267">
        <v>1.0933664754741182E-5</v>
      </c>
      <c r="AJ43" s="267">
        <v>2.4422971335217414E-3</v>
      </c>
      <c r="AK43" s="267">
        <v>1.3723310988776843E-3</v>
      </c>
      <c r="AL43" s="267">
        <v>0</v>
      </c>
      <c r="AM43" s="267">
        <v>8.1193102142595504E-3</v>
      </c>
      <c r="AN43" s="267">
        <v>7.0391042769155738E-4</v>
      </c>
      <c r="AO43" s="267">
        <v>-5.4173640173047112E-5</v>
      </c>
      <c r="AP43" s="267">
        <v>1.0034235663005553</v>
      </c>
      <c r="AQ43" s="267">
        <v>8.1281911676267984E-2</v>
      </c>
      <c r="AR43" s="267">
        <v>1.1767878009330901E-3</v>
      </c>
      <c r="AS43" s="267">
        <v>2.6561743414251241E-3</v>
      </c>
      <c r="AT43" s="267">
        <v>5.4932602754054628E-4</v>
      </c>
      <c r="AU43" s="267">
        <v>6.5461771782881714E-4</v>
      </c>
      <c r="AV43" s="267">
        <v>1.3077270884003324E-2</v>
      </c>
      <c r="AW43" s="267">
        <v>1.6251194088088425E-2</v>
      </c>
      <c r="AX43" s="267">
        <v>6.0299522839052959E-3</v>
      </c>
      <c r="AY43" s="267">
        <v>2.5679584407847355E-3</v>
      </c>
      <c r="AZ43" s="267">
        <v>1.5756685804535306E-3</v>
      </c>
      <c r="BA43" s="267">
        <v>7.7438669809244502E-4</v>
      </c>
      <c r="BB43" s="267">
        <v>4.2786372849828863E-3</v>
      </c>
      <c r="BC43" s="267">
        <v>1.5484752129897296E-4</v>
      </c>
      <c r="BD43" s="267">
        <v>1.8245945509827604E-4</v>
      </c>
      <c r="BE43" s="267">
        <v>0</v>
      </c>
      <c r="BF43" s="267">
        <v>5.3653426414649328E-5</v>
      </c>
      <c r="BG43" s="267">
        <v>2.6357018523032669E-3</v>
      </c>
      <c r="BH43" s="267">
        <v>2.5624585366516942E-4</v>
      </c>
      <c r="BI43" s="267">
        <v>3.7117071386833167E-4</v>
      </c>
      <c r="BJ43" s="267">
        <v>3.6880957532569383E-3</v>
      </c>
      <c r="BK43" s="267">
        <v>3.3115651561000909E-6</v>
      </c>
      <c r="BL43" s="267">
        <v>1.2947803632298497E-4</v>
      </c>
      <c r="BM43" s="267">
        <v>1.4997852696184793E-4</v>
      </c>
      <c r="BN43" s="267">
        <v>7.2936665800247909E-5</v>
      </c>
      <c r="BO43" s="267">
        <v>3.8249894640330018E-4</v>
      </c>
      <c r="BP43" s="267">
        <v>7.7555016229382972E-6</v>
      </c>
      <c r="BQ43" s="267">
        <v>2.420583895029718E-6</v>
      </c>
      <c r="BR43" s="267">
        <v>5.006935170047652E-5</v>
      </c>
      <c r="BS43" s="267">
        <v>3.173895328510282E-5</v>
      </c>
      <c r="BT43" s="267">
        <v>3.3809659752690484E-6</v>
      </c>
      <c r="BU43" s="267">
        <v>1.740706837202864E-6</v>
      </c>
      <c r="BV43" s="267">
        <v>1.3679010973637085E-6</v>
      </c>
      <c r="BW43" s="267">
        <v>1.8267597738760952E-6</v>
      </c>
      <c r="BX43" s="267">
        <v>1.1324028635299528E-6</v>
      </c>
      <c r="BY43" s="267">
        <v>2.8986377084171515E-6</v>
      </c>
      <c r="BZ43" s="267">
        <v>4.7739908436032758E-6</v>
      </c>
      <c r="CA43" s="267">
        <v>1.6010627099804994E-5</v>
      </c>
      <c r="CB43" s="267">
        <v>1.0507664394848926E-5</v>
      </c>
      <c r="CC43" s="267">
        <v>4.0826218393292491E-6</v>
      </c>
      <c r="CD43" s="267">
        <v>4.0647362605561568E-6</v>
      </c>
      <c r="CE43" s="267">
        <v>6.7732602933434336E-6</v>
      </c>
      <c r="CF43" s="267">
        <v>6.3141824080065342E-6</v>
      </c>
      <c r="CG43" s="267">
        <v>1.3450480820792861E-6</v>
      </c>
      <c r="CH43" s="267">
        <v>3.1055281403265174E-6</v>
      </c>
      <c r="CI43" s="267">
        <v>1.1136831748694817E-5</v>
      </c>
      <c r="CJ43" s="267">
        <v>3.1017512846497835E-6</v>
      </c>
      <c r="CK43" s="267">
        <v>3.5484254459618708E-6</v>
      </c>
      <c r="CL43" s="267">
        <v>2.6364166447328312E-5</v>
      </c>
      <c r="CM43" s="267">
        <v>5.2756086812015197E-6</v>
      </c>
      <c r="CN43" s="267">
        <v>4.4293678856733986E-6</v>
      </c>
      <c r="CO43" s="267">
        <v>3.5790526754046606E-5</v>
      </c>
      <c r="CP43" s="267">
        <v>3.2811606251320583E-5</v>
      </c>
      <c r="CQ43" s="267">
        <v>4.1633066218591949E-5</v>
      </c>
      <c r="CR43" s="267">
        <v>8.2431320672275125E-6</v>
      </c>
      <c r="CS43" s="267">
        <v>9.7597003099036826E-6</v>
      </c>
      <c r="CT43" s="267">
        <v>6.1384494619366542E-6</v>
      </c>
      <c r="CU43" s="267">
        <v>3.9273937745108883E-6</v>
      </c>
      <c r="CV43" s="267">
        <v>1.0707139034475531E-5</v>
      </c>
      <c r="CW43" s="267">
        <v>9.1672206000344643E-5</v>
      </c>
      <c r="CX43" s="267">
        <v>2.8361522378015247E-6</v>
      </c>
      <c r="CY43" s="267">
        <v>1.6749791695223415E-5</v>
      </c>
      <c r="CZ43" s="267">
        <v>1.1083701178454194E-5</v>
      </c>
      <c r="DA43" s="267">
        <v>2.7448763210475046E-5</v>
      </c>
      <c r="DB43" s="267">
        <v>6.1852395272103484E-6</v>
      </c>
      <c r="DC43" s="267">
        <v>1.1792716831829387E-5</v>
      </c>
      <c r="DD43" s="267">
        <v>4.5416789546172691E-5</v>
      </c>
      <c r="DE43" s="268">
        <v>5.6213125580501041E-5</v>
      </c>
      <c r="DF43" s="266">
        <v>1.1681295766955011</v>
      </c>
      <c r="DG43" s="269">
        <v>0.91226549624981201</v>
      </c>
      <c r="DH43" s="270"/>
      <c r="DI43" s="270"/>
      <c r="DJ43" s="270"/>
      <c r="DK43" s="270"/>
      <c r="DL43" s="270"/>
      <c r="DM43" s="270"/>
      <c r="DN43" s="270"/>
      <c r="DO43" s="270"/>
      <c r="DP43" s="270"/>
      <c r="DQ43" s="270"/>
      <c r="DR43" s="270"/>
      <c r="DS43" s="270"/>
      <c r="DT43" s="270"/>
      <c r="DU43" s="270"/>
      <c r="DV43" s="270"/>
      <c r="DW43" s="270"/>
      <c r="DX43" s="270"/>
      <c r="DY43" s="270"/>
      <c r="DZ43" s="270"/>
      <c r="EA43" s="270"/>
      <c r="EB43" s="270"/>
      <c r="EC43" s="253"/>
      <c r="ED43" s="271"/>
    </row>
    <row r="44" spans="1:134" ht="39.950000000000003" customHeight="1">
      <c r="A44" s="272" t="s">
        <v>236</v>
      </c>
      <c r="B44" s="265" t="s">
        <v>148</v>
      </c>
      <c r="C44" s="266">
        <v>1.931918804127619E-5</v>
      </c>
      <c r="D44" s="267">
        <v>1.6188412045886179E-5</v>
      </c>
      <c r="E44" s="267">
        <v>2.9828297691532916E-5</v>
      </c>
      <c r="F44" s="267">
        <v>2.2292587979422705E-5</v>
      </c>
      <c r="G44" s="267">
        <v>8.1906148991151554E-5</v>
      </c>
      <c r="H44" s="267">
        <v>0</v>
      </c>
      <c r="I44" s="267">
        <v>5.3737801855861309E-5</v>
      </c>
      <c r="J44" s="267">
        <v>2.6319546950918417E-4</v>
      </c>
      <c r="K44" s="267">
        <v>1.8066182218515374E-4</v>
      </c>
      <c r="L44" s="267">
        <v>2.7687625627900781E-5</v>
      </c>
      <c r="M44" s="267">
        <v>0</v>
      </c>
      <c r="N44" s="267">
        <v>1.8737841152064153E-5</v>
      </c>
      <c r="O44" s="267">
        <v>1.2466352791882637E-5</v>
      </c>
      <c r="P44" s="267">
        <v>6.279623222579766E-5</v>
      </c>
      <c r="Q44" s="267">
        <v>2.753381620125347E-3</v>
      </c>
      <c r="R44" s="267">
        <v>1.5874516204293978E-5</v>
      </c>
      <c r="S44" s="267">
        <v>1.7772231334280651E-4</v>
      </c>
      <c r="T44" s="267">
        <v>4.5963314034184197E-4</v>
      </c>
      <c r="U44" s="267">
        <v>1.5516552250369809E-5</v>
      </c>
      <c r="V44" s="267">
        <v>4.3466686372480818E-5</v>
      </c>
      <c r="W44" s="267">
        <v>3.1971722091618137E-6</v>
      </c>
      <c r="X44" s="267">
        <v>1.2357164951518082E-5</v>
      </c>
      <c r="Y44" s="267">
        <v>1.5939504253965895E-5</v>
      </c>
      <c r="Z44" s="267">
        <v>1.1076781435132048E-5</v>
      </c>
      <c r="AA44" s="267">
        <v>2.1062045884531034E-4</v>
      </c>
      <c r="AB44" s="267">
        <v>8.8401755952580499E-4</v>
      </c>
      <c r="AC44" s="267">
        <v>4.3555961528161635E-6</v>
      </c>
      <c r="AD44" s="267">
        <v>2.8146143469498432E-5</v>
      </c>
      <c r="AE44" s="267">
        <v>2.9869967894730483E-4</v>
      </c>
      <c r="AF44" s="267">
        <v>2.4167395596787062E-4</v>
      </c>
      <c r="AG44" s="267">
        <v>1.5556245715362155E-5</v>
      </c>
      <c r="AH44" s="267">
        <v>1.9661878806275889E-5</v>
      </c>
      <c r="AI44" s="267">
        <v>2.1780991087791908E-5</v>
      </c>
      <c r="AJ44" s="267">
        <v>4.3128228939934648E-5</v>
      </c>
      <c r="AK44" s="267">
        <v>5.3556685028713163E-4</v>
      </c>
      <c r="AL44" s="267">
        <v>0</v>
      </c>
      <c r="AM44" s="267">
        <v>9.8601021913010149E-4</v>
      </c>
      <c r="AN44" s="267">
        <v>7.4479323242847734E-5</v>
      </c>
      <c r="AO44" s="267">
        <v>9.8461365411051794E-6</v>
      </c>
      <c r="AP44" s="267">
        <v>6.3120625538111155E-6</v>
      </c>
      <c r="AQ44" s="267">
        <v>1.0110944280786682</v>
      </c>
      <c r="AR44" s="267">
        <v>1.2332087599137309E-2</v>
      </c>
      <c r="AS44" s="267">
        <v>5.2847118773405709E-3</v>
      </c>
      <c r="AT44" s="267">
        <v>4.7545801554344479E-3</v>
      </c>
      <c r="AU44" s="267">
        <v>3.2110141041181103E-3</v>
      </c>
      <c r="AV44" s="267">
        <v>3.7014484936982741E-3</v>
      </c>
      <c r="AW44" s="267">
        <v>3.7258230851324706E-3</v>
      </c>
      <c r="AX44" s="267">
        <v>9.8379902431756476E-3</v>
      </c>
      <c r="AY44" s="267">
        <v>7.4116391706665549E-3</v>
      </c>
      <c r="AZ44" s="267">
        <v>1.14328453284469E-2</v>
      </c>
      <c r="BA44" s="267">
        <v>4.3208378502152187E-3</v>
      </c>
      <c r="BB44" s="267">
        <v>5.3457565771009869E-3</v>
      </c>
      <c r="BC44" s="267">
        <v>1.6167044292329596E-4</v>
      </c>
      <c r="BD44" s="267">
        <v>4.1831489195254055E-5</v>
      </c>
      <c r="BE44" s="267">
        <v>0</v>
      </c>
      <c r="BF44" s="267">
        <v>1.4646549510023609E-4</v>
      </c>
      <c r="BG44" s="267">
        <v>8.1237948274559615E-3</v>
      </c>
      <c r="BH44" s="267">
        <v>2.5945831290648032E-3</v>
      </c>
      <c r="BI44" s="267">
        <v>9.3713202790447943E-4</v>
      </c>
      <c r="BJ44" s="267">
        <v>2.7187134483557841E-3</v>
      </c>
      <c r="BK44" s="267">
        <v>1.7169018089211232E-5</v>
      </c>
      <c r="BL44" s="267">
        <v>1.215404784279736E-3</v>
      </c>
      <c r="BM44" s="267">
        <v>1.4357473443449597E-3</v>
      </c>
      <c r="BN44" s="267">
        <v>7.4343047216791653E-4</v>
      </c>
      <c r="BO44" s="267">
        <v>4.5246637737504248E-3</v>
      </c>
      <c r="BP44" s="267">
        <v>6.8302061112003557E-5</v>
      </c>
      <c r="BQ44" s="267">
        <v>1.6310609470696426E-5</v>
      </c>
      <c r="BR44" s="267">
        <v>1.0811837092244662E-4</v>
      </c>
      <c r="BS44" s="267">
        <v>2.2432063180608665E-5</v>
      </c>
      <c r="BT44" s="267">
        <v>1.5039808336940716E-5</v>
      </c>
      <c r="BU44" s="267">
        <v>1.0787481405031958E-5</v>
      </c>
      <c r="BV44" s="267">
        <v>6.0336301487493707E-6</v>
      </c>
      <c r="BW44" s="267">
        <v>1.4644176374374184E-5</v>
      </c>
      <c r="BX44" s="267">
        <v>8.8237342520690985E-6</v>
      </c>
      <c r="BY44" s="267">
        <v>1.7435318861590047E-5</v>
      </c>
      <c r="BZ44" s="267">
        <v>1.8394050855873952E-5</v>
      </c>
      <c r="CA44" s="267">
        <v>8.1266356182612041E-5</v>
      </c>
      <c r="CB44" s="267">
        <v>7.7037144053971864E-5</v>
      </c>
      <c r="CC44" s="267">
        <v>1.7876382154917489E-5</v>
      </c>
      <c r="CD44" s="267">
        <v>1.99113128550144E-5</v>
      </c>
      <c r="CE44" s="267">
        <v>2.2281989505161794E-5</v>
      </c>
      <c r="CF44" s="267">
        <v>2.6754258908740569E-5</v>
      </c>
      <c r="CG44" s="267">
        <v>6.890698216520463E-6</v>
      </c>
      <c r="CH44" s="267">
        <v>1.2827808546598912E-5</v>
      </c>
      <c r="CI44" s="267">
        <v>2.905657543971625E-5</v>
      </c>
      <c r="CJ44" s="267">
        <v>9.6978395693681091E-6</v>
      </c>
      <c r="CK44" s="267">
        <v>1.8627105637182287E-5</v>
      </c>
      <c r="CL44" s="267">
        <v>5.4828811523419005E-5</v>
      </c>
      <c r="CM44" s="267">
        <v>2.7094271421300435E-5</v>
      </c>
      <c r="CN44" s="267">
        <v>1.4839812678930935E-5</v>
      </c>
      <c r="CO44" s="267">
        <v>4.0966421068467549E-5</v>
      </c>
      <c r="CP44" s="267">
        <v>3.3605594689987815E-4</v>
      </c>
      <c r="CQ44" s="267">
        <v>1.4537608213486567E-5</v>
      </c>
      <c r="CR44" s="267">
        <v>4.3548950976813149E-5</v>
      </c>
      <c r="CS44" s="267">
        <v>7.0420807148102336E-5</v>
      </c>
      <c r="CT44" s="267">
        <v>3.8422033447907048E-5</v>
      </c>
      <c r="CU44" s="267">
        <v>1.4641291396425006E-5</v>
      </c>
      <c r="CV44" s="267">
        <v>2.3206111521582565E-5</v>
      </c>
      <c r="CW44" s="267">
        <v>4.7416566670789904E-4</v>
      </c>
      <c r="CX44" s="267">
        <v>1.0547302060642787E-5</v>
      </c>
      <c r="CY44" s="267">
        <v>1.3704076772452772E-4</v>
      </c>
      <c r="CZ44" s="267">
        <v>7.7389161085174659E-5</v>
      </c>
      <c r="DA44" s="267">
        <v>1.2178189241929958E-4</v>
      </c>
      <c r="DB44" s="267">
        <v>1.8224436156607677E-5</v>
      </c>
      <c r="DC44" s="267">
        <v>6.7985945292569909E-5</v>
      </c>
      <c r="DD44" s="267">
        <v>1.5244155507286618E-4</v>
      </c>
      <c r="DE44" s="268">
        <v>5.8780089173366387E-5</v>
      </c>
      <c r="DF44" s="266">
        <v>1.1152160750345435</v>
      </c>
      <c r="DG44" s="269">
        <v>0.87094203110170565</v>
      </c>
      <c r="DH44" s="270"/>
      <c r="DI44" s="270"/>
      <c r="DJ44" s="270"/>
      <c r="DK44" s="270"/>
      <c r="DL44" s="270"/>
      <c r="DM44" s="270"/>
      <c r="DN44" s="270"/>
      <c r="DO44" s="270"/>
      <c r="DP44" s="270"/>
      <c r="DQ44" s="270"/>
      <c r="DR44" s="270"/>
      <c r="DS44" s="270"/>
      <c r="DT44" s="270"/>
      <c r="DU44" s="270"/>
      <c r="DV44" s="270"/>
      <c r="DW44" s="270"/>
      <c r="DX44" s="270"/>
      <c r="DY44" s="270"/>
      <c r="DZ44" s="270"/>
      <c r="EA44" s="270"/>
      <c r="EB44" s="270"/>
      <c r="EC44" s="253"/>
      <c r="ED44" s="271"/>
    </row>
    <row r="45" spans="1:134" ht="39.950000000000003" customHeight="1">
      <c r="A45" s="272" t="s">
        <v>237</v>
      </c>
      <c r="B45" s="265" t="s">
        <v>428</v>
      </c>
      <c r="C45" s="266">
        <v>7.8140672431397342E-5</v>
      </c>
      <c r="D45" s="267">
        <v>5.0450776081958707E-5</v>
      </c>
      <c r="E45" s="267">
        <v>4.0913767335983023E-5</v>
      </c>
      <c r="F45" s="267">
        <v>9.1485619549658018E-5</v>
      </c>
      <c r="G45" s="267">
        <v>2.1418180575350952E-4</v>
      </c>
      <c r="H45" s="267">
        <v>0</v>
      </c>
      <c r="I45" s="267">
        <v>6.3960714880731981E-5</v>
      </c>
      <c r="J45" s="267">
        <v>3.7958619763620522E-5</v>
      </c>
      <c r="K45" s="267">
        <v>3.2937676179204242E-5</v>
      </c>
      <c r="L45" s="267">
        <v>3.1746435491783156E-5</v>
      </c>
      <c r="M45" s="267">
        <v>0</v>
      </c>
      <c r="N45" s="267">
        <v>9.3181783548303092E-5</v>
      </c>
      <c r="O45" s="267">
        <v>5.5499144601706387E-5</v>
      </c>
      <c r="P45" s="267">
        <v>5.2645572752950382E-5</v>
      </c>
      <c r="Q45" s="267">
        <v>5.4816731909861137E-4</v>
      </c>
      <c r="R45" s="267">
        <v>7.3207938342445783E-5</v>
      </c>
      <c r="S45" s="267">
        <v>6.508059575843543E-5</v>
      </c>
      <c r="T45" s="267">
        <v>3.476785150657528E-5</v>
      </c>
      <c r="U45" s="267">
        <v>6.7821701308024159E-5</v>
      </c>
      <c r="V45" s="267">
        <v>8.8466175886920469E-5</v>
      </c>
      <c r="W45" s="267">
        <v>3.445503187968545E-5</v>
      </c>
      <c r="X45" s="267">
        <v>4.3454349944444517E-5</v>
      </c>
      <c r="Y45" s="267">
        <v>9.1789058356411214E-5</v>
      </c>
      <c r="Z45" s="267">
        <v>8.5168520263314792E-5</v>
      </c>
      <c r="AA45" s="267">
        <v>3.0483815084997858E-5</v>
      </c>
      <c r="AB45" s="267">
        <v>5.9458406845083345E-5</v>
      </c>
      <c r="AC45" s="267">
        <v>1.2364578998711884E-5</v>
      </c>
      <c r="AD45" s="267">
        <v>1.7006737635896324E-4</v>
      </c>
      <c r="AE45" s="267">
        <v>5.6134032718799866E-5</v>
      </c>
      <c r="AF45" s="267">
        <v>2.7371828186846094E-5</v>
      </c>
      <c r="AG45" s="267">
        <v>1.1447676813970961E-5</v>
      </c>
      <c r="AH45" s="267">
        <v>2.1221765178895142E-5</v>
      </c>
      <c r="AI45" s="267">
        <v>1.1901375259943913E-4</v>
      </c>
      <c r="AJ45" s="267">
        <v>2.0933633265051391E-5</v>
      </c>
      <c r="AK45" s="267">
        <v>7.3657509697557018E-5</v>
      </c>
      <c r="AL45" s="267">
        <v>0</v>
      </c>
      <c r="AM45" s="267">
        <v>6.2664393613444351E-5</v>
      </c>
      <c r="AN45" s="267">
        <v>1.43945841912968E-4</v>
      </c>
      <c r="AO45" s="267">
        <v>3.4881479260398423E-5</v>
      </c>
      <c r="AP45" s="267">
        <v>4.3961792266297876E-5</v>
      </c>
      <c r="AQ45" s="267">
        <v>3.6531501989576114E-5</v>
      </c>
      <c r="AR45" s="267">
        <v>1.0068713304028274</v>
      </c>
      <c r="AS45" s="267">
        <v>1.8282520179936635E-4</v>
      </c>
      <c r="AT45" s="267">
        <v>1.3239764241788695E-4</v>
      </c>
      <c r="AU45" s="267">
        <v>8.3553625854623624E-5</v>
      </c>
      <c r="AV45" s="267">
        <v>4.8788895621330992E-5</v>
      </c>
      <c r="AW45" s="267">
        <v>5.3899469832547576E-5</v>
      </c>
      <c r="AX45" s="267">
        <v>1.6685330771761263E-4</v>
      </c>
      <c r="AY45" s="267">
        <v>5.8982232997960991E-5</v>
      </c>
      <c r="AZ45" s="267">
        <v>9.5156660598910228E-6</v>
      </c>
      <c r="BA45" s="267">
        <v>3.6777955222724152E-5</v>
      </c>
      <c r="BB45" s="267">
        <v>7.3247778131900479E-5</v>
      </c>
      <c r="BC45" s="267">
        <v>6.7018720349615511E-6</v>
      </c>
      <c r="BD45" s="267">
        <v>6.0515355625104016E-7</v>
      </c>
      <c r="BE45" s="267">
        <v>0</v>
      </c>
      <c r="BF45" s="267">
        <v>3.8325135602931778E-6</v>
      </c>
      <c r="BG45" s="267">
        <v>1.7187049424292177E-5</v>
      </c>
      <c r="BH45" s="267">
        <v>4.5498897890769311E-3</v>
      </c>
      <c r="BI45" s="267">
        <v>9.5720139345635048E-4</v>
      </c>
      <c r="BJ45" s="267">
        <v>3.0525574885903305E-3</v>
      </c>
      <c r="BK45" s="267">
        <v>1.0008969334528891E-4</v>
      </c>
      <c r="BL45" s="267">
        <v>3.0499306798575359E-2</v>
      </c>
      <c r="BM45" s="267">
        <v>3.3871771962689534E-2</v>
      </c>
      <c r="BN45" s="267">
        <v>1.531108287932789E-2</v>
      </c>
      <c r="BO45" s="267">
        <v>2.1854719566248518E-2</v>
      </c>
      <c r="BP45" s="267">
        <v>1.9777103475920345E-4</v>
      </c>
      <c r="BQ45" s="267">
        <v>2.7429406242707329E-4</v>
      </c>
      <c r="BR45" s="267">
        <v>6.9890286602881447E-4</v>
      </c>
      <c r="BS45" s="267">
        <v>5.62398976029201E-5</v>
      </c>
      <c r="BT45" s="267">
        <v>7.9382803368021514E-5</v>
      </c>
      <c r="BU45" s="267">
        <v>6.8663450670411E-5</v>
      </c>
      <c r="BV45" s="267">
        <v>4.3483870535629975E-5</v>
      </c>
      <c r="BW45" s="267">
        <v>2.9030086331585826E-4</v>
      </c>
      <c r="BX45" s="267">
        <v>2.1838970674219223E-4</v>
      </c>
      <c r="BY45" s="267">
        <v>1.4116798485794244E-4</v>
      </c>
      <c r="BZ45" s="267">
        <v>3.8576130100974107E-5</v>
      </c>
      <c r="CA45" s="267">
        <v>5.5793543677710171E-5</v>
      </c>
      <c r="CB45" s="267">
        <v>5.8879512111680455E-4</v>
      </c>
      <c r="CC45" s="267">
        <v>6.564933639463141E-5</v>
      </c>
      <c r="CD45" s="267">
        <v>6.8922411850430443E-5</v>
      </c>
      <c r="CE45" s="267">
        <v>2.6013108007560498E-4</v>
      </c>
      <c r="CF45" s="267">
        <v>2.2607934434303641E-4</v>
      </c>
      <c r="CG45" s="267">
        <v>3.6759126525268932E-5</v>
      </c>
      <c r="CH45" s="267">
        <v>8.2863334289568651E-5</v>
      </c>
      <c r="CI45" s="267">
        <v>2.4624687393615222E-4</v>
      </c>
      <c r="CJ45" s="267">
        <v>1.7419225629090661E-5</v>
      </c>
      <c r="CK45" s="267">
        <v>1.6828739551739619E-4</v>
      </c>
      <c r="CL45" s="267">
        <v>6.5941323236382401E-5</v>
      </c>
      <c r="CM45" s="267">
        <v>1.7762512395124241E-4</v>
      </c>
      <c r="CN45" s="267">
        <v>1.1764350029835779E-4</v>
      </c>
      <c r="CO45" s="267">
        <v>4.6022348454130765E-5</v>
      </c>
      <c r="CP45" s="267">
        <v>6.6217759434018187E-5</v>
      </c>
      <c r="CQ45" s="267">
        <v>2.6537193604745612E-5</v>
      </c>
      <c r="CR45" s="267">
        <v>9.7731855285331074E-5</v>
      </c>
      <c r="CS45" s="267">
        <v>4.4188273711577489E-5</v>
      </c>
      <c r="CT45" s="267">
        <v>2.1781230718970923E-5</v>
      </c>
      <c r="CU45" s="267">
        <v>2.3093922137552566E-5</v>
      </c>
      <c r="CV45" s="267">
        <v>6.9767122191646258E-5</v>
      </c>
      <c r="CW45" s="267">
        <v>8.9399688574459565E-5</v>
      </c>
      <c r="CX45" s="267">
        <v>2.506037295966106E-5</v>
      </c>
      <c r="CY45" s="267">
        <v>5.8443368508820968E-5</v>
      </c>
      <c r="CZ45" s="267">
        <v>5.3963887232343643E-5</v>
      </c>
      <c r="DA45" s="267">
        <v>5.3141585650140612E-5</v>
      </c>
      <c r="DB45" s="267">
        <v>6.6799951222073394E-5</v>
      </c>
      <c r="DC45" s="267">
        <v>6.8358589257111379E-5</v>
      </c>
      <c r="DD45" s="267">
        <v>3.9208949697335822E-5</v>
      </c>
      <c r="DE45" s="268">
        <v>8.2139835756813928E-5</v>
      </c>
      <c r="DF45" s="266">
        <v>1.1260599241995242</v>
      </c>
      <c r="DG45" s="269">
        <v>0.87941067159939235</v>
      </c>
      <c r="DH45" s="270"/>
      <c r="DI45" s="270"/>
      <c r="DJ45" s="270"/>
      <c r="DK45" s="270"/>
      <c r="DL45" s="270"/>
      <c r="DM45" s="270"/>
      <c r="DN45" s="270"/>
      <c r="DO45" s="270"/>
      <c r="DP45" s="270"/>
      <c r="DQ45" s="270"/>
      <c r="DR45" s="270"/>
      <c r="DS45" s="270"/>
      <c r="DT45" s="270"/>
      <c r="DU45" s="270"/>
      <c r="DV45" s="270"/>
      <c r="DW45" s="270"/>
      <c r="DX45" s="270"/>
      <c r="DY45" s="270"/>
      <c r="DZ45" s="270"/>
      <c r="EA45" s="270"/>
      <c r="EB45" s="270"/>
      <c r="EC45" s="253"/>
      <c r="ED45" s="271"/>
    </row>
    <row r="46" spans="1:134" ht="39.950000000000003" customHeight="1">
      <c r="A46" s="272" t="s">
        <v>238</v>
      </c>
      <c r="B46" s="265" t="s">
        <v>149</v>
      </c>
      <c r="C46" s="266">
        <v>1.8190051908006157E-4</v>
      </c>
      <c r="D46" s="267">
        <v>2.4655152428466415E-4</v>
      </c>
      <c r="E46" s="267">
        <v>1.3734465203961099E-4</v>
      </c>
      <c r="F46" s="267">
        <v>1.5326308134899031E-4</v>
      </c>
      <c r="G46" s="267">
        <v>4.1260644052487096E-4</v>
      </c>
      <c r="H46" s="267">
        <v>0</v>
      </c>
      <c r="I46" s="267">
        <v>2.0733384094049805E-3</v>
      </c>
      <c r="J46" s="267">
        <v>5.3361648286520626E-4</v>
      </c>
      <c r="K46" s="267">
        <v>4.8795945807337737E-3</v>
      </c>
      <c r="L46" s="267">
        <v>4.7097382136047228E-4</v>
      </c>
      <c r="M46" s="267">
        <v>0</v>
      </c>
      <c r="N46" s="267">
        <v>6.8353483739530747E-5</v>
      </c>
      <c r="O46" s="267">
        <v>2.4545423355052862E-4</v>
      </c>
      <c r="P46" s="267">
        <v>4.1171907991856499E-4</v>
      </c>
      <c r="Q46" s="267">
        <v>6.4578223944419533E-3</v>
      </c>
      <c r="R46" s="267">
        <v>2.1354802430297289E-4</v>
      </c>
      <c r="S46" s="267">
        <v>2.2578638726618812E-4</v>
      </c>
      <c r="T46" s="267">
        <v>9.6560517156277516E-5</v>
      </c>
      <c r="U46" s="267">
        <v>8.7317158686781574E-5</v>
      </c>
      <c r="V46" s="267">
        <v>1.0949072439362033E-3</v>
      </c>
      <c r="W46" s="267">
        <v>2.4886585196401122E-5</v>
      </c>
      <c r="X46" s="267">
        <v>1.9166814741331461E-4</v>
      </c>
      <c r="Y46" s="267">
        <v>4.2948496734911785E-4</v>
      </c>
      <c r="Z46" s="267">
        <v>6.548225885966418E-5</v>
      </c>
      <c r="AA46" s="267">
        <v>1.506773744539E-3</v>
      </c>
      <c r="AB46" s="267">
        <v>8.5547485812553694E-4</v>
      </c>
      <c r="AC46" s="267">
        <v>6.7353116797073902E-5</v>
      </c>
      <c r="AD46" s="267">
        <v>7.3273397168156177E-4</v>
      </c>
      <c r="AE46" s="267">
        <v>2.5851547811291451E-4</v>
      </c>
      <c r="AF46" s="267">
        <v>3.1475276613701737E-3</v>
      </c>
      <c r="AG46" s="267">
        <v>1.4024438405689464E-3</v>
      </c>
      <c r="AH46" s="267">
        <v>1.0589913164748784E-4</v>
      </c>
      <c r="AI46" s="267">
        <v>5.8109645172583851E-4</v>
      </c>
      <c r="AJ46" s="267">
        <v>1.0004040338801859E-3</v>
      </c>
      <c r="AK46" s="267">
        <v>1.2574528398385768E-3</v>
      </c>
      <c r="AL46" s="267">
        <v>0</v>
      </c>
      <c r="AM46" s="267">
        <v>3.9122030062864351E-5</v>
      </c>
      <c r="AN46" s="267">
        <v>1.8786989816786471E-3</v>
      </c>
      <c r="AO46" s="267">
        <v>3.2893091618923235E-5</v>
      </c>
      <c r="AP46" s="267">
        <v>4.7965825916881048E-5</v>
      </c>
      <c r="AQ46" s="267">
        <v>1.5833749942500004E-4</v>
      </c>
      <c r="AR46" s="267">
        <v>5.6734029610045998E-3</v>
      </c>
      <c r="AS46" s="267">
        <v>1.0051320572718112</v>
      </c>
      <c r="AT46" s="267">
        <v>2.3874197107495465E-3</v>
      </c>
      <c r="AU46" s="267">
        <v>3.3058522113531439E-3</v>
      </c>
      <c r="AV46" s="267">
        <v>2.4356813093572753E-3</v>
      </c>
      <c r="AW46" s="267">
        <v>1.8357900918919488E-3</v>
      </c>
      <c r="AX46" s="267">
        <v>2.7583336105287916E-3</v>
      </c>
      <c r="AY46" s="267">
        <v>2.7741884463599533E-3</v>
      </c>
      <c r="AZ46" s="267">
        <v>3.8864989881179563E-3</v>
      </c>
      <c r="BA46" s="267">
        <v>2.3292134111477531E-3</v>
      </c>
      <c r="BB46" s="267">
        <v>1.6723573650896111E-3</v>
      </c>
      <c r="BC46" s="267">
        <v>5.4772024517423705E-3</v>
      </c>
      <c r="BD46" s="267">
        <v>2.0611239889561777E-5</v>
      </c>
      <c r="BE46" s="267">
        <v>0</v>
      </c>
      <c r="BF46" s="267">
        <v>3.1267819054747173E-5</v>
      </c>
      <c r="BG46" s="267">
        <v>1.1337760837381336E-3</v>
      </c>
      <c r="BH46" s="267">
        <v>4.3076253921989095E-3</v>
      </c>
      <c r="BI46" s="267">
        <v>1.1423416383651006E-3</v>
      </c>
      <c r="BJ46" s="267">
        <v>2.2112981417451087E-3</v>
      </c>
      <c r="BK46" s="267">
        <v>1.011406796393701E-4</v>
      </c>
      <c r="BL46" s="267">
        <v>2.2807003166938904E-3</v>
      </c>
      <c r="BM46" s="267">
        <v>7.4643478294374836E-3</v>
      </c>
      <c r="BN46" s="267">
        <v>1.0147140122971302E-3</v>
      </c>
      <c r="BO46" s="267">
        <v>6.1888567311223924E-4</v>
      </c>
      <c r="BP46" s="267">
        <v>1.5322675272797659E-4</v>
      </c>
      <c r="BQ46" s="267">
        <v>1.7718082594288535E-4</v>
      </c>
      <c r="BR46" s="267">
        <v>2.6598796211397586E-4</v>
      </c>
      <c r="BS46" s="267">
        <v>7.5643216217135498E-5</v>
      </c>
      <c r="BT46" s="267">
        <v>3.0029477033849291E-4</v>
      </c>
      <c r="BU46" s="267">
        <v>3.7051745417510854E-5</v>
      </c>
      <c r="BV46" s="267">
        <v>2.1450730809477922E-5</v>
      </c>
      <c r="BW46" s="267">
        <v>7.5230153712588173E-5</v>
      </c>
      <c r="BX46" s="267">
        <v>8.7641073117228401E-5</v>
      </c>
      <c r="BY46" s="267">
        <v>6.7896664583530638E-5</v>
      </c>
      <c r="BZ46" s="267">
        <v>1.757177172876883E-4</v>
      </c>
      <c r="CA46" s="267">
        <v>1.7984769785696231E-4</v>
      </c>
      <c r="CB46" s="267">
        <v>3.8362042042608852E-4</v>
      </c>
      <c r="CC46" s="267">
        <v>1.2588620928585302E-4</v>
      </c>
      <c r="CD46" s="267">
        <v>9.2509072548055201E-5</v>
      </c>
      <c r="CE46" s="267">
        <v>4.2411980937399256E-4</v>
      </c>
      <c r="CF46" s="267">
        <v>3.6687478422295274E-4</v>
      </c>
      <c r="CG46" s="267">
        <v>2.7481203387740386E-5</v>
      </c>
      <c r="CH46" s="267">
        <v>8.0831169103661981E-5</v>
      </c>
      <c r="CI46" s="267">
        <v>9.3457631015775232E-5</v>
      </c>
      <c r="CJ46" s="267">
        <v>3.4264582122355198E-5</v>
      </c>
      <c r="CK46" s="267">
        <v>1.0109368068337909E-4</v>
      </c>
      <c r="CL46" s="267">
        <v>8.7675750680312145E-5</v>
      </c>
      <c r="CM46" s="267">
        <v>2.1594480310265475E-4</v>
      </c>
      <c r="CN46" s="267">
        <v>6.1723347783149574E-5</v>
      </c>
      <c r="CO46" s="267">
        <v>6.7555808070662317E-5</v>
      </c>
      <c r="CP46" s="267">
        <v>7.3912052845640237E-5</v>
      </c>
      <c r="CQ46" s="267">
        <v>3.8519676696828809E-5</v>
      </c>
      <c r="CR46" s="267">
        <v>1.109629511022918E-4</v>
      </c>
      <c r="CS46" s="267">
        <v>9.2711631744707789E-5</v>
      </c>
      <c r="CT46" s="267">
        <v>1.7158914092015528E-4</v>
      </c>
      <c r="CU46" s="267">
        <v>3.3327174549494156E-5</v>
      </c>
      <c r="CV46" s="267">
        <v>4.9728602240184102E-5</v>
      </c>
      <c r="CW46" s="267">
        <v>6.7254852295755435E-4</v>
      </c>
      <c r="CX46" s="267">
        <v>4.6604690135974549E-5</v>
      </c>
      <c r="CY46" s="267">
        <v>2.163560161479782E-4</v>
      </c>
      <c r="CZ46" s="267">
        <v>4.0622622121156608E-4</v>
      </c>
      <c r="DA46" s="267">
        <v>3.508119439333105E-4</v>
      </c>
      <c r="DB46" s="267">
        <v>5.7103513758141869E-5</v>
      </c>
      <c r="DC46" s="267">
        <v>5.5143102968056791E-4</v>
      </c>
      <c r="DD46" s="267">
        <v>1.2982072723457267E-4</v>
      </c>
      <c r="DE46" s="268">
        <v>2.1607005553783901E-4</v>
      </c>
      <c r="DF46" s="266">
        <v>1.0987675107384047</v>
      </c>
      <c r="DG46" s="269">
        <v>0.85809631777539586</v>
      </c>
      <c r="DH46" s="270"/>
      <c r="DI46" s="270"/>
      <c r="DJ46" s="270"/>
      <c r="DK46" s="270"/>
      <c r="DL46" s="270"/>
      <c r="DM46" s="270"/>
      <c r="DN46" s="270"/>
      <c r="DO46" s="270"/>
      <c r="DP46" s="270"/>
      <c r="DQ46" s="270"/>
      <c r="DR46" s="270"/>
      <c r="DS46" s="270"/>
      <c r="DT46" s="270"/>
      <c r="DU46" s="270"/>
      <c r="DV46" s="270"/>
      <c r="DW46" s="270"/>
      <c r="DX46" s="270"/>
      <c r="DY46" s="270"/>
      <c r="DZ46" s="270"/>
      <c r="EA46" s="270"/>
      <c r="EB46" s="270"/>
      <c r="EC46" s="253"/>
      <c r="ED46" s="271"/>
    </row>
    <row r="47" spans="1:134" ht="39.950000000000003" customHeight="1">
      <c r="A47" s="272" t="s">
        <v>239</v>
      </c>
      <c r="B47" s="265" t="s">
        <v>94</v>
      </c>
      <c r="C47" s="266">
        <v>3.8190761958121165E-4</v>
      </c>
      <c r="D47" s="267">
        <v>2.8825031532293756E-4</v>
      </c>
      <c r="E47" s="267">
        <v>1.015382187653956E-3</v>
      </c>
      <c r="F47" s="267">
        <v>7.7086302938061404E-4</v>
      </c>
      <c r="G47" s="267">
        <v>6.7363924732726421E-4</v>
      </c>
      <c r="H47" s="267">
        <v>0</v>
      </c>
      <c r="I47" s="267">
        <v>2.5688832445573931E-3</v>
      </c>
      <c r="J47" s="267">
        <v>1.8675473435316627E-4</v>
      </c>
      <c r="K47" s="267">
        <v>1.5201171156596286E-4</v>
      </c>
      <c r="L47" s="267">
        <v>1.3838090362177765E-4</v>
      </c>
      <c r="M47" s="267">
        <v>0</v>
      </c>
      <c r="N47" s="267">
        <v>2.2734866605022213E-4</v>
      </c>
      <c r="O47" s="267">
        <v>1.3008063960552585E-4</v>
      </c>
      <c r="P47" s="267">
        <v>5.1791634212139653E-4</v>
      </c>
      <c r="Q47" s="267">
        <v>3.3649279597910051E-3</v>
      </c>
      <c r="R47" s="267">
        <v>2.0542953831784264E-4</v>
      </c>
      <c r="S47" s="267">
        <v>1.4065079078292149E-4</v>
      </c>
      <c r="T47" s="267">
        <v>1.5318092651636961E-4</v>
      </c>
      <c r="U47" s="267">
        <v>2.7599384681434855E-4</v>
      </c>
      <c r="V47" s="267">
        <v>3.7060417346214739E-4</v>
      </c>
      <c r="W47" s="267">
        <v>4.5950738399002701E-5</v>
      </c>
      <c r="X47" s="267">
        <v>3.243112131622354E-4</v>
      </c>
      <c r="Y47" s="267">
        <v>3.3159256930098837E-4</v>
      </c>
      <c r="Z47" s="267">
        <v>1.374144450850517E-4</v>
      </c>
      <c r="AA47" s="267">
        <v>1.4006251079161554E-4</v>
      </c>
      <c r="AB47" s="267">
        <v>2.5706993062388813E-4</v>
      </c>
      <c r="AC47" s="267">
        <v>5.6697638200892899E-5</v>
      </c>
      <c r="AD47" s="267">
        <v>4.1656301136423876E-4</v>
      </c>
      <c r="AE47" s="267">
        <v>4.5909113984362438E-4</v>
      </c>
      <c r="AF47" s="267">
        <v>2.3036232709980879E-4</v>
      </c>
      <c r="AG47" s="267">
        <v>3.6946816044463301E-5</v>
      </c>
      <c r="AH47" s="267">
        <v>5.1302041773398693E-4</v>
      </c>
      <c r="AI47" s="267">
        <v>5.3569622720262998E-4</v>
      </c>
      <c r="AJ47" s="267">
        <v>4.6744128168805625E-3</v>
      </c>
      <c r="AK47" s="267">
        <v>1.4747967482054544E-3</v>
      </c>
      <c r="AL47" s="267">
        <v>0</v>
      </c>
      <c r="AM47" s="267">
        <v>1.1052017398264829E-4</v>
      </c>
      <c r="AN47" s="267">
        <v>1.7116791295661389E-3</v>
      </c>
      <c r="AO47" s="267">
        <v>8.4584885866249322E-5</v>
      </c>
      <c r="AP47" s="267">
        <v>1.2182353646826615E-4</v>
      </c>
      <c r="AQ47" s="267">
        <v>2.0205166615377517E-4</v>
      </c>
      <c r="AR47" s="267">
        <v>9.9658721979125242E-4</v>
      </c>
      <c r="AS47" s="267">
        <v>4.0125415350057616E-4</v>
      </c>
      <c r="AT47" s="267">
        <v>1.104631091545152</v>
      </c>
      <c r="AU47" s="267">
        <v>2.4469041071027202E-2</v>
      </c>
      <c r="AV47" s="267">
        <v>3.7345235414355891E-3</v>
      </c>
      <c r="AW47" s="267">
        <v>2.3903388530059945E-3</v>
      </c>
      <c r="AX47" s="267">
        <v>1.5726881477307836E-3</v>
      </c>
      <c r="AY47" s="267">
        <v>3.5169858759521093E-3</v>
      </c>
      <c r="AZ47" s="267">
        <v>5.5089124686731198E-3</v>
      </c>
      <c r="BA47" s="267">
        <v>1.5441322654124836E-3</v>
      </c>
      <c r="BB47" s="267">
        <v>4.4788388086120808E-4</v>
      </c>
      <c r="BC47" s="267">
        <v>4.2299584663460742E-5</v>
      </c>
      <c r="BD47" s="267">
        <v>2.6837407900960761E-5</v>
      </c>
      <c r="BE47" s="267">
        <v>0</v>
      </c>
      <c r="BF47" s="267">
        <v>9.2372251693504461E-5</v>
      </c>
      <c r="BG47" s="267">
        <v>4.6062504944424073E-3</v>
      </c>
      <c r="BH47" s="267">
        <v>1.866100156400528E-2</v>
      </c>
      <c r="BI47" s="267">
        <v>2.3410422921903519E-2</v>
      </c>
      <c r="BJ47" s="267">
        <v>3.5916052410954875E-4</v>
      </c>
      <c r="BK47" s="267">
        <v>2.343660680660994E-4</v>
      </c>
      <c r="BL47" s="267">
        <v>4.7277399612006285E-3</v>
      </c>
      <c r="BM47" s="267">
        <v>7.2192118192627725E-4</v>
      </c>
      <c r="BN47" s="267">
        <v>1.9580495812154056E-3</v>
      </c>
      <c r="BO47" s="267">
        <v>2.9338408386105816E-3</v>
      </c>
      <c r="BP47" s="267">
        <v>5.2756885722958188E-4</v>
      </c>
      <c r="BQ47" s="267">
        <v>9.3192362861124162E-5</v>
      </c>
      <c r="BR47" s="267">
        <v>2.4661226830235087E-3</v>
      </c>
      <c r="BS47" s="267">
        <v>6.3703963099419586E-4</v>
      </c>
      <c r="BT47" s="267">
        <v>1.9728638340556627E-4</v>
      </c>
      <c r="BU47" s="267">
        <v>1.5152715761215462E-4</v>
      </c>
      <c r="BV47" s="267">
        <v>7.6199633920418552E-5</v>
      </c>
      <c r="BW47" s="267">
        <v>5.0323707294816878E-5</v>
      </c>
      <c r="BX47" s="267">
        <v>2.1579147539085781E-5</v>
      </c>
      <c r="BY47" s="267">
        <v>1.7214761736100722E-4</v>
      </c>
      <c r="BZ47" s="267">
        <v>6.6090157163013687E-4</v>
      </c>
      <c r="CA47" s="267">
        <v>3.6868036138871922E-3</v>
      </c>
      <c r="CB47" s="267">
        <v>3.6926921377705317E-4</v>
      </c>
      <c r="CC47" s="267">
        <v>5.4807439067546069E-4</v>
      </c>
      <c r="CD47" s="267">
        <v>6.6840794483914734E-4</v>
      </c>
      <c r="CE47" s="267">
        <v>2.7455122208729012E-4</v>
      </c>
      <c r="CF47" s="267">
        <v>3.6253773245397894E-4</v>
      </c>
      <c r="CG47" s="267">
        <v>1.317984608763542E-4</v>
      </c>
      <c r="CH47" s="267">
        <v>2.18966668680392E-4</v>
      </c>
      <c r="CI47" s="267">
        <v>2.4768304094020653E-4</v>
      </c>
      <c r="CJ47" s="267">
        <v>1.9222547522714333E-4</v>
      </c>
      <c r="CK47" s="267">
        <v>2.3731342890728432E-4</v>
      </c>
      <c r="CL47" s="267">
        <v>1.7785539016733465E-4</v>
      </c>
      <c r="CM47" s="267">
        <v>2.7988800031079778E-4</v>
      </c>
      <c r="CN47" s="267">
        <v>1.9532816668585087E-4</v>
      </c>
      <c r="CO47" s="267">
        <v>2.8136859718166062E-4</v>
      </c>
      <c r="CP47" s="267">
        <v>1.0253628270492705E-4</v>
      </c>
      <c r="CQ47" s="267">
        <v>3.64554948075319E-4</v>
      </c>
      <c r="CR47" s="267">
        <v>1.955339354293073E-4</v>
      </c>
      <c r="CS47" s="267">
        <v>1.3674595103642335E-4</v>
      </c>
      <c r="CT47" s="267">
        <v>2.1566201366288781E-4</v>
      </c>
      <c r="CU47" s="267">
        <v>4.0355390728548103E-4</v>
      </c>
      <c r="CV47" s="267">
        <v>1.2355031438098185E-4</v>
      </c>
      <c r="CW47" s="267">
        <v>2.2787088515172031E-2</v>
      </c>
      <c r="CX47" s="267">
        <v>1.7667057202524252E-4</v>
      </c>
      <c r="CY47" s="267">
        <v>2.5426848125859015E-4</v>
      </c>
      <c r="CZ47" s="267">
        <v>1.5141338895441808E-4</v>
      </c>
      <c r="DA47" s="267">
        <v>3.0582266708816289E-4</v>
      </c>
      <c r="DB47" s="267">
        <v>3.5634340889851413E-4</v>
      </c>
      <c r="DC47" s="267">
        <v>2.5829516051146834E-4</v>
      </c>
      <c r="DD47" s="267">
        <v>9.8768825242231959E-5</v>
      </c>
      <c r="DE47" s="268">
        <v>9.900157590274995E-5</v>
      </c>
      <c r="DF47" s="266">
        <v>1.2693703252682789</v>
      </c>
      <c r="DG47" s="269">
        <v>0.99133073317217335</v>
      </c>
      <c r="DH47" s="270"/>
      <c r="DI47" s="270"/>
      <c r="DJ47" s="270"/>
      <c r="DK47" s="270"/>
      <c r="DL47" s="270"/>
      <c r="DM47" s="270"/>
      <c r="DN47" s="270"/>
      <c r="DO47" s="270"/>
      <c r="DP47" s="270"/>
      <c r="DQ47" s="270"/>
      <c r="DR47" s="270"/>
      <c r="DS47" s="270"/>
      <c r="DT47" s="270"/>
      <c r="DU47" s="270"/>
      <c r="DV47" s="270"/>
      <c r="DW47" s="270"/>
      <c r="DX47" s="270"/>
      <c r="DY47" s="270"/>
      <c r="DZ47" s="270"/>
      <c r="EA47" s="270"/>
      <c r="EB47" s="270"/>
      <c r="EC47" s="253"/>
      <c r="ED47" s="271"/>
    </row>
    <row r="48" spans="1:134" ht="39.950000000000003" customHeight="1">
      <c r="A48" s="272" t="s">
        <v>240</v>
      </c>
      <c r="B48" s="265" t="s">
        <v>95</v>
      </c>
      <c r="C48" s="266">
        <v>3.5959485637209295E-4</v>
      </c>
      <c r="D48" s="267">
        <v>2.6858542197371867E-4</v>
      </c>
      <c r="E48" s="267">
        <v>9.5764590158839229E-4</v>
      </c>
      <c r="F48" s="267">
        <v>1.1153868299605856E-3</v>
      </c>
      <c r="G48" s="267">
        <v>2.7806100127996769E-4</v>
      </c>
      <c r="H48" s="267">
        <v>0</v>
      </c>
      <c r="I48" s="267">
        <v>2.4327405821115201E-3</v>
      </c>
      <c r="J48" s="267">
        <v>1.6401296156154848E-4</v>
      </c>
      <c r="K48" s="267">
        <v>1.4140835460488052E-4</v>
      </c>
      <c r="L48" s="267">
        <v>1.2659199880403271E-4</v>
      </c>
      <c r="M48" s="267">
        <v>0</v>
      </c>
      <c r="N48" s="267">
        <v>2.1189927766845589E-4</v>
      </c>
      <c r="O48" s="267">
        <v>1.2255321389991001E-4</v>
      </c>
      <c r="P48" s="267">
        <v>5.0872001238549123E-4</v>
      </c>
      <c r="Q48" s="267">
        <v>3.2702172037643758E-4</v>
      </c>
      <c r="R48" s="267">
        <v>1.8395525391179155E-4</v>
      </c>
      <c r="S48" s="267">
        <v>1.4195200715818045E-4</v>
      </c>
      <c r="T48" s="267">
        <v>1.4983168780928314E-4</v>
      </c>
      <c r="U48" s="267">
        <v>2.5089390446232608E-4</v>
      </c>
      <c r="V48" s="267">
        <v>3.4027733940137674E-4</v>
      </c>
      <c r="W48" s="267">
        <v>4.0201538271643617E-5</v>
      </c>
      <c r="X48" s="267">
        <v>2.9870906063675151E-4</v>
      </c>
      <c r="Y48" s="267">
        <v>3.0358548553899989E-4</v>
      </c>
      <c r="Z48" s="267">
        <v>1.1915458896352657E-4</v>
      </c>
      <c r="AA48" s="267">
        <v>1.3120972268210388E-4</v>
      </c>
      <c r="AB48" s="267">
        <v>1.2146620844914135E-4</v>
      </c>
      <c r="AC48" s="267">
        <v>5.2873886003294095E-5</v>
      </c>
      <c r="AD48" s="267">
        <v>4.646715144802209E-4</v>
      </c>
      <c r="AE48" s="267">
        <v>1.7062994307695516E-3</v>
      </c>
      <c r="AF48" s="267">
        <v>2.2650580135992032E-4</v>
      </c>
      <c r="AG48" s="267">
        <v>4.8915003611958241E-5</v>
      </c>
      <c r="AH48" s="267">
        <v>4.8460455522651794E-4</v>
      </c>
      <c r="AI48" s="267">
        <v>4.965346446052473E-4</v>
      </c>
      <c r="AJ48" s="267">
        <v>1.6319831782385802E-3</v>
      </c>
      <c r="AK48" s="267">
        <v>1.2738806110697729E-3</v>
      </c>
      <c r="AL48" s="267">
        <v>0</v>
      </c>
      <c r="AM48" s="267">
        <v>9.8108522801836263E-5</v>
      </c>
      <c r="AN48" s="267">
        <v>1.6128091121018662E-3</v>
      </c>
      <c r="AO48" s="267">
        <v>2.7234333093887117E-4</v>
      </c>
      <c r="AP48" s="267">
        <v>1.100039909607721E-4</v>
      </c>
      <c r="AQ48" s="267">
        <v>2.5416213365360115E-4</v>
      </c>
      <c r="AR48" s="267">
        <v>3.3029054566684337E-4</v>
      </c>
      <c r="AS48" s="267">
        <v>2.3234928481835645E-4</v>
      </c>
      <c r="AT48" s="267">
        <v>2.5641072496392272E-3</v>
      </c>
      <c r="AU48" s="267">
        <v>1.0444092079155007</v>
      </c>
      <c r="AV48" s="267">
        <v>3.3295302905465488E-4</v>
      </c>
      <c r="AW48" s="267">
        <v>2.230447331743578E-4</v>
      </c>
      <c r="AX48" s="267">
        <v>9.4838779508966053E-4</v>
      </c>
      <c r="AY48" s="267">
        <v>2.209367977821038E-3</v>
      </c>
      <c r="AZ48" s="267">
        <v>8.4586269118169083E-4</v>
      </c>
      <c r="BA48" s="267">
        <v>1.0834006163617574E-3</v>
      </c>
      <c r="BB48" s="267">
        <v>1.7837907918748705E-4</v>
      </c>
      <c r="BC48" s="267">
        <v>3.5298374763153893E-5</v>
      </c>
      <c r="BD48" s="267">
        <v>2.5042233977971416E-6</v>
      </c>
      <c r="BE48" s="267">
        <v>0</v>
      </c>
      <c r="BF48" s="267">
        <v>2.7827632450817171E-5</v>
      </c>
      <c r="BG48" s="267">
        <v>7.597100187046352E-4</v>
      </c>
      <c r="BH48" s="267">
        <v>2.2936210195078164E-3</v>
      </c>
      <c r="BI48" s="267">
        <v>1.9519816056535223E-3</v>
      </c>
      <c r="BJ48" s="267">
        <v>2.3390306947981081E-4</v>
      </c>
      <c r="BK48" s="267">
        <v>1.8927517745472548E-4</v>
      </c>
      <c r="BL48" s="267">
        <v>2.1478134794788298E-4</v>
      </c>
      <c r="BM48" s="267">
        <v>3.4644762647912872E-4</v>
      </c>
      <c r="BN48" s="267">
        <v>4.4013586725153819E-4</v>
      </c>
      <c r="BO48" s="267">
        <v>2.5443491617438158E-4</v>
      </c>
      <c r="BP48" s="267">
        <v>4.9451974618328661E-4</v>
      </c>
      <c r="BQ48" s="267">
        <v>8.2017654385728694E-5</v>
      </c>
      <c r="BR48" s="267">
        <v>4.51048486509758E-4</v>
      </c>
      <c r="BS48" s="267">
        <v>5.8558365264189927E-4</v>
      </c>
      <c r="BT48" s="267">
        <v>1.7726909933088653E-4</v>
      </c>
      <c r="BU48" s="267">
        <v>1.3544388262603854E-4</v>
      </c>
      <c r="BV48" s="267">
        <v>6.4874192123129718E-5</v>
      </c>
      <c r="BW48" s="267">
        <v>4.117273424793603E-5</v>
      </c>
      <c r="BX48" s="267">
        <v>1.794715022813076E-5</v>
      </c>
      <c r="BY48" s="267">
        <v>1.0586701479205393E-4</v>
      </c>
      <c r="BZ48" s="267">
        <v>6.2274142274680664E-4</v>
      </c>
      <c r="CA48" s="267">
        <v>3.4747448114430392E-3</v>
      </c>
      <c r="CB48" s="267">
        <v>1.4339820349848519E-4</v>
      </c>
      <c r="CC48" s="267">
        <v>4.7148296411642858E-4</v>
      </c>
      <c r="CD48" s="267">
        <v>6.2608740430659927E-4</v>
      </c>
      <c r="CE48" s="267">
        <v>2.8034907722120073E-4</v>
      </c>
      <c r="CF48" s="267">
        <v>2.1020136020743623E-4</v>
      </c>
      <c r="CG48" s="267">
        <v>9.5849311895898089E-5</v>
      </c>
      <c r="CH48" s="267">
        <v>1.9203986966722183E-4</v>
      </c>
      <c r="CI48" s="267">
        <v>2.2289244704993232E-4</v>
      </c>
      <c r="CJ48" s="267">
        <v>1.7467248350974056E-4</v>
      </c>
      <c r="CK48" s="267">
        <v>2.0899105362162532E-4</v>
      </c>
      <c r="CL48" s="267">
        <v>1.4100231583186673E-4</v>
      </c>
      <c r="CM48" s="267">
        <v>1.8801481568148326E-4</v>
      </c>
      <c r="CN48" s="267">
        <v>1.7000491715614505E-4</v>
      </c>
      <c r="CO48" s="267">
        <v>2.516794922278166E-4</v>
      </c>
      <c r="CP48" s="267">
        <v>8.4945554171022528E-5</v>
      </c>
      <c r="CQ48" s="267">
        <v>3.3566483261334492E-4</v>
      </c>
      <c r="CR48" s="267">
        <v>1.6663288950068941E-4</v>
      </c>
      <c r="CS48" s="267">
        <v>1.1672542806346908E-4</v>
      </c>
      <c r="CT48" s="267">
        <v>1.8938901345652849E-4</v>
      </c>
      <c r="CU48" s="267">
        <v>3.7721360540798491E-4</v>
      </c>
      <c r="CV48" s="267">
        <v>1.039550185538687E-4</v>
      </c>
      <c r="CW48" s="267">
        <v>2.1572993049808843E-2</v>
      </c>
      <c r="CX48" s="267">
        <v>1.1483353900116406E-4</v>
      </c>
      <c r="CY48" s="267">
        <v>2.1202284960348207E-4</v>
      </c>
      <c r="CZ48" s="267">
        <v>1.2425600319795234E-4</v>
      </c>
      <c r="DA48" s="267">
        <v>2.5447616073652143E-4</v>
      </c>
      <c r="DB48" s="267">
        <v>3.2535693426905476E-4</v>
      </c>
      <c r="DC48" s="267">
        <v>2.3239750179246768E-4</v>
      </c>
      <c r="DD48" s="267">
        <v>9.4716054979955815E-5</v>
      </c>
      <c r="DE48" s="268">
        <v>7.5757794348591516E-5</v>
      </c>
      <c r="DF48" s="266">
        <v>1.1119476582352099</v>
      </c>
      <c r="DG48" s="269">
        <v>0.86838951986247304</v>
      </c>
      <c r="DH48" s="270"/>
      <c r="DI48" s="270"/>
      <c r="DJ48" s="270"/>
      <c r="DK48" s="270"/>
      <c r="DL48" s="270"/>
      <c r="DM48" s="270"/>
      <c r="DN48" s="270"/>
      <c r="DO48" s="270"/>
      <c r="DP48" s="270"/>
      <c r="DQ48" s="270"/>
      <c r="DR48" s="270"/>
      <c r="DS48" s="270"/>
      <c r="DT48" s="270"/>
      <c r="DU48" s="270"/>
      <c r="DV48" s="270"/>
      <c r="DW48" s="270"/>
      <c r="DX48" s="270"/>
      <c r="DY48" s="270"/>
      <c r="DZ48" s="270"/>
      <c r="EA48" s="270"/>
      <c r="EB48" s="270"/>
      <c r="EC48" s="253"/>
      <c r="ED48" s="271"/>
    </row>
    <row r="49" spans="1:134" ht="39.950000000000003" customHeight="1">
      <c r="A49" s="272" t="s">
        <v>241</v>
      </c>
      <c r="B49" s="265" t="s">
        <v>96</v>
      </c>
      <c r="C49" s="266">
        <v>8.4990282452365121E-6</v>
      </c>
      <c r="D49" s="267">
        <v>4.784753676400841E-6</v>
      </c>
      <c r="E49" s="267">
        <v>4.1380614747026267E-5</v>
      </c>
      <c r="F49" s="267">
        <v>7.90061489743742E-6</v>
      </c>
      <c r="G49" s="267">
        <v>4.7574037623638526E-6</v>
      </c>
      <c r="H49" s="267">
        <v>0</v>
      </c>
      <c r="I49" s="267">
        <v>1.4131785824629742E-5</v>
      </c>
      <c r="J49" s="267">
        <v>3.1484101039934715E-6</v>
      </c>
      <c r="K49" s="267">
        <v>2.2264015422419175E-6</v>
      </c>
      <c r="L49" s="267">
        <v>2.8145136858098333E-6</v>
      </c>
      <c r="M49" s="267">
        <v>0</v>
      </c>
      <c r="N49" s="267">
        <v>3.0410519939886808E-6</v>
      </c>
      <c r="O49" s="267">
        <v>2.4013817477292805E-6</v>
      </c>
      <c r="P49" s="267">
        <v>5.0128142277162728E-6</v>
      </c>
      <c r="Q49" s="267">
        <v>2.3761361828727787E-6</v>
      </c>
      <c r="R49" s="267">
        <v>2.7347427226846711E-6</v>
      </c>
      <c r="S49" s="267">
        <v>2.3461470757259213E-6</v>
      </c>
      <c r="T49" s="267">
        <v>2.465520720607745E-6</v>
      </c>
      <c r="U49" s="267">
        <v>3.1711520464519295E-6</v>
      </c>
      <c r="V49" s="267">
        <v>4.6535318382053175E-6</v>
      </c>
      <c r="W49" s="267">
        <v>4.9360630088903234E-7</v>
      </c>
      <c r="X49" s="267">
        <v>3.4247544353543065E-6</v>
      </c>
      <c r="Y49" s="267">
        <v>3.6460605515868357E-6</v>
      </c>
      <c r="Z49" s="267">
        <v>1.6171235906500512E-6</v>
      </c>
      <c r="AA49" s="267">
        <v>1.9564444997777848E-6</v>
      </c>
      <c r="AB49" s="267">
        <v>1.9185744116349805E-6</v>
      </c>
      <c r="AC49" s="267">
        <v>6.9062622034463604E-7</v>
      </c>
      <c r="AD49" s="267">
        <v>5.4320268728402879E-6</v>
      </c>
      <c r="AE49" s="267">
        <v>2.3917373833030956E-6</v>
      </c>
      <c r="AF49" s="267">
        <v>2.847946666125548E-6</v>
      </c>
      <c r="AG49" s="267">
        <v>1.289296506967821E-6</v>
      </c>
      <c r="AH49" s="267">
        <v>5.8360818348797164E-6</v>
      </c>
      <c r="AI49" s="267">
        <v>5.8795663395761403E-6</v>
      </c>
      <c r="AJ49" s="267">
        <v>2.9450080857654469E-6</v>
      </c>
      <c r="AK49" s="267">
        <v>3.9857517874990961E-6</v>
      </c>
      <c r="AL49" s="267">
        <v>0</v>
      </c>
      <c r="AM49" s="267">
        <v>1.4780707496402313E-6</v>
      </c>
      <c r="AN49" s="267">
        <v>5.8128793057180346E-6</v>
      </c>
      <c r="AO49" s="267">
        <v>1.5523440434304119E-6</v>
      </c>
      <c r="AP49" s="267">
        <v>1.2879606113804518E-6</v>
      </c>
      <c r="AQ49" s="267">
        <v>2.2768788440272457E-6</v>
      </c>
      <c r="AR49" s="267">
        <v>4.6718811025947488E-6</v>
      </c>
      <c r="AS49" s="267">
        <v>2.379287621005829E-6</v>
      </c>
      <c r="AT49" s="267">
        <v>3.876267326925831E-5</v>
      </c>
      <c r="AU49" s="267">
        <v>7.5819293663139867E-5</v>
      </c>
      <c r="AV49" s="267">
        <v>1.0007846053259459</v>
      </c>
      <c r="AW49" s="267">
        <v>8.3173208733053274E-4</v>
      </c>
      <c r="AX49" s="267">
        <v>3.3237689314917948E-6</v>
      </c>
      <c r="AY49" s="267">
        <v>3.989057929073589E-5</v>
      </c>
      <c r="AZ49" s="267">
        <v>3.9577550101860971E-6</v>
      </c>
      <c r="BA49" s="267">
        <v>1.279810242241214E-5</v>
      </c>
      <c r="BB49" s="267">
        <v>3.7577358768078439E-6</v>
      </c>
      <c r="BC49" s="267">
        <v>4.1620089683661686E-6</v>
      </c>
      <c r="BD49" s="267">
        <v>9.3382297091210985E-6</v>
      </c>
      <c r="BE49" s="267">
        <v>0</v>
      </c>
      <c r="BF49" s="267">
        <v>4.4136728184547533E-7</v>
      </c>
      <c r="BG49" s="267">
        <v>5.7137695471589906E-6</v>
      </c>
      <c r="BH49" s="267">
        <v>3.5849303456569363E-5</v>
      </c>
      <c r="BI49" s="267">
        <v>2.3572241470902993E-6</v>
      </c>
      <c r="BJ49" s="267">
        <v>9.6773868959515088E-6</v>
      </c>
      <c r="BK49" s="267">
        <v>2.4298247393685123E-6</v>
      </c>
      <c r="BL49" s="267">
        <v>7.5409418762399576E-6</v>
      </c>
      <c r="BM49" s="267">
        <v>4.0044293229593567E-6</v>
      </c>
      <c r="BN49" s="267">
        <v>4.3247052140451231E-6</v>
      </c>
      <c r="BO49" s="267">
        <v>3.3462448071164245E-6</v>
      </c>
      <c r="BP49" s="267">
        <v>5.8050546308038941E-6</v>
      </c>
      <c r="BQ49" s="267">
        <v>1.6016915739747499E-6</v>
      </c>
      <c r="BR49" s="267">
        <v>5.5044368158147225E-6</v>
      </c>
      <c r="BS49" s="267">
        <v>7.9278411225429376E-6</v>
      </c>
      <c r="BT49" s="267">
        <v>1.3846439832354476E-5</v>
      </c>
      <c r="BU49" s="267">
        <v>2.8865326716583007E-6</v>
      </c>
      <c r="BV49" s="267">
        <v>1.3395981152140038E-6</v>
      </c>
      <c r="BW49" s="267">
        <v>9.2909103241155891E-7</v>
      </c>
      <c r="BX49" s="267">
        <v>3.1715066823948982E-7</v>
      </c>
      <c r="BY49" s="267">
        <v>1.6000924964357849E-6</v>
      </c>
      <c r="BZ49" s="267">
        <v>7.2057904937552474E-6</v>
      </c>
      <c r="CA49" s="267">
        <v>3.7732072138154632E-5</v>
      </c>
      <c r="CB49" s="267">
        <v>2.8338197576154786E-6</v>
      </c>
      <c r="CC49" s="267">
        <v>6.0761064837397309E-6</v>
      </c>
      <c r="CD49" s="267">
        <v>9.0890701995258939E-6</v>
      </c>
      <c r="CE49" s="267">
        <v>4.3748867538618746E-6</v>
      </c>
      <c r="CF49" s="267">
        <v>3.7231535476842751E-6</v>
      </c>
      <c r="CG49" s="267">
        <v>3.233570589708633E-6</v>
      </c>
      <c r="CH49" s="267">
        <v>3.6053320361665959E-6</v>
      </c>
      <c r="CI49" s="267">
        <v>6.4961526931100694E-6</v>
      </c>
      <c r="CJ49" s="267">
        <v>2.7054294080394649E-6</v>
      </c>
      <c r="CK49" s="267">
        <v>5.4143453116511664E-6</v>
      </c>
      <c r="CL49" s="267">
        <v>1.5267117190914008E-5</v>
      </c>
      <c r="CM49" s="267">
        <v>1.6655351673330467E-5</v>
      </c>
      <c r="CN49" s="267">
        <v>2.7179918106191483E-6</v>
      </c>
      <c r="CO49" s="267">
        <v>4.7936792320925362E-6</v>
      </c>
      <c r="CP49" s="267">
        <v>1.6695674547554117E-4</v>
      </c>
      <c r="CQ49" s="267">
        <v>1.2281860453021545E-4</v>
      </c>
      <c r="CR49" s="267">
        <v>4.4306630705287305E-5</v>
      </c>
      <c r="CS49" s="267">
        <v>3.4303189491665455E-5</v>
      </c>
      <c r="CT49" s="267">
        <v>3.913614905875081E-6</v>
      </c>
      <c r="CU49" s="267">
        <v>7.5879018531994242E-6</v>
      </c>
      <c r="CV49" s="267">
        <v>6.1200717656375753E-6</v>
      </c>
      <c r="CW49" s="267">
        <v>2.2297560000983266E-4</v>
      </c>
      <c r="CX49" s="267">
        <v>4.6551052503362305E-6</v>
      </c>
      <c r="CY49" s="267">
        <v>4.3496090182677464E-6</v>
      </c>
      <c r="CZ49" s="267">
        <v>2.7023093453504792E-6</v>
      </c>
      <c r="DA49" s="267">
        <v>4.7040040254670581E-6</v>
      </c>
      <c r="DB49" s="267">
        <v>6.4859767301495396E-5</v>
      </c>
      <c r="DC49" s="267">
        <v>7.688581184984912E-6</v>
      </c>
      <c r="DD49" s="267">
        <v>2.8446487854884447E-4</v>
      </c>
      <c r="DE49" s="268">
        <v>3.9652730193640112E-6</v>
      </c>
      <c r="DF49" s="266">
        <v>1.0032255463552229</v>
      </c>
      <c r="DG49" s="269">
        <v>0.78348161809689831</v>
      </c>
      <c r="DH49" s="270"/>
      <c r="DI49" s="270"/>
      <c r="DJ49" s="270"/>
      <c r="DK49" s="270"/>
      <c r="DL49" s="270"/>
      <c r="DM49" s="270"/>
      <c r="DN49" s="270"/>
      <c r="DO49" s="270"/>
      <c r="DP49" s="270"/>
      <c r="DQ49" s="270"/>
      <c r="DR49" s="270"/>
      <c r="DS49" s="270"/>
      <c r="DT49" s="270"/>
      <c r="DU49" s="270"/>
      <c r="DV49" s="270"/>
      <c r="DW49" s="270"/>
      <c r="DX49" s="270"/>
      <c r="DY49" s="270"/>
      <c r="DZ49" s="270"/>
      <c r="EA49" s="270"/>
      <c r="EB49" s="270"/>
      <c r="EC49" s="253"/>
      <c r="ED49" s="271"/>
    </row>
    <row r="50" spans="1:134" ht="39.950000000000003" customHeight="1">
      <c r="A50" s="272" t="s">
        <v>242</v>
      </c>
      <c r="B50" s="265" t="s">
        <v>150</v>
      </c>
      <c r="C50" s="266">
        <v>5.4680709577218404E-6</v>
      </c>
      <c r="D50" s="267">
        <v>4.0734172572217643E-6</v>
      </c>
      <c r="E50" s="267">
        <v>1.4481311226373982E-5</v>
      </c>
      <c r="F50" s="267">
        <v>1.0874688841754568E-5</v>
      </c>
      <c r="G50" s="267">
        <v>3.9880493237346309E-6</v>
      </c>
      <c r="H50" s="267">
        <v>0</v>
      </c>
      <c r="I50" s="267">
        <v>1.9163517296070236E-5</v>
      </c>
      <c r="J50" s="267">
        <v>2.4059802157277549E-6</v>
      </c>
      <c r="K50" s="267">
        <v>2.1420808834275937E-6</v>
      </c>
      <c r="L50" s="267">
        <v>1.910975399523578E-6</v>
      </c>
      <c r="M50" s="267">
        <v>0</v>
      </c>
      <c r="N50" s="267">
        <v>3.1999053302731784E-6</v>
      </c>
      <c r="O50" s="267">
        <v>2.1959727003051981E-6</v>
      </c>
      <c r="P50" s="267">
        <v>6.2171412919195069E-6</v>
      </c>
      <c r="Q50" s="267">
        <v>2.2377717163586629E-6</v>
      </c>
      <c r="R50" s="267">
        <v>2.7360777873213782E-6</v>
      </c>
      <c r="S50" s="267">
        <v>1.8550213228069582E-6</v>
      </c>
      <c r="T50" s="267">
        <v>2.1729564397339251E-6</v>
      </c>
      <c r="U50" s="267">
        <v>3.7379359317669623E-6</v>
      </c>
      <c r="V50" s="267">
        <v>5.0608641593353889E-6</v>
      </c>
      <c r="W50" s="267">
        <v>6.0330252177392039E-7</v>
      </c>
      <c r="X50" s="267">
        <v>4.5091930229422643E-6</v>
      </c>
      <c r="Y50" s="267">
        <v>4.5811812150561892E-6</v>
      </c>
      <c r="Z50" s="267">
        <v>1.7823532376526784E-6</v>
      </c>
      <c r="AA50" s="267">
        <v>1.8615898035979681E-6</v>
      </c>
      <c r="AB50" s="267">
        <v>1.7504525337375288E-6</v>
      </c>
      <c r="AC50" s="267">
        <v>7.6838520107890972E-7</v>
      </c>
      <c r="AD50" s="267">
        <v>5.6491453974926658E-6</v>
      </c>
      <c r="AE50" s="267">
        <v>2.4004610624043419E-6</v>
      </c>
      <c r="AF50" s="267">
        <v>3.2147061736808952E-6</v>
      </c>
      <c r="AG50" s="267">
        <v>9.7561046418384541E-7</v>
      </c>
      <c r="AH50" s="267">
        <v>7.2008822767256189E-6</v>
      </c>
      <c r="AI50" s="267">
        <v>7.4426870070822129E-6</v>
      </c>
      <c r="AJ50" s="267">
        <v>3.0229277862769227E-6</v>
      </c>
      <c r="AK50" s="267">
        <v>4.3169413026820549E-6</v>
      </c>
      <c r="AL50" s="267">
        <v>0</v>
      </c>
      <c r="AM50" s="267">
        <v>1.500009706238057E-6</v>
      </c>
      <c r="AN50" s="267">
        <v>7.2379855668052043E-6</v>
      </c>
      <c r="AO50" s="267">
        <v>1.0527472742965844E-6</v>
      </c>
      <c r="AP50" s="267">
        <v>1.4530597243069869E-6</v>
      </c>
      <c r="AQ50" s="267">
        <v>2.6944137911467799E-6</v>
      </c>
      <c r="AR50" s="267">
        <v>5.1728759950636184E-6</v>
      </c>
      <c r="AS50" s="267">
        <v>5.5482757083028544E-6</v>
      </c>
      <c r="AT50" s="267">
        <v>3.7721122836596601E-5</v>
      </c>
      <c r="AU50" s="267">
        <v>4.0496299408995664E-5</v>
      </c>
      <c r="AV50" s="267">
        <v>9.7735452127341652E-4</v>
      </c>
      <c r="AW50" s="267">
        <v>1.000796835350547</v>
      </c>
      <c r="AX50" s="267">
        <v>8.1678142095299266E-4</v>
      </c>
      <c r="AY50" s="267">
        <v>1.5148251879017016E-3</v>
      </c>
      <c r="AZ50" s="267">
        <v>2.0034100391978222E-3</v>
      </c>
      <c r="BA50" s="267">
        <v>3.4591293965833881E-3</v>
      </c>
      <c r="BB50" s="267">
        <v>2.004947987705839E-3</v>
      </c>
      <c r="BC50" s="267">
        <v>4.2901726009979555E-3</v>
      </c>
      <c r="BD50" s="267">
        <v>1.1236395568986699E-2</v>
      </c>
      <c r="BE50" s="267">
        <v>0</v>
      </c>
      <c r="BF50" s="267">
        <v>6.2187612233914564E-6</v>
      </c>
      <c r="BG50" s="267">
        <v>1.3282276784216235E-4</v>
      </c>
      <c r="BH50" s="267">
        <v>8.5631346656933381E-6</v>
      </c>
      <c r="BI50" s="267">
        <v>2.2427620690032697E-5</v>
      </c>
      <c r="BJ50" s="267">
        <v>6.0413436153495018E-4</v>
      </c>
      <c r="BK50" s="267">
        <v>2.7092342506340298E-6</v>
      </c>
      <c r="BL50" s="267">
        <v>4.7385908180696187E-6</v>
      </c>
      <c r="BM50" s="267">
        <v>7.1438722241248556E-6</v>
      </c>
      <c r="BN50" s="267">
        <v>5.0435750783365769E-6</v>
      </c>
      <c r="BO50" s="267">
        <v>6.63813043138767E-6</v>
      </c>
      <c r="BP50" s="267">
        <v>7.4695625376368379E-6</v>
      </c>
      <c r="BQ50" s="267">
        <v>1.247822533629254E-6</v>
      </c>
      <c r="BR50" s="267">
        <v>6.2522946928121937E-6</v>
      </c>
      <c r="BS50" s="267">
        <v>8.8906124232873465E-6</v>
      </c>
      <c r="BT50" s="267">
        <v>2.7498259556400284E-6</v>
      </c>
      <c r="BU50" s="267">
        <v>2.0853041248265266E-6</v>
      </c>
      <c r="BV50" s="267">
        <v>9.9842041042670023E-7</v>
      </c>
      <c r="BW50" s="267">
        <v>6.5025422027757778E-7</v>
      </c>
      <c r="BX50" s="267">
        <v>2.8354087144523492E-7</v>
      </c>
      <c r="BY50" s="267">
        <v>1.658987617866873E-6</v>
      </c>
      <c r="BZ50" s="267">
        <v>9.3712456067706414E-6</v>
      </c>
      <c r="CA50" s="267">
        <v>5.2546823079880634E-5</v>
      </c>
      <c r="CB50" s="267">
        <v>1.3505418111406413E-6</v>
      </c>
      <c r="CC50" s="267">
        <v>6.7233236842237806E-6</v>
      </c>
      <c r="CD50" s="267">
        <v>9.4933640465030061E-6</v>
      </c>
      <c r="CE50" s="267">
        <v>2.8949318118699819E-6</v>
      </c>
      <c r="CF50" s="267">
        <v>3.0207646348903898E-6</v>
      </c>
      <c r="CG50" s="267">
        <v>1.4687456734886143E-6</v>
      </c>
      <c r="CH50" s="267">
        <v>3.0079556585021928E-6</v>
      </c>
      <c r="CI50" s="267">
        <v>3.8284917468577828E-6</v>
      </c>
      <c r="CJ50" s="267">
        <v>2.861112999702039E-6</v>
      </c>
      <c r="CK50" s="267">
        <v>3.2886807480443456E-6</v>
      </c>
      <c r="CL50" s="267">
        <v>2.6342970668647292E-6</v>
      </c>
      <c r="CM50" s="267">
        <v>3.1016771996704773E-6</v>
      </c>
      <c r="CN50" s="267">
        <v>2.9740142983232729E-6</v>
      </c>
      <c r="CO50" s="267">
        <v>5.1379422104385801E-6</v>
      </c>
      <c r="CP50" s="267">
        <v>1.4895428085234451E-6</v>
      </c>
      <c r="CQ50" s="267">
        <v>5.3291134919658897E-6</v>
      </c>
      <c r="CR50" s="267">
        <v>2.7136889670658215E-6</v>
      </c>
      <c r="CS50" s="267">
        <v>1.8744298208338514E-6</v>
      </c>
      <c r="CT50" s="267">
        <v>3.1423174866538735E-6</v>
      </c>
      <c r="CU50" s="267">
        <v>6.0151889354908571E-6</v>
      </c>
      <c r="CV50" s="267">
        <v>1.957927713629088E-6</v>
      </c>
      <c r="CW50" s="267">
        <v>3.25845995192658E-4</v>
      </c>
      <c r="CX50" s="267">
        <v>1.8905389212218699E-6</v>
      </c>
      <c r="CY50" s="267">
        <v>3.3446798095419832E-6</v>
      </c>
      <c r="CZ50" s="267">
        <v>1.9318414525895518E-6</v>
      </c>
      <c r="DA50" s="267">
        <v>4.0153163995542215E-6</v>
      </c>
      <c r="DB50" s="267">
        <v>5.4044650771106131E-6</v>
      </c>
      <c r="DC50" s="267">
        <v>3.6450510856929881E-6</v>
      </c>
      <c r="DD50" s="267">
        <v>5.3951208828438646E-6</v>
      </c>
      <c r="DE50" s="268">
        <v>1.249394403390476E-6</v>
      </c>
      <c r="DF50" s="266">
        <v>1.0286684056201194</v>
      </c>
      <c r="DG50" s="269">
        <v>0.80335153929088532</v>
      </c>
      <c r="DH50" s="270"/>
      <c r="DI50" s="270"/>
      <c r="DJ50" s="270"/>
      <c r="DK50" s="270"/>
      <c r="DL50" s="270"/>
      <c r="DM50" s="270"/>
      <c r="DN50" s="270"/>
      <c r="DO50" s="270"/>
      <c r="DP50" s="270"/>
      <c r="DQ50" s="270"/>
      <c r="DR50" s="270"/>
      <c r="DS50" s="270"/>
      <c r="DT50" s="270"/>
      <c r="DU50" s="270"/>
      <c r="DV50" s="270"/>
      <c r="DW50" s="270"/>
      <c r="DX50" s="270"/>
      <c r="DY50" s="270"/>
      <c r="DZ50" s="270"/>
      <c r="EA50" s="270"/>
      <c r="EB50" s="270"/>
      <c r="EC50" s="253"/>
      <c r="ED50" s="271"/>
    </row>
    <row r="51" spans="1:134" ht="39.950000000000003" customHeight="1">
      <c r="A51" s="272" t="s">
        <v>243</v>
      </c>
      <c r="B51" s="265" t="s">
        <v>151</v>
      </c>
      <c r="C51" s="266">
        <v>5.9951524568129659E-5</v>
      </c>
      <c r="D51" s="267">
        <v>3.3051159686941139E-5</v>
      </c>
      <c r="E51" s="267">
        <v>1.0778959800035699E-4</v>
      </c>
      <c r="F51" s="267">
        <v>8.0708584108211547E-5</v>
      </c>
      <c r="G51" s="267">
        <v>3.223856308853382E-5</v>
      </c>
      <c r="H51" s="267">
        <v>0</v>
      </c>
      <c r="I51" s="267">
        <v>1.4351922857375849E-4</v>
      </c>
      <c r="J51" s="267">
        <v>2.3187486928359277E-5</v>
      </c>
      <c r="K51" s="267">
        <v>1.8783615293594134E-5</v>
      </c>
      <c r="L51" s="267">
        <v>1.8893709359503283E-5</v>
      </c>
      <c r="M51" s="267">
        <v>0</v>
      </c>
      <c r="N51" s="267">
        <v>2.6481597951360527E-5</v>
      </c>
      <c r="O51" s="267">
        <v>1.7811503773049971E-5</v>
      </c>
      <c r="P51" s="267">
        <v>4.7688258194078593E-5</v>
      </c>
      <c r="Q51" s="267">
        <v>1.9276251334768772E-5</v>
      </c>
      <c r="R51" s="267">
        <v>2.3897676321836918E-5</v>
      </c>
      <c r="S51" s="267">
        <v>1.9013121845937883E-5</v>
      </c>
      <c r="T51" s="267">
        <v>1.2602480536879346E-4</v>
      </c>
      <c r="U51" s="267">
        <v>3.0308159876073248E-5</v>
      </c>
      <c r="V51" s="267">
        <v>4.0227312502431565E-5</v>
      </c>
      <c r="W51" s="267">
        <v>4.7080304920774422E-6</v>
      </c>
      <c r="X51" s="267">
        <v>3.4715170221001074E-5</v>
      </c>
      <c r="Y51" s="267">
        <v>3.5404127698570693E-5</v>
      </c>
      <c r="Z51" s="267">
        <v>1.4887330767803758E-5</v>
      </c>
      <c r="AA51" s="267">
        <v>1.7615682760594525E-5</v>
      </c>
      <c r="AB51" s="267">
        <v>1.5885646344818288E-5</v>
      </c>
      <c r="AC51" s="267">
        <v>6.0502631753670569E-6</v>
      </c>
      <c r="AD51" s="267">
        <v>4.4295623014223621E-5</v>
      </c>
      <c r="AE51" s="267">
        <v>1.9870544464229006E-5</v>
      </c>
      <c r="AF51" s="267">
        <v>2.6813513121338976E-5</v>
      </c>
      <c r="AG51" s="267">
        <v>5.3266323606617881E-6</v>
      </c>
      <c r="AH51" s="267">
        <v>5.4208369234961108E-5</v>
      </c>
      <c r="AI51" s="267">
        <v>5.7431188701786211E-5</v>
      </c>
      <c r="AJ51" s="267">
        <v>2.7172416810891818E-5</v>
      </c>
      <c r="AK51" s="267">
        <v>3.6874871700567814E-5</v>
      </c>
      <c r="AL51" s="267">
        <v>0</v>
      </c>
      <c r="AM51" s="267">
        <v>1.2068756503850686E-5</v>
      </c>
      <c r="AN51" s="267">
        <v>5.6659429886959859E-5</v>
      </c>
      <c r="AO51" s="267">
        <v>1.0806261715242884E-5</v>
      </c>
      <c r="AP51" s="267">
        <v>1.1611171276443796E-5</v>
      </c>
      <c r="AQ51" s="267">
        <v>2.3049403855395173E-5</v>
      </c>
      <c r="AR51" s="267">
        <v>3.9675794433956677E-5</v>
      </c>
      <c r="AS51" s="267">
        <v>1.4272657952345467E-4</v>
      </c>
      <c r="AT51" s="267">
        <v>6.7259682455477398E-4</v>
      </c>
      <c r="AU51" s="267">
        <v>1.8753547542297997E-4</v>
      </c>
      <c r="AV51" s="267">
        <v>2.5876173378471534E-3</v>
      </c>
      <c r="AW51" s="267">
        <v>2.8025191006625884E-3</v>
      </c>
      <c r="AX51" s="267">
        <v>1.0117691682899173</v>
      </c>
      <c r="AY51" s="267">
        <v>3.1283045111970371E-3</v>
      </c>
      <c r="AZ51" s="267">
        <v>1.8702089871369823E-3</v>
      </c>
      <c r="BA51" s="267">
        <v>5.6414231629670153E-3</v>
      </c>
      <c r="BB51" s="267">
        <v>8.1322822150019496E-4</v>
      </c>
      <c r="BC51" s="267">
        <v>1.1734472543113673E-2</v>
      </c>
      <c r="BD51" s="267">
        <v>3.1465140668291263E-5</v>
      </c>
      <c r="BE51" s="267">
        <v>0</v>
      </c>
      <c r="BF51" s="267">
        <v>1.4285270016835617E-5</v>
      </c>
      <c r="BG51" s="267">
        <v>4.3586261176057625E-4</v>
      </c>
      <c r="BH51" s="267">
        <v>1.0293128310109559E-4</v>
      </c>
      <c r="BI51" s="267">
        <v>1.7749058218436599E-4</v>
      </c>
      <c r="BJ51" s="267">
        <v>1.9923871957330084E-4</v>
      </c>
      <c r="BK51" s="267">
        <v>2.2800733914796136E-5</v>
      </c>
      <c r="BL51" s="267">
        <v>5.4046278811323235E-5</v>
      </c>
      <c r="BM51" s="267">
        <v>4.9566756938242757E-5</v>
      </c>
      <c r="BN51" s="267">
        <v>3.791384314380609E-5</v>
      </c>
      <c r="BO51" s="267">
        <v>3.5803653400742687E-5</v>
      </c>
      <c r="BP51" s="267">
        <v>5.9338609044645385E-5</v>
      </c>
      <c r="BQ51" s="267">
        <v>1.3823792796200255E-5</v>
      </c>
      <c r="BR51" s="267">
        <v>4.9113467643448131E-5</v>
      </c>
      <c r="BS51" s="267">
        <v>7.4668969026563863E-5</v>
      </c>
      <c r="BT51" s="267">
        <v>3.0282204925165591E-5</v>
      </c>
      <c r="BU51" s="267">
        <v>2.5658831116667876E-5</v>
      </c>
      <c r="BV51" s="267">
        <v>1.1874074866363365E-5</v>
      </c>
      <c r="BW51" s="267">
        <v>8.0484422242076854E-6</v>
      </c>
      <c r="BX51" s="267">
        <v>2.8981892769075256E-6</v>
      </c>
      <c r="BY51" s="267">
        <v>1.5646149966323829E-5</v>
      </c>
      <c r="BZ51" s="267">
        <v>7.3940454369706411E-5</v>
      </c>
      <c r="CA51" s="267">
        <v>3.8804474418474387E-4</v>
      </c>
      <c r="CB51" s="267">
        <v>1.8804552957092022E-5</v>
      </c>
      <c r="CC51" s="267">
        <v>5.6213175826485342E-5</v>
      </c>
      <c r="CD51" s="267">
        <v>8.9734042318625768E-5</v>
      </c>
      <c r="CE51" s="267">
        <v>3.0138392381779881E-5</v>
      </c>
      <c r="CF51" s="267">
        <v>3.1511886552642412E-5</v>
      </c>
      <c r="CG51" s="267">
        <v>2.3908550889247152E-5</v>
      </c>
      <c r="CH51" s="267">
        <v>5.4020391971055726E-5</v>
      </c>
      <c r="CI51" s="267">
        <v>3.0091677114336431E-4</v>
      </c>
      <c r="CJ51" s="267">
        <v>1.1302325923889415E-4</v>
      </c>
      <c r="CK51" s="267">
        <v>7.7127310701047378E-5</v>
      </c>
      <c r="CL51" s="267">
        <v>2.2235163554606722E-4</v>
      </c>
      <c r="CM51" s="267">
        <v>7.5448323181526042E-5</v>
      </c>
      <c r="CN51" s="267">
        <v>2.7855197191652889E-5</v>
      </c>
      <c r="CO51" s="267">
        <v>3.1118306187398042E-4</v>
      </c>
      <c r="CP51" s="267">
        <v>1.4867387456876782E-5</v>
      </c>
      <c r="CQ51" s="267">
        <v>4.7003155322716071E-5</v>
      </c>
      <c r="CR51" s="267">
        <v>3.2732116089931062E-5</v>
      </c>
      <c r="CS51" s="267">
        <v>2.4653623474206252E-5</v>
      </c>
      <c r="CT51" s="267">
        <v>3.6543996731753075E-5</v>
      </c>
      <c r="CU51" s="267">
        <v>4.7788555392601576E-5</v>
      </c>
      <c r="CV51" s="267">
        <v>1.2093560818651273E-4</v>
      </c>
      <c r="CW51" s="267">
        <v>2.3822742437428408E-3</v>
      </c>
      <c r="CX51" s="267">
        <v>1.9652055510639329E-5</v>
      </c>
      <c r="CY51" s="267">
        <v>3.3305365305809237E-5</v>
      </c>
      <c r="CZ51" s="267">
        <v>1.9349421290773457E-5</v>
      </c>
      <c r="DA51" s="267">
        <v>4.2429800648573749E-5</v>
      </c>
      <c r="DB51" s="267">
        <v>4.4770147055749536E-5</v>
      </c>
      <c r="DC51" s="267">
        <v>3.5264626967669025E-5</v>
      </c>
      <c r="DD51" s="267">
        <v>2.3524386008236561E-3</v>
      </c>
      <c r="DE51" s="268">
        <v>2.3247290421055006E-5</v>
      </c>
      <c r="DF51" s="266">
        <v>1.0513980187683092</v>
      </c>
      <c r="DG51" s="269">
        <v>0.82110251677820967</v>
      </c>
      <c r="DH51" s="270"/>
      <c r="DI51" s="270"/>
      <c r="DJ51" s="270"/>
      <c r="DK51" s="270"/>
      <c r="DL51" s="270"/>
      <c r="DM51" s="270"/>
      <c r="DN51" s="270"/>
      <c r="DO51" s="270"/>
      <c r="DP51" s="270"/>
      <c r="DQ51" s="270"/>
      <c r="DR51" s="270"/>
      <c r="DS51" s="270"/>
      <c r="DT51" s="270"/>
      <c r="DU51" s="270"/>
      <c r="DV51" s="270"/>
      <c r="DW51" s="270"/>
      <c r="DX51" s="270"/>
      <c r="DY51" s="270"/>
      <c r="DZ51" s="270"/>
      <c r="EA51" s="270"/>
      <c r="EB51" s="270"/>
      <c r="EC51" s="253"/>
      <c r="ED51" s="271"/>
    </row>
    <row r="52" spans="1:134" ht="39.950000000000003" customHeight="1">
      <c r="A52" s="272" t="s">
        <v>244</v>
      </c>
      <c r="B52" s="265" t="s">
        <v>152</v>
      </c>
      <c r="C52" s="266">
        <v>7.9764010141476652E-5</v>
      </c>
      <c r="D52" s="267">
        <v>6.7568969737145105E-5</v>
      </c>
      <c r="E52" s="267">
        <v>2.0830235315403561E-4</v>
      </c>
      <c r="F52" s="267">
        <v>1.5778024460496589E-4</v>
      </c>
      <c r="G52" s="267">
        <v>2.4393236587099611E-4</v>
      </c>
      <c r="H52" s="267">
        <v>0</v>
      </c>
      <c r="I52" s="267">
        <v>2.824496382567904E-4</v>
      </c>
      <c r="J52" s="267">
        <v>4.1324269400524857E-5</v>
      </c>
      <c r="K52" s="267">
        <v>3.0002648540456895E-5</v>
      </c>
      <c r="L52" s="267">
        <v>2.8818543584052771E-5</v>
      </c>
      <c r="M52" s="267">
        <v>0</v>
      </c>
      <c r="N52" s="267">
        <v>4.8174785450492796E-5</v>
      </c>
      <c r="O52" s="267">
        <v>2.6947959947478886E-5</v>
      </c>
      <c r="P52" s="267">
        <v>9.0169785484842558E-5</v>
      </c>
      <c r="Q52" s="267">
        <v>7.6662322656840528E-5</v>
      </c>
      <c r="R52" s="267">
        <v>4.1212831720601548E-5</v>
      </c>
      <c r="S52" s="267">
        <v>2.8349101434659723E-5</v>
      </c>
      <c r="T52" s="267">
        <v>3.086350285035875E-5</v>
      </c>
      <c r="U52" s="267">
        <v>5.5635819282727894E-5</v>
      </c>
      <c r="V52" s="267">
        <v>7.5001537310392504E-5</v>
      </c>
      <c r="W52" s="267">
        <v>9.6469821040930038E-6</v>
      </c>
      <c r="X52" s="267">
        <v>6.59024475521267E-5</v>
      </c>
      <c r="Y52" s="267">
        <v>6.8316735026017212E-5</v>
      </c>
      <c r="Z52" s="267">
        <v>2.7975909157874628E-5</v>
      </c>
      <c r="AA52" s="267">
        <v>2.7441163169322255E-5</v>
      </c>
      <c r="AB52" s="267">
        <v>2.6978118171652959E-5</v>
      </c>
      <c r="AC52" s="267">
        <v>1.1469701193668548E-5</v>
      </c>
      <c r="AD52" s="267">
        <v>8.6658563371657399E-5</v>
      </c>
      <c r="AE52" s="267">
        <v>4.1463187916499411E-5</v>
      </c>
      <c r="AF52" s="267">
        <v>4.6538785740376755E-5</v>
      </c>
      <c r="AG52" s="267">
        <v>6.7261485189735347E-6</v>
      </c>
      <c r="AH52" s="267">
        <v>1.0408157275753625E-4</v>
      </c>
      <c r="AI52" s="267">
        <v>1.0905311057008834E-4</v>
      </c>
      <c r="AJ52" s="267">
        <v>5.6950077812199116E-5</v>
      </c>
      <c r="AK52" s="267">
        <v>6.9849079425143208E-5</v>
      </c>
      <c r="AL52" s="267">
        <v>0</v>
      </c>
      <c r="AM52" s="267">
        <v>2.3020842560678548E-5</v>
      </c>
      <c r="AN52" s="267">
        <v>1.1231467756059174E-4</v>
      </c>
      <c r="AO52" s="267">
        <v>1.6635849454574832E-5</v>
      </c>
      <c r="AP52" s="267">
        <v>2.2595424601595623E-5</v>
      </c>
      <c r="AQ52" s="267">
        <v>4.0133485249105082E-5</v>
      </c>
      <c r="AR52" s="267">
        <v>4.7393632885071077E-4</v>
      </c>
      <c r="AS52" s="267">
        <v>3.4940286302609124E-5</v>
      </c>
      <c r="AT52" s="267">
        <v>3.525698407006019E-3</v>
      </c>
      <c r="AU52" s="267">
        <v>3.969489747226794E-3</v>
      </c>
      <c r="AV52" s="267">
        <v>2.1369951807666408E-3</v>
      </c>
      <c r="AW52" s="267">
        <v>1.821212265746094E-3</v>
      </c>
      <c r="AX52" s="267">
        <v>3.4846434491494707E-4</v>
      </c>
      <c r="AY52" s="267">
        <v>1.0208535394083342</v>
      </c>
      <c r="AZ52" s="267">
        <v>1.0198978262876402E-2</v>
      </c>
      <c r="BA52" s="267">
        <v>2.0536597849983751E-3</v>
      </c>
      <c r="BB52" s="267">
        <v>2.837719665123743E-4</v>
      </c>
      <c r="BC52" s="267">
        <v>1.3930399131255946E-5</v>
      </c>
      <c r="BD52" s="267">
        <v>2.0447568087928457E-5</v>
      </c>
      <c r="BE52" s="267">
        <v>0</v>
      </c>
      <c r="BF52" s="267">
        <v>1.9063177351610694E-3</v>
      </c>
      <c r="BG52" s="267">
        <v>1.3110147724162989E-2</v>
      </c>
      <c r="BH52" s="267">
        <v>3.1072884209198222E-3</v>
      </c>
      <c r="BI52" s="267">
        <v>1.0057938031896034E-3</v>
      </c>
      <c r="BJ52" s="267">
        <v>4.352127432846319E-5</v>
      </c>
      <c r="BK52" s="267">
        <v>4.5730772423786998E-5</v>
      </c>
      <c r="BL52" s="267">
        <v>5.0068871148285028E-4</v>
      </c>
      <c r="BM52" s="267">
        <v>1.0540196651382613E-3</v>
      </c>
      <c r="BN52" s="267">
        <v>3.7918363324351807E-4</v>
      </c>
      <c r="BO52" s="267">
        <v>1.614264527375505E-3</v>
      </c>
      <c r="BP52" s="267">
        <v>1.1263928815101441E-4</v>
      </c>
      <c r="BQ52" s="267">
        <v>2.5487245599175652E-5</v>
      </c>
      <c r="BR52" s="267">
        <v>1.1384685170969536E-4</v>
      </c>
      <c r="BS52" s="267">
        <v>1.284277392215077E-4</v>
      </c>
      <c r="BT52" s="267">
        <v>4.0200664842459265E-5</v>
      </c>
      <c r="BU52" s="267">
        <v>3.1178709771322613E-5</v>
      </c>
      <c r="BV52" s="267">
        <v>1.5248466922346797E-5</v>
      </c>
      <c r="BW52" s="267">
        <v>1.7276839408673201E-5</v>
      </c>
      <c r="BX52" s="267">
        <v>8.7042583754053215E-6</v>
      </c>
      <c r="BY52" s="267">
        <v>2.7577852795653275E-5</v>
      </c>
      <c r="BZ52" s="267">
        <v>1.3525621378071521E-4</v>
      </c>
      <c r="CA52" s="267">
        <v>7.5425285578757477E-4</v>
      </c>
      <c r="CB52" s="267">
        <v>6.5218029512735231E-5</v>
      </c>
      <c r="CC52" s="267">
        <v>9.7140231614223997E-5</v>
      </c>
      <c r="CD52" s="267">
        <v>1.3743963938939695E-4</v>
      </c>
      <c r="CE52" s="267">
        <v>4.8891040220344386E-5</v>
      </c>
      <c r="CF52" s="267">
        <v>4.6642703294454458E-5</v>
      </c>
      <c r="CG52" s="267">
        <v>2.178912765545947E-5</v>
      </c>
      <c r="CH52" s="267">
        <v>4.3936890378569994E-5</v>
      </c>
      <c r="CI52" s="267">
        <v>5.5583254569358289E-5</v>
      </c>
      <c r="CJ52" s="267">
        <v>3.8028066337477858E-5</v>
      </c>
      <c r="CK52" s="267">
        <v>5.0051424662732163E-5</v>
      </c>
      <c r="CL52" s="267">
        <v>3.2232522519445083E-5</v>
      </c>
      <c r="CM52" s="267">
        <v>4.6240037894995279E-5</v>
      </c>
      <c r="CN52" s="267">
        <v>4.0224505709277087E-5</v>
      </c>
      <c r="CO52" s="267">
        <v>5.5574897490384874E-5</v>
      </c>
      <c r="CP52" s="267">
        <v>2.0545608819926569E-5</v>
      </c>
      <c r="CQ52" s="267">
        <v>7.3679705284909627E-5</v>
      </c>
      <c r="CR52" s="267">
        <v>3.8944896140755533E-5</v>
      </c>
      <c r="CS52" s="267">
        <v>2.6726753511343458E-5</v>
      </c>
      <c r="CT52" s="267">
        <v>4.1387079529247278E-5</v>
      </c>
      <c r="CU52" s="267">
        <v>8.2271001566269316E-5</v>
      </c>
      <c r="CV52" s="267">
        <v>2.4458471588199001E-5</v>
      </c>
      <c r="CW52" s="267">
        <v>4.6778950181296164E-3</v>
      </c>
      <c r="CX52" s="267">
        <v>2.5364860804690349E-5</v>
      </c>
      <c r="CY52" s="267">
        <v>4.7554627967631819E-5</v>
      </c>
      <c r="CZ52" s="267">
        <v>2.8880287881460066E-5</v>
      </c>
      <c r="DA52" s="267">
        <v>5.6428735528523127E-5</v>
      </c>
      <c r="DB52" s="267">
        <v>7.2192477190414735E-5</v>
      </c>
      <c r="DC52" s="267">
        <v>4.8449582862368352E-5</v>
      </c>
      <c r="DD52" s="267">
        <v>2.0183186477105926E-5</v>
      </c>
      <c r="DE52" s="268">
        <v>2.2460882940001621E-5</v>
      </c>
      <c r="DF52" s="266">
        <v>1.0785852453033591</v>
      </c>
      <c r="DG52" s="269">
        <v>0.84233472354829697</v>
      </c>
      <c r="DH52" s="270"/>
      <c r="DI52" s="270"/>
      <c r="DJ52" s="270"/>
      <c r="DK52" s="270"/>
      <c r="DL52" s="270"/>
      <c r="DM52" s="270"/>
      <c r="DN52" s="270"/>
      <c r="DO52" s="270"/>
      <c r="DP52" s="270"/>
      <c r="DQ52" s="270"/>
      <c r="DR52" s="270"/>
      <c r="DS52" s="270"/>
      <c r="DT52" s="270"/>
      <c r="DU52" s="270"/>
      <c r="DV52" s="270"/>
      <c r="DW52" s="270"/>
      <c r="DX52" s="270"/>
      <c r="DY52" s="270"/>
      <c r="DZ52" s="270"/>
      <c r="EA52" s="270"/>
      <c r="EB52" s="270"/>
      <c r="EC52" s="253"/>
      <c r="ED52" s="271"/>
    </row>
    <row r="53" spans="1:134" ht="39.950000000000003" customHeight="1">
      <c r="A53" s="272" t="s">
        <v>245</v>
      </c>
      <c r="B53" s="265" t="s">
        <v>153</v>
      </c>
      <c r="C53" s="266">
        <v>1.0852784322338666E-6</v>
      </c>
      <c r="D53" s="267">
        <v>8.3431316915886677E-7</v>
      </c>
      <c r="E53" s="267">
        <v>2.8656456791572228E-6</v>
      </c>
      <c r="F53" s="267">
        <v>2.1670645927211955E-6</v>
      </c>
      <c r="G53" s="267">
        <v>7.6735133582010484E-7</v>
      </c>
      <c r="H53" s="267">
        <v>0</v>
      </c>
      <c r="I53" s="267">
        <v>3.8073379029020693E-6</v>
      </c>
      <c r="J53" s="267">
        <v>4.9204754699630991E-7</v>
      </c>
      <c r="K53" s="267">
        <v>4.1499990856070165E-7</v>
      </c>
      <c r="L53" s="267">
        <v>4.8747389249995373E-7</v>
      </c>
      <c r="M53" s="267">
        <v>0</v>
      </c>
      <c r="N53" s="267">
        <v>6.3885027234695683E-7</v>
      </c>
      <c r="O53" s="267">
        <v>3.7077220586107054E-7</v>
      </c>
      <c r="P53" s="267">
        <v>1.2439258141844273E-6</v>
      </c>
      <c r="Q53" s="267">
        <v>3.4062565387751497E-7</v>
      </c>
      <c r="R53" s="267">
        <v>5.5390829987111614E-7</v>
      </c>
      <c r="S53" s="267">
        <v>3.8419946094690937E-7</v>
      </c>
      <c r="T53" s="267">
        <v>4.3718873973064198E-7</v>
      </c>
      <c r="U53" s="267">
        <v>7.6575797478116719E-7</v>
      </c>
      <c r="V53" s="267">
        <v>1.0130396605900933E-6</v>
      </c>
      <c r="W53" s="267">
        <v>1.252682011363404E-7</v>
      </c>
      <c r="X53" s="267">
        <v>8.9269801689303091E-7</v>
      </c>
      <c r="Y53" s="267">
        <v>9.1859173644500577E-7</v>
      </c>
      <c r="Z53" s="267">
        <v>3.6258705026130925E-7</v>
      </c>
      <c r="AA53" s="267">
        <v>3.8791996128647074E-7</v>
      </c>
      <c r="AB53" s="267">
        <v>3.5967242396176943E-7</v>
      </c>
      <c r="AC53" s="267">
        <v>1.5371257403247118E-7</v>
      </c>
      <c r="AD53" s="267">
        <v>1.1433105837957348E-6</v>
      </c>
      <c r="AE53" s="267">
        <v>4.6930557217502723E-7</v>
      </c>
      <c r="AF53" s="267">
        <v>6.5012111896922442E-7</v>
      </c>
      <c r="AG53" s="267">
        <v>1.1644804866566959E-7</v>
      </c>
      <c r="AH53" s="267">
        <v>1.4205804388511618E-6</v>
      </c>
      <c r="AI53" s="267">
        <v>1.5069661283841405E-6</v>
      </c>
      <c r="AJ53" s="267">
        <v>5.328362680734555E-7</v>
      </c>
      <c r="AK53" s="267">
        <v>8.6765236842924303E-7</v>
      </c>
      <c r="AL53" s="267">
        <v>0</v>
      </c>
      <c r="AM53" s="267">
        <v>3.0032478261625481E-7</v>
      </c>
      <c r="AN53" s="267">
        <v>1.407047370167471E-6</v>
      </c>
      <c r="AO53" s="267">
        <v>2.3685140433256831E-7</v>
      </c>
      <c r="AP53" s="267">
        <v>2.9193831583787634E-7</v>
      </c>
      <c r="AQ53" s="267">
        <v>5.396018715163462E-7</v>
      </c>
      <c r="AR53" s="267">
        <v>9.0811148474085555E-7</v>
      </c>
      <c r="AS53" s="267">
        <v>4.7952390284270844E-7</v>
      </c>
      <c r="AT53" s="267">
        <v>5.8640907268081066E-7</v>
      </c>
      <c r="AU53" s="267">
        <v>3.938293663149701E-7</v>
      </c>
      <c r="AV53" s="267">
        <v>3.7037690436140207E-7</v>
      </c>
      <c r="AW53" s="267">
        <v>3.4301081577451517E-7</v>
      </c>
      <c r="AX53" s="267">
        <v>5.7308255351451618E-7</v>
      </c>
      <c r="AY53" s="267">
        <v>4.15595345887755E-7</v>
      </c>
      <c r="AZ53" s="267">
        <v>1.0003405725645649</v>
      </c>
      <c r="BA53" s="267">
        <v>4.5845507335496553E-7</v>
      </c>
      <c r="BB53" s="267">
        <v>4.1822340535728359E-7</v>
      </c>
      <c r="BC53" s="267">
        <v>3.6345697180064513E-8</v>
      </c>
      <c r="BD53" s="267">
        <v>3.8511364887892225E-9</v>
      </c>
      <c r="BE53" s="267">
        <v>0</v>
      </c>
      <c r="BF53" s="267">
        <v>4.7470143728109988E-8</v>
      </c>
      <c r="BG53" s="267">
        <v>2.9990474232553374E-7</v>
      </c>
      <c r="BH53" s="267">
        <v>3.6912149376642172E-6</v>
      </c>
      <c r="BI53" s="267">
        <v>2.5884335009930396E-7</v>
      </c>
      <c r="BJ53" s="267">
        <v>5.6707872714306964E-7</v>
      </c>
      <c r="BK53" s="267">
        <v>6.2946149744261575E-7</v>
      </c>
      <c r="BL53" s="267">
        <v>3.099046207531879E-5</v>
      </c>
      <c r="BM53" s="267">
        <v>9.1909144529153297E-7</v>
      </c>
      <c r="BN53" s="267">
        <v>8.4950940738402558E-7</v>
      </c>
      <c r="BO53" s="267">
        <v>7.55917133808187E-7</v>
      </c>
      <c r="BP53" s="267">
        <v>1.4795061312670509E-6</v>
      </c>
      <c r="BQ53" s="267">
        <v>2.5558248966249183E-7</v>
      </c>
      <c r="BR53" s="267">
        <v>1.2131038243037795E-6</v>
      </c>
      <c r="BS53" s="267">
        <v>1.7914192148230866E-6</v>
      </c>
      <c r="BT53" s="267">
        <v>5.5838539268940178E-7</v>
      </c>
      <c r="BU53" s="267">
        <v>4.5263713783531165E-7</v>
      </c>
      <c r="BV53" s="267">
        <v>2.1617950643453206E-7</v>
      </c>
      <c r="BW53" s="267">
        <v>1.3758800332325182E-7</v>
      </c>
      <c r="BX53" s="267">
        <v>5.7736953225572018E-8</v>
      </c>
      <c r="BY53" s="267">
        <v>3.3489852590735706E-7</v>
      </c>
      <c r="BZ53" s="267">
        <v>2.2498930828762026E-6</v>
      </c>
      <c r="CA53" s="267">
        <v>1.048766539266327E-5</v>
      </c>
      <c r="CB53" s="267">
        <v>3.5750343874748863E-7</v>
      </c>
      <c r="CC53" s="267">
        <v>1.7622284167704942E-6</v>
      </c>
      <c r="CD53" s="267">
        <v>1.9278960810269639E-6</v>
      </c>
      <c r="CE53" s="267">
        <v>5.9083178688555434E-7</v>
      </c>
      <c r="CF53" s="267">
        <v>2.2058851475678182E-6</v>
      </c>
      <c r="CG53" s="267">
        <v>3.472070348766478E-7</v>
      </c>
      <c r="CH53" s="267">
        <v>6.457675013708237E-7</v>
      </c>
      <c r="CI53" s="267">
        <v>1.2472265425367184E-6</v>
      </c>
      <c r="CJ53" s="267">
        <v>5.8132759879404087E-7</v>
      </c>
      <c r="CK53" s="267">
        <v>7.1355300142811916E-7</v>
      </c>
      <c r="CL53" s="267">
        <v>4.8572475682639757E-6</v>
      </c>
      <c r="CM53" s="267">
        <v>4.4161621947927348E-6</v>
      </c>
      <c r="CN53" s="267">
        <v>5.3120281582997247E-7</v>
      </c>
      <c r="CO53" s="267">
        <v>8.4497654936204646E-7</v>
      </c>
      <c r="CP53" s="267">
        <v>2.7315067266613682E-7</v>
      </c>
      <c r="CQ53" s="267">
        <v>1.0288947744053617E-6</v>
      </c>
      <c r="CR53" s="267">
        <v>5.4904747280279877E-7</v>
      </c>
      <c r="CS53" s="267">
        <v>3.6487896073144552E-7</v>
      </c>
      <c r="CT53" s="267">
        <v>6.95776758291884E-7</v>
      </c>
      <c r="CU53" s="267">
        <v>2.452130988805585E-6</v>
      </c>
      <c r="CV53" s="267">
        <v>1.6553594817045956E-6</v>
      </c>
      <c r="CW53" s="267">
        <v>6.3855687488561011E-5</v>
      </c>
      <c r="CX53" s="267">
        <v>5.3193035771232935E-7</v>
      </c>
      <c r="CY53" s="267">
        <v>7.237778692359741E-7</v>
      </c>
      <c r="CZ53" s="267">
        <v>3.8900948200611287E-7</v>
      </c>
      <c r="DA53" s="267">
        <v>7.88298579237362E-7</v>
      </c>
      <c r="DB53" s="267">
        <v>3.7519672191004408E-6</v>
      </c>
      <c r="DC53" s="267">
        <v>6.8111751780760827E-7</v>
      </c>
      <c r="DD53" s="267">
        <v>2.7548024257204551E-7</v>
      </c>
      <c r="DE53" s="268">
        <v>1.032265387768895E-6</v>
      </c>
      <c r="DF53" s="266">
        <v>1.000535233932148</v>
      </c>
      <c r="DG53" s="269">
        <v>0.78138058474694561</v>
      </c>
      <c r="DH53" s="270"/>
      <c r="DI53" s="270"/>
      <c r="DJ53" s="270"/>
      <c r="DK53" s="270"/>
      <c r="DL53" s="270"/>
      <c r="DM53" s="270"/>
      <c r="DN53" s="270"/>
      <c r="DO53" s="270"/>
      <c r="DP53" s="270"/>
      <c r="DQ53" s="270"/>
      <c r="DR53" s="270"/>
      <c r="DS53" s="270"/>
      <c r="DT53" s="270"/>
      <c r="DU53" s="270"/>
      <c r="DV53" s="270"/>
      <c r="DW53" s="270"/>
      <c r="DX53" s="270"/>
      <c r="DY53" s="270"/>
      <c r="DZ53" s="270"/>
      <c r="EA53" s="270"/>
      <c r="EB53" s="270"/>
      <c r="EC53" s="253"/>
      <c r="ED53" s="271"/>
    </row>
    <row r="54" spans="1:134" ht="39.950000000000003" customHeight="1">
      <c r="A54" s="272" t="s">
        <v>246</v>
      </c>
      <c r="B54" s="265" t="s">
        <v>154</v>
      </c>
      <c r="C54" s="266">
        <v>4.360961291163915E-6</v>
      </c>
      <c r="D54" s="267">
        <v>3.386435939118161E-6</v>
      </c>
      <c r="E54" s="267">
        <v>1.1424081557540236E-5</v>
      </c>
      <c r="F54" s="267">
        <v>8.6823388765923613E-6</v>
      </c>
      <c r="G54" s="267">
        <v>1.5132876034168853E-5</v>
      </c>
      <c r="H54" s="267">
        <v>0</v>
      </c>
      <c r="I54" s="267">
        <v>1.5281141540962315E-5</v>
      </c>
      <c r="J54" s="267">
        <v>2.3771233319066841E-6</v>
      </c>
      <c r="K54" s="267">
        <v>1.6740328125526212E-6</v>
      </c>
      <c r="L54" s="267">
        <v>2.3408792882645146E-6</v>
      </c>
      <c r="M54" s="267">
        <v>0</v>
      </c>
      <c r="N54" s="267">
        <v>2.5675211535149054E-6</v>
      </c>
      <c r="O54" s="267">
        <v>1.5029328444754965E-6</v>
      </c>
      <c r="P54" s="267">
        <v>4.9634035549572224E-6</v>
      </c>
      <c r="Q54" s="267">
        <v>1.6100260513384545E-6</v>
      </c>
      <c r="R54" s="267">
        <v>2.2752548662260663E-6</v>
      </c>
      <c r="S54" s="267">
        <v>1.5469206276880691E-6</v>
      </c>
      <c r="T54" s="267">
        <v>1.7957778133875516E-6</v>
      </c>
      <c r="U54" s="267">
        <v>3.0475084410257215E-6</v>
      </c>
      <c r="V54" s="267">
        <v>4.1347205524866742E-6</v>
      </c>
      <c r="W54" s="267">
        <v>5.00948598773474E-7</v>
      </c>
      <c r="X54" s="267">
        <v>3.6124722435852578E-6</v>
      </c>
      <c r="Y54" s="267">
        <v>3.6940830987994342E-6</v>
      </c>
      <c r="Z54" s="267">
        <v>1.4690405424170411E-6</v>
      </c>
      <c r="AA54" s="267">
        <v>1.5630492298816354E-6</v>
      </c>
      <c r="AB54" s="267">
        <v>1.4887480705513148E-6</v>
      </c>
      <c r="AC54" s="267">
        <v>6.4859805361491262E-7</v>
      </c>
      <c r="AD54" s="267">
        <v>4.7725399853458623E-6</v>
      </c>
      <c r="AE54" s="267">
        <v>2.1059633865023589E-6</v>
      </c>
      <c r="AF54" s="267">
        <v>2.5788092739299603E-6</v>
      </c>
      <c r="AG54" s="267">
        <v>4.3040704580641171E-7</v>
      </c>
      <c r="AH54" s="267">
        <v>5.791378436644738E-6</v>
      </c>
      <c r="AI54" s="267">
        <v>6.1643610349531167E-6</v>
      </c>
      <c r="AJ54" s="267">
        <v>2.5001127452988925E-6</v>
      </c>
      <c r="AK54" s="267">
        <v>3.6754082784250917E-6</v>
      </c>
      <c r="AL54" s="267">
        <v>0</v>
      </c>
      <c r="AM54" s="267">
        <v>1.2492446860049887E-6</v>
      </c>
      <c r="AN54" s="267">
        <v>5.9495557965311734E-6</v>
      </c>
      <c r="AO54" s="267">
        <v>1.0091433963993835E-6</v>
      </c>
      <c r="AP54" s="267">
        <v>1.3037073683294655E-6</v>
      </c>
      <c r="AQ54" s="267">
        <v>2.2483783289802777E-6</v>
      </c>
      <c r="AR54" s="267">
        <v>4.1382866862490624E-6</v>
      </c>
      <c r="AS54" s="267">
        <v>1.934951204764402E-6</v>
      </c>
      <c r="AT54" s="267">
        <v>5.9450887600302402E-5</v>
      </c>
      <c r="AU54" s="267">
        <v>1.3278679671017494E-4</v>
      </c>
      <c r="AV54" s="267">
        <v>1.3401952640581467E-4</v>
      </c>
      <c r="AW54" s="267">
        <v>5.0406553260426396E-5</v>
      </c>
      <c r="AX54" s="267">
        <v>2.8399505665308325E-6</v>
      </c>
      <c r="AY54" s="267">
        <v>1.0705146180957047E-3</v>
      </c>
      <c r="AZ54" s="267">
        <v>1.2459837213132788E-5</v>
      </c>
      <c r="BA54" s="267">
        <v>1.0023969037320448</v>
      </c>
      <c r="BB54" s="267">
        <v>2.0715078883563381E-6</v>
      </c>
      <c r="BC54" s="267">
        <v>3.6765453002809593E-7</v>
      </c>
      <c r="BD54" s="267">
        <v>5.6593701308513821E-7</v>
      </c>
      <c r="BE54" s="267">
        <v>0</v>
      </c>
      <c r="BF54" s="267">
        <v>2.2034700725947548E-6</v>
      </c>
      <c r="BG54" s="267">
        <v>1.5259886948952086E-5</v>
      </c>
      <c r="BH54" s="267">
        <v>5.2481847911901446E-4</v>
      </c>
      <c r="BI54" s="267">
        <v>3.439866436548628E-6</v>
      </c>
      <c r="BJ54" s="267">
        <v>2.2875222561355811E-6</v>
      </c>
      <c r="BK54" s="267">
        <v>3.3260880199867092E-6</v>
      </c>
      <c r="BL54" s="267">
        <v>1.2791182441713182E-5</v>
      </c>
      <c r="BM54" s="267">
        <v>8.6765363791516331E-6</v>
      </c>
      <c r="BN54" s="267">
        <v>3.4893061553139809E-5</v>
      </c>
      <c r="BO54" s="267">
        <v>6.6250251913064299E-5</v>
      </c>
      <c r="BP54" s="267">
        <v>6.009320110227251E-6</v>
      </c>
      <c r="BQ54" s="267">
        <v>1.0766620622672823E-6</v>
      </c>
      <c r="BR54" s="267">
        <v>5.2057959998699805E-6</v>
      </c>
      <c r="BS54" s="267">
        <v>7.2761399072652616E-6</v>
      </c>
      <c r="BT54" s="267">
        <v>2.3392232082524094E-6</v>
      </c>
      <c r="BU54" s="267">
        <v>1.8060376055177001E-6</v>
      </c>
      <c r="BV54" s="267">
        <v>1.00026591912804E-6</v>
      </c>
      <c r="BW54" s="267">
        <v>6.8861202621778897E-7</v>
      </c>
      <c r="BX54" s="267">
        <v>2.6062130407877166E-7</v>
      </c>
      <c r="BY54" s="267">
        <v>1.3258622912382634E-6</v>
      </c>
      <c r="BZ54" s="267">
        <v>7.521676087881523E-6</v>
      </c>
      <c r="CA54" s="267">
        <v>4.1368508241190779E-5</v>
      </c>
      <c r="CB54" s="267">
        <v>9.1192707057827296E-6</v>
      </c>
      <c r="CC54" s="267">
        <v>5.4956505425272502E-6</v>
      </c>
      <c r="CD54" s="267">
        <v>7.5507650583151198E-6</v>
      </c>
      <c r="CE54" s="267">
        <v>2.4661213395662089E-6</v>
      </c>
      <c r="CF54" s="267">
        <v>2.933342381217625E-6</v>
      </c>
      <c r="CG54" s="267">
        <v>1.2185930992258422E-6</v>
      </c>
      <c r="CH54" s="267">
        <v>2.6083175464238129E-6</v>
      </c>
      <c r="CI54" s="267">
        <v>3.3487834258558424E-6</v>
      </c>
      <c r="CJ54" s="267">
        <v>2.4868671028554912E-6</v>
      </c>
      <c r="CK54" s="267">
        <v>3.1836356237739857E-6</v>
      </c>
      <c r="CL54" s="267">
        <v>1.7967092306056518E-6</v>
      </c>
      <c r="CM54" s="267">
        <v>3.2733109322718067E-5</v>
      </c>
      <c r="CN54" s="267">
        <v>2.1843270050712406E-6</v>
      </c>
      <c r="CO54" s="267">
        <v>3.5342701957968257E-6</v>
      </c>
      <c r="CP54" s="267">
        <v>7.1780253681400173E-6</v>
      </c>
      <c r="CQ54" s="267">
        <v>4.1411634424694625E-6</v>
      </c>
      <c r="CR54" s="267">
        <v>2.2518978191763927E-6</v>
      </c>
      <c r="CS54" s="267">
        <v>1.4952568641146949E-6</v>
      </c>
      <c r="CT54" s="267">
        <v>2.531075245237168E-6</v>
      </c>
      <c r="CU54" s="267">
        <v>4.7754489251188594E-6</v>
      </c>
      <c r="CV54" s="267">
        <v>1.5956121960264643E-6</v>
      </c>
      <c r="CW54" s="267">
        <v>2.5605693109040703E-4</v>
      </c>
      <c r="CX54" s="267">
        <v>5.8531193148033814E-6</v>
      </c>
      <c r="CY54" s="267">
        <v>2.6488281913238328E-6</v>
      </c>
      <c r="CZ54" s="267">
        <v>1.599059521958936E-6</v>
      </c>
      <c r="DA54" s="267">
        <v>3.1518940480915404E-6</v>
      </c>
      <c r="DB54" s="267">
        <v>3.9641130434654114E-6</v>
      </c>
      <c r="DC54" s="267">
        <v>2.6631603987793498E-6</v>
      </c>
      <c r="DD54" s="267">
        <v>1.0987508170183122E-6</v>
      </c>
      <c r="DE54" s="268">
        <v>7.1271332930306866E-6</v>
      </c>
      <c r="DF54" s="266">
        <v>1.0051479364274591</v>
      </c>
      <c r="DG54" s="269">
        <v>0.7849829328210709</v>
      </c>
      <c r="DH54" s="270"/>
      <c r="DI54" s="270"/>
      <c r="DJ54" s="270"/>
      <c r="DK54" s="270"/>
      <c r="DL54" s="270"/>
      <c r="DM54" s="270"/>
      <c r="DN54" s="270"/>
      <c r="DO54" s="270"/>
      <c r="DP54" s="270"/>
      <c r="DQ54" s="270"/>
      <c r="DR54" s="270"/>
      <c r="DS54" s="270"/>
      <c r="DT54" s="270"/>
      <c r="DU54" s="270"/>
      <c r="DV54" s="270"/>
      <c r="DW54" s="270"/>
      <c r="DX54" s="270"/>
      <c r="DY54" s="270"/>
      <c r="DZ54" s="270"/>
      <c r="EA54" s="270"/>
      <c r="EB54" s="270"/>
      <c r="EC54" s="253"/>
      <c r="ED54" s="271"/>
    </row>
    <row r="55" spans="1:134" ht="39.950000000000003" customHeight="1">
      <c r="A55" s="272" t="s">
        <v>247</v>
      </c>
      <c r="B55" s="265" t="s">
        <v>155</v>
      </c>
      <c r="C55" s="266">
        <v>2.620286646271252E-5</v>
      </c>
      <c r="D55" s="267">
        <v>2.111068685391144E-5</v>
      </c>
      <c r="E55" s="267">
        <v>4.0086509359119318E-5</v>
      </c>
      <c r="F55" s="267">
        <v>2.9096958268520765E-5</v>
      </c>
      <c r="G55" s="267">
        <v>8.0714086768188432E-5</v>
      </c>
      <c r="H55" s="267">
        <v>0</v>
      </c>
      <c r="I55" s="267">
        <v>6.1571073676570037E-5</v>
      </c>
      <c r="J55" s="267">
        <v>1.2290404365973769E-5</v>
      </c>
      <c r="K55" s="267">
        <v>8.1392357849173792E-6</v>
      </c>
      <c r="L55" s="267">
        <v>1.2002874393683698E-5</v>
      </c>
      <c r="M55" s="267">
        <v>0</v>
      </c>
      <c r="N55" s="267">
        <v>1.1065343245129651E-5</v>
      </c>
      <c r="O55" s="267">
        <v>7.640031391701177E-6</v>
      </c>
      <c r="P55" s="267">
        <v>1.8609883532363937E-5</v>
      </c>
      <c r="Q55" s="267">
        <v>7.6993759472997715E-5</v>
      </c>
      <c r="R55" s="267">
        <v>9.9312010296880933E-6</v>
      </c>
      <c r="S55" s="267">
        <v>8.1480337064673291E-6</v>
      </c>
      <c r="T55" s="267">
        <v>8.3888070248495894E-6</v>
      </c>
      <c r="U55" s="267">
        <v>1.2408287263851287E-5</v>
      </c>
      <c r="V55" s="267">
        <v>1.7952069372568213E-5</v>
      </c>
      <c r="W55" s="267">
        <v>2.349808309907118E-6</v>
      </c>
      <c r="X55" s="267">
        <v>1.2414918261373486E-5</v>
      </c>
      <c r="Y55" s="267">
        <v>1.5986546716892484E-5</v>
      </c>
      <c r="Z55" s="267">
        <v>6.7564652864324189E-6</v>
      </c>
      <c r="AA55" s="267">
        <v>6.8800746791370395E-6</v>
      </c>
      <c r="AB55" s="267">
        <v>7.1867216620113547E-6</v>
      </c>
      <c r="AC55" s="267">
        <v>2.5268705229254266E-6</v>
      </c>
      <c r="AD55" s="267">
        <v>2.0721613135557469E-5</v>
      </c>
      <c r="AE55" s="267">
        <v>9.4088292748118079E-6</v>
      </c>
      <c r="AF55" s="267">
        <v>9.5089250116205566E-6</v>
      </c>
      <c r="AG55" s="267">
        <v>4.1953653554428656E-6</v>
      </c>
      <c r="AH55" s="267">
        <v>1.9756195198083075E-5</v>
      </c>
      <c r="AI55" s="267">
        <v>2.4965601531144034E-5</v>
      </c>
      <c r="AJ55" s="267">
        <v>9.5890234635546271E-6</v>
      </c>
      <c r="AK55" s="267">
        <v>1.3660078886164668E-5</v>
      </c>
      <c r="AL55" s="267">
        <v>0</v>
      </c>
      <c r="AM55" s="267">
        <v>6.1540902322414487E-6</v>
      </c>
      <c r="AN55" s="267">
        <v>2.1271162021780341E-5</v>
      </c>
      <c r="AO55" s="267">
        <v>5.348943541425413E-6</v>
      </c>
      <c r="AP55" s="267">
        <v>5.5895356273662106E-6</v>
      </c>
      <c r="AQ55" s="267">
        <v>8.3793696547117449E-6</v>
      </c>
      <c r="AR55" s="267">
        <v>1.47780667316006E-5</v>
      </c>
      <c r="AS55" s="267">
        <v>3.9262846343130294E-5</v>
      </c>
      <c r="AT55" s="267">
        <v>1.619759060102767E-4</v>
      </c>
      <c r="AU55" s="267">
        <v>2.090161335860917E-4</v>
      </c>
      <c r="AV55" s="267">
        <v>3.0833002122314027E-4</v>
      </c>
      <c r="AW55" s="267">
        <v>2.9331085703614742E-4</v>
      </c>
      <c r="AX55" s="267">
        <v>1.379600194630253E-3</v>
      </c>
      <c r="AY55" s="267">
        <v>1.2515199561610182E-3</v>
      </c>
      <c r="AZ55" s="267">
        <v>2.8774808315338287E-3</v>
      </c>
      <c r="BA55" s="267">
        <v>4.674197025125946E-4</v>
      </c>
      <c r="BB55" s="267">
        <v>1.0145139804556118</v>
      </c>
      <c r="BC55" s="267">
        <v>1.9007947007394889E-5</v>
      </c>
      <c r="BD55" s="267">
        <v>3.2931327297635374E-6</v>
      </c>
      <c r="BE55" s="267">
        <v>0</v>
      </c>
      <c r="BF55" s="267">
        <v>7.2029261716273951E-4</v>
      </c>
      <c r="BG55" s="267">
        <v>1.1288139277766839E-4</v>
      </c>
      <c r="BH55" s="267">
        <v>2.7514069845703315E-4</v>
      </c>
      <c r="BI55" s="267">
        <v>1.1798187186682146E-3</v>
      </c>
      <c r="BJ55" s="267">
        <v>3.1852276297614565E-4</v>
      </c>
      <c r="BK55" s="267">
        <v>1.5644440705795514E-5</v>
      </c>
      <c r="BL55" s="267">
        <v>5.8205240386408161E-4</v>
      </c>
      <c r="BM55" s="267">
        <v>4.6823125786354274E-4</v>
      </c>
      <c r="BN55" s="267">
        <v>1.2542720080026948E-4</v>
      </c>
      <c r="BO55" s="267">
        <v>2.2746555837426899E-4</v>
      </c>
      <c r="BP55" s="267">
        <v>2.4052249543801197E-5</v>
      </c>
      <c r="BQ55" s="267">
        <v>7.8059339617748301E-6</v>
      </c>
      <c r="BR55" s="267">
        <v>5.3146319747358442E-5</v>
      </c>
      <c r="BS55" s="267">
        <v>2.5123593766329148E-5</v>
      </c>
      <c r="BT55" s="267">
        <v>3.8427934503963067E-5</v>
      </c>
      <c r="BU55" s="267">
        <v>1.0115996127328896E-5</v>
      </c>
      <c r="BV55" s="267">
        <v>6.5365993076811961E-6</v>
      </c>
      <c r="BW55" s="267">
        <v>6.5530132300070809E-6</v>
      </c>
      <c r="BX55" s="267">
        <v>3.3719915870388849E-6</v>
      </c>
      <c r="BY55" s="267">
        <v>3.8006497765032014E-5</v>
      </c>
      <c r="BZ55" s="267">
        <v>2.8498102450463868E-5</v>
      </c>
      <c r="CA55" s="267">
        <v>1.6991578767176825E-4</v>
      </c>
      <c r="CB55" s="267">
        <v>5.4746936835454123E-5</v>
      </c>
      <c r="CC55" s="267">
        <v>7.5399106526463609E-5</v>
      </c>
      <c r="CD55" s="267">
        <v>2.7677925026498846E-5</v>
      </c>
      <c r="CE55" s="267">
        <v>1.1886916552389728E-5</v>
      </c>
      <c r="CF55" s="267">
        <v>1.9714921533496766E-4</v>
      </c>
      <c r="CG55" s="267">
        <v>6.2632914472206011E-6</v>
      </c>
      <c r="CH55" s="267">
        <v>1.0891793398275189E-5</v>
      </c>
      <c r="CI55" s="267">
        <v>8.1830325229451261E-5</v>
      </c>
      <c r="CJ55" s="267">
        <v>1.2186170230045492E-5</v>
      </c>
      <c r="CK55" s="267">
        <v>1.3866005065784561E-5</v>
      </c>
      <c r="CL55" s="267">
        <v>6.2863022786944895E-5</v>
      </c>
      <c r="CM55" s="267">
        <v>4.8150280206544015E-5</v>
      </c>
      <c r="CN55" s="267">
        <v>1.4362023067555286E-4</v>
      </c>
      <c r="CO55" s="267">
        <v>1.6222478340906657E-5</v>
      </c>
      <c r="CP55" s="267">
        <v>1.0566273606497214E-5</v>
      </c>
      <c r="CQ55" s="267">
        <v>7.0325342905974288E-5</v>
      </c>
      <c r="CR55" s="267">
        <v>9.9252567360244998E-6</v>
      </c>
      <c r="CS55" s="267">
        <v>8.8674203106876266E-6</v>
      </c>
      <c r="CT55" s="267">
        <v>1.0945183403422848E-5</v>
      </c>
      <c r="CU55" s="267">
        <v>1.5226500084295136E-5</v>
      </c>
      <c r="CV55" s="267">
        <v>3.3894488188716677E-5</v>
      </c>
      <c r="CW55" s="267">
        <v>7.5152948661474494E-4</v>
      </c>
      <c r="CX55" s="267">
        <v>1.0985992709447262E-5</v>
      </c>
      <c r="CY55" s="267">
        <v>5.2885294015053107E-5</v>
      </c>
      <c r="CZ55" s="267">
        <v>1.3393582036427838E-5</v>
      </c>
      <c r="DA55" s="267">
        <v>2.1300675256831607E-5</v>
      </c>
      <c r="DB55" s="267">
        <v>1.1115156571095751E-4</v>
      </c>
      <c r="DC55" s="267">
        <v>5.3492826241537538E-5</v>
      </c>
      <c r="DD55" s="267">
        <v>1.2620565126022961E-5</v>
      </c>
      <c r="DE55" s="268">
        <v>3.3781300834964403E-5</v>
      </c>
      <c r="DF55" s="266">
        <v>1.0286346548242138</v>
      </c>
      <c r="DG55" s="269">
        <v>0.80332518118199914</v>
      </c>
      <c r="DH55" s="270"/>
      <c r="DI55" s="270"/>
      <c r="DJ55" s="270"/>
      <c r="DK55" s="270"/>
      <c r="DL55" s="270"/>
      <c r="DM55" s="270"/>
      <c r="DN55" s="270"/>
      <c r="DO55" s="270"/>
      <c r="DP55" s="270"/>
      <c r="DQ55" s="270"/>
      <c r="DR55" s="270"/>
      <c r="DS55" s="270"/>
      <c r="DT55" s="270"/>
      <c r="DU55" s="270"/>
      <c r="DV55" s="270"/>
      <c r="DW55" s="270"/>
      <c r="DX55" s="270"/>
      <c r="DY55" s="270"/>
      <c r="DZ55" s="270"/>
      <c r="EA55" s="270"/>
      <c r="EB55" s="270"/>
      <c r="EC55" s="253"/>
      <c r="ED55" s="271"/>
    </row>
    <row r="56" spans="1:134" ht="39.950000000000003" customHeight="1">
      <c r="A56" s="272" t="s">
        <v>248</v>
      </c>
      <c r="B56" s="265" t="s">
        <v>429</v>
      </c>
      <c r="C56" s="266">
        <v>4.172892835600617E-9</v>
      </c>
      <c r="D56" s="267">
        <v>4.3749693150742537E-9</v>
      </c>
      <c r="E56" s="267">
        <v>8.2895456018901863E-9</v>
      </c>
      <c r="F56" s="267">
        <v>1.3252421866274133E-8</v>
      </c>
      <c r="G56" s="267">
        <v>2.9974717870365397E-8</v>
      </c>
      <c r="H56" s="267">
        <v>0</v>
      </c>
      <c r="I56" s="267">
        <v>1.1043897697722605E-8</v>
      </c>
      <c r="J56" s="267">
        <v>4.2280447733552974E-9</v>
      </c>
      <c r="K56" s="267">
        <v>3.8774588383065236E-9</v>
      </c>
      <c r="L56" s="267">
        <v>4.1841329912796269E-9</v>
      </c>
      <c r="M56" s="267">
        <v>0</v>
      </c>
      <c r="N56" s="267">
        <v>2.9610081681209077E-9</v>
      </c>
      <c r="O56" s="267">
        <v>2.8802785635228713E-9</v>
      </c>
      <c r="P56" s="267">
        <v>6.2507316840824283E-9</v>
      </c>
      <c r="Q56" s="267">
        <v>3.4996478474858281E-9</v>
      </c>
      <c r="R56" s="267">
        <v>3.0417042309739894E-9</v>
      </c>
      <c r="S56" s="267">
        <v>3.7665572738277294E-9</v>
      </c>
      <c r="T56" s="267">
        <v>3.1190968570217136E-9</v>
      </c>
      <c r="U56" s="267">
        <v>3.2481158337817825E-9</v>
      </c>
      <c r="V56" s="267">
        <v>4.1529774022991992E-9</v>
      </c>
      <c r="W56" s="267">
        <v>8.5006124039533391E-10</v>
      </c>
      <c r="X56" s="267">
        <v>2.9383208645655973E-9</v>
      </c>
      <c r="Y56" s="267">
        <v>4.0978128065062044E-9</v>
      </c>
      <c r="Z56" s="267">
        <v>1.9431916385458583E-9</v>
      </c>
      <c r="AA56" s="267">
        <v>1.9665717542036716E-8</v>
      </c>
      <c r="AB56" s="267">
        <v>2.5822854016255807E-9</v>
      </c>
      <c r="AC56" s="267">
        <v>1.0850452938121171E-9</v>
      </c>
      <c r="AD56" s="267">
        <v>6.681755343680511E-9</v>
      </c>
      <c r="AE56" s="267">
        <v>2.5264504705257836E-9</v>
      </c>
      <c r="AF56" s="267">
        <v>2.7273936068022064E-9</v>
      </c>
      <c r="AG56" s="267">
        <v>2.4516581279835222E-9</v>
      </c>
      <c r="AH56" s="267">
        <v>5.401583603339471E-9</v>
      </c>
      <c r="AI56" s="267">
        <v>6.3405066651487056E-9</v>
      </c>
      <c r="AJ56" s="267">
        <v>3.5756252746635783E-9</v>
      </c>
      <c r="AK56" s="267">
        <v>6.1890321579075443E-9</v>
      </c>
      <c r="AL56" s="267">
        <v>0</v>
      </c>
      <c r="AM56" s="267">
        <v>1.851197314115559E-9</v>
      </c>
      <c r="AN56" s="267">
        <v>5.5995398513165359E-9</v>
      </c>
      <c r="AO56" s="267">
        <v>2.8825943259221457E-9</v>
      </c>
      <c r="AP56" s="267">
        <v>2.2599088933626953E-9</v>
      </c>
      <c r="AQ56" s="267">
        <v>2.3702887575000269E-9</v>
      </c>
      <c r="AR56" s="267">
        <v>6.5943906166788685E-9</v>
      </c>
      <c r="AS56" s="267">
        <v>2.6088052937552016E-9</v>
      </c>
      <c r="AT56" s="267">
        <v>1.857015323478998E-7</v>
      </c>
      <c r="AU56" s="267">
        <v>1.3657729037206172E-8</v>
      </c>
      <c r="AV56" s="267">
        <v>2.8984755499102603E-9</v>
      </c>
      <c r="AW56" s="267">
        <v>2.6780389448064775E-9</v>
      </c>
      <c r="AX56" s="267">
        <v>2.9136319528885902E-9</v>
      </c>
      <c r="AY56" s="267">
        <v>8.2416922954047551E-9</v>
      </c>
      <c r="AZ56" s="267">
        <v>3.1610748622742672E-9</v>
      </c>
      <c r="BA56" s="267">
        <v>9.9788854635342252E-9</v>
      </c>
      <c r="BB56" s="267">
        <v>7.1396827405192127E-9</v>
      </c>
      <c r="BC56" s="267">
        <v>1.0000052012021545</v>
      </c>
      <c r="BD56" s="267">
        <v>3.0067546049400956E-11</v>
      </c>
      <c r="BE56" s="267">
        <v>0</v>
      </c>
      <c r="BF56" s="267">
        <v>6.4647251631383726E-7</v>
      </c>
      <c r="BG56" s="267">
        <v>3.2090038771396693E-9</v>
      </c>
      <c r="BH56" s="267">
        <v>9.3001639863816264E-7</v>
      </c>
      <c r="BI56" s="267">
        <v>6.4317471338029282E-9</v>
      </c>
      <c r="BJ56" s="267">
        <v>3.4785033998749206E-9</v>
      </c>
      <c r="BK56" s="267">
        <v>8.8724403468148357E-9</v>
      </c>
      <c r="BL56" s="267">
        <v>1.0122110672611483E-7</v>
      </c>
      <c r="BM56" s="267">
        <v>1.9232490849598611E-8</v>
      </c>
      <c r="BN56" s="267">
        <v>1.4959355213619183E-7</v>
      </c>
      <c r="BO56" s="267">
        <v>2.1464312953605853E-7</v>
      </c>
      <c r="BP56" s="267">
        <v>5.5465637684867363E-9</v>
      </c>
      <c r="BQ56" s="267">
        <v>2.0362596791001164E-9</v>
      </c>
      <c r="BR56" s="267">
        <v>5.3665833001202718E-9</v>
      </c>
      <c r="BS56" s="267">
        <v>9.4926980642733157E-9</v>
      </c>
      <c r="BT56" s="267">
        <v>2.0935339095421912E-8</v>
      </c>
      <c r="BU56" s="267">
        <v>5.1381618812033948E-9</v>
      </c>
      <c r="BV56" s="267">
        <v>8.0144736428593297E-9</v>
      </c>
      <c r="BW56" s="267">
        <v>2.3572534611402528E-9</v>
      </c>
      <c r="BX56" s="267">
        <v>6.8950032981403488E-10</v>
      </c>
      <c r="BY56" s="267">
        <v>1.60032687414726E-9</v>
      </c>
      <c r="BZ56" s="267">
        <v>2.8130086127437499E-8</v>
      </c>
      <c r="CA56" s="267">
        <v>2.7300188714119687E-8</v>
      </c>
      <c r="CB56" s="267">
        <v>1.9305621620430596E-8</v>
      </c>
      <c r="CC56" s="267">
        <v>8.5607953129014953E-9</v>
      </c>
      <c r="CD56" s="267">
        <v>6.0085247187658521E-9</v>
      </c>
      <c r="CE56" s="267">
        <v>1.304181078689724E-8</v>
      </c>
      <c r="CF56" s="267">
        <v>7.8869880376637262E-9</v>
      </c>
      <c r="CG56" s="267">
        <v>2.9734037048910847E-9</v>
      </c>
      <c r="CH56" s="267">
        <v>4.4083012153982911E-9</v>
      </c>
      <c r="CI56" s="267">
        <v>3.1063271852779069E-8</v>
      </c>
      <c r="CJ56" s="267">
        <v>1.3025447021754709E-8</v>
      </c>
      <c r="CK56" s="267">
        <v>7.5114305725859079E-9</v>
      </c>
      <c r="CL56" s="267">
        <v>2.256342903768433E-8</v>
      </c>
      <c r="CM56" s="267">
        <v>5.6045842558266499E-8</v>
      </c>
      <c r="CN56" s="267">
        <v>3.8071304006076882E-9</v>
      </c>
      <c r="CO56" s="267">
        <v>1.2179927905783575E-8</v>
      </c>
      <c r="CP56" s="267">
        <v>5.0940086638862824E-9</v>
      </c>
      <c r="CQ56" s="267">
        <v>4.1228475301105093E-9</v>
      </c>
      <c r="CR56" s="267">
        <v>8.3665741743995952E-9</v>
      </c>
      <c r="CS56" s="267">
        <v>2.8639382753415315E-9</v>
      </c>
      <c r="CT56" s="267">
        <v>8.0313192097391121E-9</v>
      </c>
      <c r="CU56" s="267">
        <v>1.0372938188883078E-8</v>
      </c>
      <c r="CV56" s="267">
        <v>1.3773342183255782E-8</v>
      </c>
      <c r="CW56" s="267">
        <v>1.4913369038673955E-7</v>
      </c>
      <c r="CX56" s="267">
        <v>3.3911408659638769E-8</v>
      </c>
      <c r="CY56" s="267">
        <v>6.7296339094457372E-9</v>
      </c>
      <c r="CZ56" s="267">
        <v>1.6667553928350248E-8</v>
      </c>
      <c r="DA56" s="267">
        <v>7.3990412074066584E-9</v>
      </c>
      <c r="DB56" s="267">
        <v>5.1753725944385511E-8</v>
      </c>
      <c r="DC56" s="267">
        <v>5.4691680626823437E-9</v>
      </c>
      <c r="DD56" s="267">
        <v>4.9099210796950563E-9</v>
      </c>
      <c r="DE56" s="268">
        <v>1.248333163953197E-8</v>
      </c>
      <c r="DF56" s="266">
        <v>1.0000083963870225</v>
      </c>
      <c r="DG56" s="269">
        <v>0.78096914433473852</v>
      </c>
      <c r="DH56" s="270"/>
      <c r="DI56" s="270"/>
      <c r="DJ56" s="270"/>
      <c r="DK56" s="270"/>
      <c r="DL56" s="270"/>
      <c r="DM56" s="270"/>
      <c r="DN56" s="270"/>
      <c r="DO56" s="270"/>
      <c r="DP56" s="270"/>
      <c r="DQ56" s="270"/>
      <c r="DR56" s="270"/>
      <c r="DS56" s="270"/>
      <c r="DT56" s="270"/>
      <c r="DU56" s="270"/>
      <c r="DV56" s="270"/>
      <c r="DW56" s="270"/>
      <c r="DX56" s="270"/>
      <c r="DY56" s="270"/>
      <c r="DZ56" s="270"/>
      <c r="EA56" s="270"/>
      <c r="EB56" s="270"/>
      <c r="EC56" s="253"/>
      <c r="ED56" s="271"/>
    </row>
    <row r="57" spans="1:134" ht="39.950000000000003" customHeight="1">
      <c r="A57" s="272" t="s">
        <v>249</v>
      </c>
      <c r="B57" s="265" t="s">
        <v>156</v>
      </c>
      <c r="C57" s="266">
        <v>4.9688467586438658E-9</v>
      </c>
      <c r="D57" s="267">
        <v>3.7085628933724812E-9</v>
      </c>
      <c r="E57" s="267">
        <v>1.329298990447925E-8</v>
      </c>
      <c r="F57" s="267">
        <v>1.000239331357396E-8</v>
      </c>
      <c r="G57" s="267">
        <v>3.0711303154413015E-9</v>
      </c>
      <c r="H57" s="267">
        <v>0</v>
      </c>
      <c r="I57" s="267">
        <v>1.7505508870844734E-8</v>
      </c>
      <c r="J57" s="267">
        <v>2.1643110183697738E-9</v>
      </c>
      <c r="K57" s="267">
        <v>1.8539484739726021E-9</v>
      </c>
      <c r="L57" s="267">
        <v>1.729413035299801E-9</v>
      </c>
      <c r="M57" s="267">
        <v>0</v>
      </c>
      <c r="N57" s="267">
        <v>2.9186602609738458E-9</v>
      </c>
      <c r="O57" s="267">
        <v>1.6293299578910342E-9</v>
      </c>
      <c r="P57" s="267">
        <v>5.6970036609231979E-9</v>
      </c>
      <c r="Q57" s="267">
        <v>1.4793739374145593E-9</v>
      </c>
      <c r="R57" s="267">
        <v>2.492886371381073E-9</v>
      </c>
      <c r="S57" s="267">
        <v>1.687446333154828E-9</v>
      </c>
      <c r="T57" s="267">
        <v>1.904842870410241E-9</v>
      </c>
      <c r="U57" s="267">
        <v>3.4266262320050012E-9</v>
      </c>
      <c r="V57" s="267">
        <v>4.6355322750232077E-9</v>
      </c>
      <c r="W57" s="267">
        <v>5.5152191011867478E-10</v>
      </c>
      <c r="X57" s="267">
        <v>4.139877079508104E-9</v>
      </c>
      <c r="Y57" s="267">
        <v>4.2013604905417007E-9</v>
      </c>
      <c r="Z57" s="267">
        <v>1.6288878969728336E-9</v>
      </c>
      <c r="AA57" s="267">
        <v>1.7153646544207756E-9</v>
      </c>
      <c r="AB57" s="267">
        <v>1.5804107047843024E-9</v>
      </c>
      <c r="AC57" s="267">
        <v>7.0504100375310899E-10</v>
      </c>
      <c r="AD57" s="267">
        <v>5.1633606480470163E-9</v>
      </c>
      <c r="AE57" s="267">
        <v>2.1515323038463169E-9</v>
      </c>
      <c r="AF57" s="267">
        <v>2.9348248140725312E-9</v>
      </c>
      <c r="AG57" s="267">
        <v>4.1062841717384578E-10</v>
      </c>
      <c r="AH57" s="267">
        <v>6.6253063416449098E-9</v>
      </c>
      <c r="AI57" s="267">
        <v>6.8224509327389563E-9</v>
      </c>
      <c r="AJ57" s="267">
        <v>2.376764476006765E-9</v>
      </c>
      <c r="AK57" s="267">
        <v>3.8806257357916857E-9</v>
      </c>
      <c r="AL57" s="267">
        <v>0</v>
      </c>
      <c r="AM57" s="267">
        <v>1.3463823113384821E-9</v>
      </c>
      <c r="AN57" s="267">
        <v>6.4700023810765512E-9</v>
      </c>
      <c r="AO57" s="267">
        <v>9.4028705261803197E-10</v>
      </c>
      <c r="AP57" s="267">
        <v>1.3285699465645333E-9</v>
      </c>
      <c r="AQ57" s="267">
        <v>2.4683348194704492E-9</v>
      </c>
      <c r="AR57" s="267">
        <v>4.1579651596113478E-9</v>
      </c>
      <c r="AS57" s="267">
        <v>2.095654581825337E-9</v>
      </c>
      <c r="AT57" s="267">
        <v>2.6801407724723673E-9</v>
      </c>
      <c r="AU57" s="267">
        <v>1.7216872490162098E-8</v>
      </c>
      <c r="AV57" s="267">
        <v>1.6626007071833856E-9</v>
      </c>
      <c r="AW57" s="267">
        <v>1.525321489724185E-9</v>
      </c>
      <c r="AX57" s="267">
        <v>2.6192489543297823E-9</v>
      </c>
      <c r="AY57" s="267">
        <v>1.8566754429429521E-9</v>
      </c>
      <c r="AZ57" s="267">
        <v>1.5294099746482462E-9</v>
      </c>
      <c r="BA57" s="267">
        <v>2.0954436744508611E-9</v>
      </c>
      <c r="BB57" s="267">
        <v>1.841036089846126E-9</v>
      </c>
      <c r="BC57" s="267">
        <v>1.614208672605862E-10</v>
      </c>
      <c r="BD57" s="267">
        <v>1.0000000000171254</v>
      </c>
      <c r="BE57" s="267">
        <v>0</v>
      </c>
      <c r="BF57" s="267">
        <v>1.8984829489626038E-10</v>
      </c>
      <c r="BG57" s="267">
        <v>1.3601865472645631E-9</v>
      </c>
      <c r="BH57" s="267">
        <v>9.1360595474337289E-10</v>
      </c>
      <c r="BI57" s="267">
        <v>1.0893942422499529E-9</v>
      </c>
      <c r="BJ57" s="267">
        <v>2.5112806985641177E-9</v>
      </c>
      <c r="BK57" s="267">
        <v>2.4563245045398888E-9</v>
      </c>
      <c r="BL57" s="267">
        <v>2.4054166418438638E-9</v>
      </c>
      <c r="BM57" s="267">
        <v>4.1791194280026749E-9</v>
      </c>
      <c r="BN57" s="267">
        <v>3.7612844631969713E-9</v>
      </c>
      <c r="BO57" s="267">
        <v>3.2375427969469914E-9</v>
      </c>
      <c r="BP57" s="267">
        <v>6.8523694602479011E-9</v>
      </c>
      <c r="BQ57" s="267">
        <v>1.1174620632617504E-9</v>
      </c>
      <c r="BR57" s="267">
        <v>5.5807265634275957E-9</v>
      </c>
      <c r="BS57" s="267">
        <v>8.1351559940621053E-9</v>
      </c>
      <c r="BT57" s="267">
        <v>2.4464839387607426E-9</v>
      </c>
      <c r="BU57" s="267">
        <v>1.8798040581706218E-9</v>
      </c>
      <c r="BV57" s="267">
        <v>9.0611819594683786E-10</v>
      </c>
      <c r="BW57" s="267">
        <v>5.7290808408989607E-10</v>
      </c>
      <c r="BX57" s="267">
        <v>2.4615165546027876E-10</v>
      </c>
      <c r="BY57" s="267">
        <v>1.4342459453764854E-9</v>
      </c>
      <c r="BZ57" s="267">
        <v>8.6072694231425916E-9</v>
      </c>
      <c r="CA57" s="267">
        <v>4.8321868112658815E-8</v>
      </c>
      <c r="CB57" s="267">
        <v>1.0263609463613777E-9</v>
      </c>
      <c r="CC57" s="267">
        <v>6.0573255910208705E-9</v>
      </c>
      <c r="CD57" s="267">
        <v>8.701825699302225E-9</v>
      </c>
      <c r="CE57" s="267">
        <v>2.6410692423061169E-9</v>
      </c>
      <c r="CF57" s="267">
        <v>2.3815443882583898E-9</v>
      </c>
      <c r="CG57" s="267">
        <v>1.3254369749046085E-9</v>
      </c>
      <c r="CH57" s="267">
        <v>4.3015336448385225E-9</v>
      </c>
      <c r="CI57" s="267">
        <v>3.1604918060862761E-9</v>
      </c>
      <c r="CJ57" s="267">
        <v>2.4202764660501746E-9</v>
      </c>
      <c r="CK57" s="267">
        <v>2.9750275856219237E-9</v>
      </c>
      <c r="CL57" s="267">
        <v>1.956969925738241E-9</v>
      </c>
      <c r="CM57" s="267">
        <v>2.5750382145595522E-9</v>
      </c>
      <c r="CN57" s="267">
        <v>2.3513432159924366E-9</v>
      </c>
      <c r="CO57" s="267">
        <v>3.4777105964053582E-9</v>
      </c>
      <c r="CP57" s="267">
        <v>1.1699239141203912E-9</v>
      </c>
      <c r="CQ57" s="267">
        <v>4.6689894573002968E-9</v>
      </c>
      <c r="CR57" s="267">
        <v>2.3149023820851625E-9</v>
      </c>
      <c r="CS57" s="267">
        <v>1.6118316864208291E-9</v>
      </c>
      <c r="CT57" s="267">
        <v>2.6227902793799125E-9</v>
      </c>
      <c r="CU57" s="267">
        <v>5.2493224449523013E-9</v>
      </c>
      <c r="CV57" s="267">
        <v>1.4568106434534476E-9</v>
      </c>
      <c r="CW57" s="267">
        <v>3.0037104930256142E-7</v>
      </c>
      <c r="CX57" s="267">
        <v>1.5781417193809712E-9</v>
      </c>
      <c r="CY57" s="267">
        <v>2.9049064925645344E-9</v>
      </c>
      <c r="CZ57" s="267">
        <v>1.7024129229611377E-9</v>
      </c>
      <c r="DA57" s="267">
        <v>3.5265630966052901E-9</v>
      </c>
      <c r="DB57" s="267">
        <v>4.4995643342604138E-9</v>
      </c>
      <c r="DC57" s="267">
        <v>2.9690396188747038E-9</v>
      </c>
      <c r="DD57" s="267">
        <v>1.152687714384726E-9</v>
      </c>
      <c r="DE57" s="268">
        <v>1.0416928623346818E-9</v>
      </c>
      <c r="DF57" s="266">
        <v>1.0000006734664066</v>
      </c>
      <c r="DG57" s="269">
        <v>0.78096311302267452</v>
      </c>
      <c r="DH57" s="270"/>
      <c r="DI57" s="270"/>
      <c r="DJ57" s="270"/>
      <c r="DK57" s="270"/>
      <c r="DL57" s="270"/>
      <c r="DM57" s="270"/>
      <c r="DN57" s="270"/>
      <c r="DO57" s="270"/>
      <c r="DP57" s="270"/>
      <c r="DQ57" s="270"/>
      <c r="DR57" s="270"/>
      <c r="DS57" s="270"/>
      <c r="DT57" s="270"/>
      <c r="DU57" s="270"/>
      <c r="DV57" s="270"/>
      <c r="DW57" s="270"/>
      <c r="DX57" s="270"/>
      <c r="DY57" s="270"/>
      <c r="DZ57" s="270"/>
      <c r="EA57" s="270"/>
      <c r="EB57" s="270"/>
      <c r="EC57" s="253"/>
      <c r="ED57" s="271"/>
    </row>
    <row r="58" spans="1:134" ht="39.950000000000003" customHeight="1">
      <c r="A58" s="272" t="s">
        <v>250</v>
      </c>
      <c r="B58" s="265" t="s">
        <v>157</v>
      </c>
      <c r="C58" s="266">
        <v>0</v>
      </c>
      <c r="D58" s="267">
        <v>0</v>
      </c>
      <c r="E58" s="267">
        <v>0</v>
      </c>
      <c r="F58" s="267">
        <v>0</v>
      </c>
      <c r="G58" s="267">
        <v>0</v>
      </c>
      <c r="H58" s="267">
        <v>0</v>
      </c>
      <c r="I58" s="267">
        <v>0</v>
      </c>
      <c r="J58" s="267">
        <v>0</v>
      </c>
      <c r="K58" s="267">
        <v>0</v>
      </c>
      <c r="L58" s="267">
        <v>0</v>
      </c>
      <c r="M58" s="267">
        <v>0</v>
      </c>
      <c r="N58" s="267">
        <v>0</v>
      </c>
      <c r="O58" s="267">
        <v>0</v>
      </c>
      <c r="P58" s="267">
        <v>0</v>
      </c>
      <c r="Q58" s="267">
        <v>0</v>
      </c>
      <c r="R58" s="267">
        <v>0</v>
      </c>
      <c r="S58" s="267">
        <v>0</v>
      </c>
      <c r="T58" s="267">
        <v>0</v>
      </c>
      <c r="U58" s="267">
        <v>0</v>
      </c>
      <c r="V58" s="267">
        <v>0</v>
      </c>
      <c r="W58" s="267">
        <v>0</v>
      </c>
      <c r="X58" s="267">
        <v>0</v>
      </c>
      <c r="Y58" s="267">
        <v>0</v>
      </c>
      <c r="Z58" s="267">
        <v>0</v>
      </c>
      <c r="AA58" s="267">
        <v>0</v>
      </c>
      <c r="AB58" s="267">
        <v>0</v>
      </c>
      <c r="AC58" s="267">
        <v>0</v>
      </c>
      <c r="AD58" s="267">
        <v>0</v>
      </c>
      <c r="AE58" s="267">
        <v>0</v>
      </c>
      <c r="AF58" s="267">
        <v>0</v>
      </c>
      <c r="AG58" s="267">
        <v>0</v>
      </c>
      <c r="AH58" s="267">
        <v>0</v>
      </c>
      <c r="AI58" s="267">
        <v>0</v>
      </c>
      <c r="AJ58" s="267">
        <v>0</v>
      </c>
      <c r="AK58" s="267">
        <v>0</v>
      </c>
      <c r="AL58" s="267">
        <v>0</v>
      </c>
      <c r="AM58" s="267">
        <v>0</v>
      </c>
      <c r="AN58" s="267">
        <v>0</v>
      </c>
      <c r="AO58" s="267">
        <v>0</v>
      </c>
      <c r="AP58" s="267">
        <v>0</v>
      </c>
      <c r="AQ58" s="267">
        <v>0</v>
      </c>
      <c r="AR58" s="267">
        <v>0</v>
      </c>
      <c r="AS58" s="267">
        <v>0</v>
      </c>
      <c r="AT58" s="267">
        <v>0</v>
      </c>
      <c r="AU58" s="267">
        <v>0</v>
      </c>
      <c r="AV58" s="267">
        <v>0</v>
      </c>
      <c r="AW58" s="267">
        <v>0</v>
      </c>
      <c r="AX58" s="267">
        <v>0</v>
      </c>
      <c r="AY58" s="267">
        <v>0</v>
      </c>
      <c r="AZ58" s="267">
        <v>0</v>
      </c>
      <c r="BA58" s="267">
        <v>0</v>
      </c>
      <c r="BB58" s="267">
        <v>0</v>
      </c>
      <c r="BC58" s="267">
        <v>0</v>
      </c>
      <c r="BD58" s="267">
        <v>0</v>
      </c>
      <c r="BE58" s="267">
        <v>1</v>
      </c>
      <c r="BF58" s="267">
        <v>0</v>
      </c>
      <c r="BG58" s="267">
        <v>0</v>
      </c>
      <c r="BH58" s="267">
        <v>0</v>
      </c>
      <c r="BI58" s="267">
        <v>0</v>
      </c>
      <c r="BJ58" s="267">
        <v>0</v>
      </c>
      <c r="BK58" s="267">
        <v>0</v>
      </c>
      <c r="BL58" s="267">
        <v>0</v>
      </c>
      <c r="BM58" s="267">
        <v>0</v>
      </c>
      <c r="BN58" s="267">
        <v>0</v>
      </c>
      <c r="BO58" s="267">
        <v>0</v>
      </c>
      <c r="BP58" s="267">
        <v>0</v>
      </c>
      <c r="BQ58" s="267">
        <v>0</v>
      </c>
      <c r="BR58" s="267">
        <v>0</v>
      </c>
      <c r="BS58" s="267">
        <v>0</v>
      </c>
      <c r="BT58" s="267">
        <v>0</v>
      </c>
      <c r="BU58" s="267">
        <v>0</v>
      </c>
      <c r="BV58" s="267">
        <v>0</v>
      </c>
      <c r="BW58" s="267">
        <v>0</v>
      </c>
      <c r="BX58" s="267">
        <v>0</v>
      </c>
      <c r="BY58" s="267">
        <v>0</v>
      </c>
      <c r="BZ58" s="267">
        <v>0</v>
      </c>
      <c r="CA58" s="267">
        <v>0</v>
      </c>
      <c r="CB58" s="267">
        <v>0</v>
      </c>
      <c r="CC58" s="267">
        <v>0</v>
      </c>
      <c r="CD58" s="267">
        <v>0</v>
      </c>
      <c r="CE58" s="267">
        <v>0</v>
      </c>
      <c r="CF58" s="267">
        <v>0</v>
      </c>
      <c r="CG58" s="267">
        <v>0</v>
      </c>
      <c r="CH58" s="267">
        <v>0</v>
      </c>
      <c r="CI58" s="267">
        <v>0</v>
      </c>
      <c r="CJ58" s="267">
        <v>0</v>
      </c>
      <c r="CK58" s="267">
        <v>0</v>
      </c>
      <c r="CL58" s="267">
        <v>0</v>
      </c>
      <c r="CM58" s="267">
        <v>0</v>
      </c>
      <c r="CN58" s="267">
        <v>0</v>
      </c>
      <c r="CO58" s="267">
        <v>0</v>
      </c>
      <c r="CP58" s="267">
        <v>0</v>
      </c>
      <c r="CQ58" s="267">
        <v>0</v>
      </c>
      <c r="CR58" s="267">
        <v>0</v>
      </c>
      <c r="CS58" s="267">
        <v>0</v>
      </c>
      <c r="CT58" s="267">
        <v>0</v>
      </c>
      <c r="CU58" s="267">
        <v>0</v>
      </c>
      <c r="CV58" s="267">
        <v>0</v>
      </c>
      <c r="CW58" s="267">
        <v>0</v>
      </c>
      <c r="CX58" s="267">
        <v>0</v>
      </c>
      <c r="CY58" s="267">
        <v>0</v>
      </c>
      <c r="CZ58" s="267">
        <v>0</v>
      </c>
      <c r="DA58" s="267">
        <v>0</v>
      </c>
      <c r="DB58" s="267">
        <v>0</v>
      </c>
      <c r="DC58" s="267">
        <v>0</v>
      </c>
      <c r="DD58" s="267">
        <v>0</v>
      </c>
      <c r="DE58" s="268">
        <v>0</v>
      </c>
      <c r="DF58" s="266">
        <v>1</v>
      </c>
      <c r="DG58" s="269">
        <v>0.78096258707060728</v>
      </c>
      <c r="DH58" s="270"/>
      <c r="DI58" s="270"/>
      <c r="DJ58" s="270"/>
      <c r="DK58" s="270"/>
      <c r="DL58" s="270"/>
      <c r="DM58" s="270"/>
      <c r="DN58" s="270"/>
      <c r="DO58" s="270"/>
      <c r="DP58" s="270"/>
      <c r="DQ58" s="270"/>
      <c r="DR58" s="270"/>
      <c r="DS58" s="270"/>
      <c r="DT58" s="270"/>
      <c r="DU58" s="270"/>
      <c r="DV58" s="270"/>
      <c r="DW58" s="270"/>
      <c r="DX58" s="270"/>
      <c r="DY58" s="270"/>
      <c r="DZ58" s="270"/>
      <c r="EA58" s="270"/>
      <c r="EB58" s="270"/>
      <c r="EC58" s="253"/>
      <c r="ED58" s="271"/>
    </row>
    <row r="59" spans="1:134" ht="39.950000000000003" customHeight="1">
      <c r="A59" s="272" t="s">
        <v>251</v>
      </c>
      <c r="B59" s="265" t="s">
        <v>158</v>
      </c>
      <c r="C59" s="266">
        <v>3.6554485243100779E-7</v>
      </c>
      <c r="D59" s="267">
        <v>2.7534803203029169E-7</v>
      </c>
      <c r="E59" s="267">
        <v>9.7352139110925377E-7</v>
      </c>
      <c r="F59" s="267">
        <v>7.3381735273356115E-7</v>
      </c>
      <c r="G59" s="267">
        <v>2.2617803999807124E-7</v>
      </c>
      <c r="H59" s="267">
        <v>0</v>
      </c>
      <c r="I59" s="267">
        <v>1.2814651068023913E-6</v>
      </c>
      <c r="J59" s="267">
        <v>1.5932699640088049E-7</v>
      </c>
      <c r="K59" s="267">
        <v>1.360580315747722E-7</v>
      </c>
      <c r="L59" s="267">
        <v>1.4630287828612825E-7</v>
      </c>
      <c r="M59" s="267">
        <v>0</v>
      </c>
      <c r="N59" s="267">
        <v>2.1378959024907648E-7</v>
      </c>
      <c r="O59" s="267">
        <v>1.1939869128662805E-7</v>
      </c>
      <c r="P59" s="267">
        <v>4.1770879733902026E-7</v>
      </c>
      <c r="Q59" s="267">
        <v>1.0821687936623715E-7</v>
      </c>
      <c r="R59" s="267">
        <v>1.8345295524907704E-7</v>
      </c>
      <c r="S59" s="267">
        <v>1.2375117709956088E-7</v>
      </c>
      <c r="T59" s="267">
        <v>1.3982826381691198E-7</v>
      </c>
      <c r="U59" s="267">
        <v>2.5097079476894519E-7</v>
      </c>
      <c r="V59" s="267">
        <v>3.3960220843831971E-7</v>
      </c>
      <c r="W59" s="267">
        <v>4.040961796899236E-8</v>
      </c>
      <c r="X59" s="267">
        <v>3.0315507507023761E-7</v>
      </c>
      <c r="Y59" s="267">
        <v>3.0773485245305171E-7</v>
      </c>
      <c r="Z59" s="267">
        <v>1.1946995802036715E-7</v>
      </c>
      <c r="AA59" s="267">
        <v>1.2413403001235468E-7</v>
      </c>
      <c r="AB59" s="267">
        <v>1.157533783858534E-7</v>
      </c>
      <c r="AC59" s="267">
        <v>5.16144512057334E-8</v>
      </c>
      <c r="AD59" s="267">
        <v>3.784696471103322E-7</v>
      </c>
      <c r="AE59" s="267">
        <v>1.561705631497482E-7</v>
      </c>
      <c r="AF59" s="267">
        <v>2.1512258706765228E-7</v>
      </c>
      <c r="AG59" s="267">
        <v>3.0431731005521061E-8</v>
      </c>
      <c r="AH59" s="267">
        <v>4.8512873647725327E-7</v>
      </c>
      <c r="AI59" s="267">
        <v>5.0072442599572546E-7</v>
      </c>
      <c r="AJ59" s="267">
        <v>1.7252293015923703E-7</v>
      </c>
      <c r="AK59" s="267">
        <v>2.8409856363703626E-7</v>
      </c>
      <c r="AL59" s="267">
        <v>0</v>
      </c>
      <c r="AM59" s="267">
        <v>9.8816195485737405E-8</v>
      </c>
      <c r="AN59" s="267">
        <v>4.7436348743627154E-7</v>
      </c>
      <c r="AO59" s="267">
        <v>6.9301628664151858E-8</v>
      </c>
      <c r="AP59" s="267">
        <v>9.7484325745713264E-8</v>
      </c>
      <c r="AQ59" s="267">
        <v>1.8083985921972587E-7</v>
      </c>
      <c r="AR59" s="267">
        <v>3.0477118325892611E-7</v>
      </c>
      <c r="AS59" s="267">
        <v>1.538064530944541E-7</v>
      </c>
      <c r="AT59" s="267">
        <v>1.9424330177824197E-7</v>
      </c>
      <c r="AU59" s="267">
        <v>1.2856326132687838E-7</v>
      </c>
      <c r="AV59" s="267">
        <v>1.2159391621488925E-7</v>
      </c>
      <c r="AW59" s="267">
        <v>1.1164927751024015E-7</v>
      </c>
      <c r="AX59" s="267">
        <v>1.9095817432537636E-7</v>
      </c>
      <c r="AY59" s="267">
        <v>1.3371566948005886E-7</v>
      </c>
      <c r="AZ59" s="267">
        <v>1.1144159000982985E-7</v>
      </c>
      <c r="BA59" s="267">
        <v>1.5230669855610135E-7</v>
      </c>
      <c r="BB59" s="267">
        <v>1.3555693055070076E-7</v>
      </c>
      <c r="BC59" s="267">
        <v>1.1779110585005078E-8</v>
      </c>
      <c r="BD59" s="267">
        <v>1.2535365848326291E-9</v>
      </c>
      <c r="BE59" s="267">
        <v>0</v>
      </c>
      <c r="BF59" s="267">
        <v>1.0002644708856085</v>
      </c>
      <c r="BG59" s="267">
        <v>9.8965527328845618E-8</v>
      </c>
      <c r="BH59" s="267">
        <v>6.4746345574532625E-8</v>
      </c>
      <c r="BI59" s="267">
        <v>7.7877984908886522E-8</v>
      </c>
      <c r="BJ59" s="267">
        <v>1.8423408476527753E-7</v>
      </c>
      <c r="BK59" s="267">
        <v>1.8096358264546602E-7</v>
      </c>
      <c r="BL59" s="267">
        <v>1.774709367466926E-7</v>
      </c>
      <c r="BM59" s="267">
        <v>3.052526365805028E-7</v>
      </c>
      <c r="BN59" s="267">
        <v>2.7534268371333565E-7</v>
      </c>
      <c r="BO59" s="267">
        <v>2.4177201741357383E-7</v>
      </c>
      <c r="BP59" s="267">
        <v>5.0187779033636845E-7</v>
      </c>
      <c r="BQ59" s="267">
        <v>8.1858770425672018E-8</v>
      </c>
      <c r="BR59" s="267">
        <v>4.0958460673316946E-7</v>
      </c>
      <c r="BS59" s="267">
        <v>6.0058210462896485E-7</v>
      </c>
      <c r="BT59" s="267">
        <v>1.78606544780498E-7</v>
      </c>
      <c r="BU59" s="267">
        <v>1.3720791720386745E-7</v>
      </c>
      <c r="BV59" s="267">
        <v>6.6545748372528523E-8</v>
      </c>
      <c r="BW59" s="267">
        <v>4.1433364873492511E-8</v>
      </c>
      <c r="BX59" s="267">
        <v>1.8122043761053057E-8</v>
      </c>
      <c r="BY59" s="267">
        <v>1.0527753117492528E-7</v>
      </c>
      <c r="BZ59" s="267">
        <v>6.3245499131812628E-7</v>
      </c>
      <c r="CA59" s="267">
        <v>3.5381338261110834E-6</v>
      </c>
      <c r="CB59" s="267">
        <v>7.9874087917250485E-8</v>
      </c>
      <c r="CC59" s="267">
        <v>4.44186999918897E-7</v>
      </c>
      <c r="CD59" s="267">
        <v>6.3700326191819141E-7</v>
      </c>
      <c r="CE59" s="267">
        <v>1.9174821830311E-7</v>
      </c>
      <c r="CF59" s="267">
        <v>1.7625884570013463E-7</v>
      </c>
      <c r="CG59" s="267">
        <v>9.7398076351023801E-8</v>
      </c>
      <c r="CH59" s="267">
        <v>1.9548743827159287E-7</v>
      </c>
      <c r="CI59" s="267">
        <v>2.3646265100248919E-7</v>
      </c>
      <c r="CJ59" s="267">
        <v>1.7629702781377997E-7</v>
      </c>
      <c r="CK59" s="267">
        <v>2.124449038569551E-7</v>
      </c>
      <c r="CL59" s="267">
        <v>1.4178657994809073E-7</v>
      </c>
      <c r="CM59" s="267">
        <v>9.5730354787677861E-7</v>
      </c>
      <c r="CN59" s="267">
        <v>1.7346243686327535E-7</v>
      </c>
      <c r="CO59" s="267">
        <v>2.623157370607577E-7</v>
      </c>
      <c r="CP59" s="267">
        <v>8.5672374422280316E-8</v>
      </c>
      <c r="CQ59" s="267">
        <v>3.4186375735271753E-7</v>
      </c>
      <c r="CR59" s="267">
        <v>1.6956623061105755E-7</v>
      </c>
      <c r="CS59" s="267">
        <v>1.1801990731387342E-7</v>
      </c>
      <c r="CT59" s="267">
        <v>1.9154411422290061E-7</v>
      </c>
      <c r="CU59" s="267">
        <v>3.8425742200015865E-7</v>
      </c>
      <c r="CV59" s="267">
        <v>1.0694327214769699E-7</v>
      </c>
      <c r="CW59" s="267">
        <v>2.1992437042031077E-5</v>
      </c>
      <c r="CX59" s="267">
        <v>1.1520700334028158E-7</v>
      </c>
      <c r="CY59" s="267">
        <v>2.1251259356054017E-7</v>
      </c>
      <c r="CZ59" s="267">
        <v>1.2439749781222474E-7</v>
      </c>
      <c r="DA59" s="267">
        <v>2.5824399571682069E-7</v>
      </c>
      <c r="DB59" s="267">
        <v>3.2937470149922936E-7</v>
      </c>
      <c r="DC59" s="267">
        <v>2.1787284835254915E-7</v>
      </c>
      <c r="DD59" s="267">
        <v>8.4489015492042112E-8</v>
      </c>
      <c r="DE59" s="268">
        <v>2.3208088729094897E-7</v>
      </c>
      <c r="DF59" s="266">
        <v>1.0003134873763113</v>
      </c>
      <c r="DG59" s="269">
        <v>0.78120740898302543</v>
      </c>
      <c r="DH59" s="270"/>
      <c r="DI59" s="270"/>
      <c r="DJ59" s="270"/>
      <c r="DK59" s="270"/>
      <c r="DL59" s="270"/>
      <c r="DM59" s="270"/>
      <c r="DN59" s="270"/>
      <c r="DO59" s="270"/>
      <c r="DP59" s="270"/>
      <c r="DQ59" s="270"/>
      <c r="DR59" s="270"/>
      <c r="DS59" s="270"/>
      <c r="DT59" s="270"/>
      <c r="DU59" s="270"/>
      <c r="DV59" s="270"/>
      <c r="DW59" s="270"/>
      <c r="DX59" s="270"/>
      <c r="DY59" s="270"/>
      <c r="DZ59" s="270"/>
      <c r="EA59" s="270"/>
      <c r="EB59" s="270"/>
      <c r="EC59" s="253"/>
      <c r="ED59" s="271"/>
    </row>
    <row r="60" spans="1:134" ht="39.950000000000003" customHeight="1">
      <c r="A60" s="272" t="s">
        <v>252</v>
      </c>
      <c r="B60" s="265" t="s">
        <v>159</v>
      </c>
      <c r="C60" s="266">
        <v>5.999674313767157E-5</v>
      </c>
      <c r="D60" s="267">
        <v>4.469029157528654E-5</v>
      </c>
      <c r="E60" s="267">
        <v>1.6025044893661734E-4</v>
      </c>
      <c r="F60" s="267">
        <v>1.2044931433160755E-4</v>
      </c>
      <c r="G60" s="267">
        <v>3.7006300698721901E-5</v>
      </c>
      <c r="H60" s="267">
        <v>0</v>
      </c>
      <c r="I60" s="267">
        <v>2.1185762289917549E-4</v>
      </c>
      <c r="J60" s="267">
        <v>2.6076463728790027E-5</v>
      </c>
      <c r="K60" s="267">
        <v>2.2349610256880232E-5</v>
      </c>
      <c r="L60" s="267">
        <v>2.083026482112628E-5</v>
      </c>
      <c r="M60" s="267">
        <v>0</v>
      </c>
      <c r="N60" s="267">
        <v>3.5143142200351035E-5</v>
      </c>
      <c r="O60" s="267">
        <v>1.9601437479667659E-5</v>
      </c>
      <c r="P60" s="267">
        <v>6.8695870186022623E-5</v>
      </c>
      <c r="Q60" s="267">
        <v>1.7775925866454334E-5</v>
      </c>
      <c r="R60" s="267">
        <v>2.998963375284026E-5</v>
      </c>
      <c r="S60" s="267">
        <v>2.0286507594110345E-5</v>
      </c>
      <c r="T60" s="267">
        <v>2.2912858995779472E-5</v>
      </c>
      <c r="U60" s="267">
        <v>4.1228418623789786E-5</v>
      </c>
      <c r="V60" s="267">
        <v>5.5760071237511205E-5</v>
      </c>
      <c r="W60" s="267">
        <v>6.6446915313377806E-6</v>
      </c>
      <c r="X60" s="267">
        <v>4.9805665557020868E-5</v>
      </c>
      <c r="Y60" s="267">
        <v>5.0762557817928865E-5</v>
      </c>
      <c r="Z60" s="267">
        <v>1.9609110328942202E-5</v>
      </c>
      <c r="AA60" s="267">
        <v>2.034886512109316E-5</v>
      </c>
      <c r="AB60" s="267">
        <v>1.9010481819035241E-5</v>
      </c>
      <c r="AC60" s="267">
        <v>8.4739321725434349E-6</v>
      </c>
      <c r="AD60" s="267">
        <v>6.2050922027573341E-5</v>
      </c>
      <c r="AE60" s="267">
        <v>2.5613815226058118E-5</v>
      </c>
      <c r="AF60" s="267">
        <v>3.5281662268807208E-5</v>
      </c>
      <c r="AG60" s="267">
        <v>4.9300071841493057E-6</v>
      </c>
      <c r="AH60" s="267">
        <v>7.9681722281506358E-5</v>
      </c>
      <c r="AI60" s="267">
        <v>8.2511269512754084E-5</v>
      </c>
      <c r="AJ60" s="267">
        <v>2.8349740991517839E-5</v>
      </c>
      <c r="AK60" s="267">
        <v>4.6503772394972673E-5</v>
      </c>
      <c r="AL60" s="267">
        <v>0</v>
      </c>
      <c r="AM60" s="267">
        <v>1.6213799455601558E-5</v>
      </c>
      <c r="AN60" s="267">
        <v>7.7628458749386754E-5</v>
      </c>
      <c r="AO60" s="267">
        <v>1.1276844338063989E-5</v>
      </c>
      <c r="AP60" s="267">
        <v>1.5996382636216993E-5</v>
      </c>
      <c r="AQ60" s="267">
        <v>2.9689144074799359E-5</v>
      </c>
      <c r="AR60" s="267">
        <v>5.0023003173733031E-5</v>
      </c>
      <c r="AS60" s="267">
        <v>2.5204600723260938E-5</v>
      </c>
      <c r="AT60" s="267">
        <v>3.1825463633963775E-5</v>
      </c>
      <c r="AU60" s="267">
        <v>2.6009252454690133E-5</v>
      </c>
      <c r="AV60" s="267">
        <v>1.9962964113727546E-5</v>
      </c>
      <c r="AW60" s="267">
        <v>1.8327180555556843E-5</v>
      </c>
      <c r="AX60" s="267">
        <v>3.1364014387142621E-5</v>
      </c>
      <c r="AY60" s="267">
        <v>2.1969175596601315E-5</v>
      </c>
      <c r="AZ60" s="267">
        <v>1.8275543215573611E-5</v>
      </c>
      <c r="BA60" s="267">
        <v>2.5020654506282343E-5</v>
      </c>
      <c r="BB60" s="267">
        <v>2.2138313333813658E-5</v>
      </c>
      <c r="BC60" s="267">
        <v>1.9350763880604856E-6</v>
      </c>
      <c r="BD60" s="267">
        <v>2.0576748757838219E-7</v>
      </c>
      <c r="BE60" s="267">
        <v>0</v>
      </c>
      <c r="BF60" s="267">
        <v>1.5996304091382873E-2</v>
      </c>
      <c r="BG60" s="267">
        <v>1.0093610797678079</v>
      </c>
      <c r="BH60" s="267">
        <v>1.0602323653596556E-5</v>
      </c>
      <c r="BI60" s="267">
        <v>3.1777225135185476E-3</v>
      </c>
      <c r="BJ60" s="267">
        <v>3.035587346044514E-5</v>
      </c>
      <c r="BK60" s="267">
        <v>2.9541387513992751E-5</v>
      </c>
      <c r="BL60" s="267">
        <v>2.9023323419292527E-5</v>
      </c>
      <c r="BM60" s="267">
        <v>5.0108245559633034E-5</v>
      </c>
      <c r="BN60" s="267">
        <v>4.523958862278212E-5</v>
      </c>
      <c r="BO60" s="267">
        <v>3.8958036063549596E-5</v>
      </c>
      <c r="BP60" s="267">
        <v>8.244044903802202E-5</v>
      </c>
      <c r="BQ60" s="267">
        <v>1.3446833306992914E-5</v>
      </c>
      <c r="BR60" s="267">
        <v>6.7107906043068025E-5</v>
      </c>
      <c r="BS60" s="267">
        <v>9.7949063038679779E-5</v>
      </c>
      <c r="BT60" s="267">
        <v>2.9363789696313556E-5</v>
      </c>
      <c r="BU60" s="267">
        <v>2.2615222800598235E-5</v>
      </c>
      <c r="BV60" s="267">
        <v>1.0803722310239564E-5</v>
      </c>
      <c r="BW60" s="267">
        <v>6.8117773882641119E-6</v>
      </c>
      <c r="BX60" s="267">
        <v>2.9657850790358746E-6</v>
      </c>
      <c r="BY60" s="267">
        <v>2.0456349760191829E-5</v>
      </c>
      <c r="BZ60" s="267">
        <v>1.0348675987699717E-4</v>
      </c>
      <c r="CA60" s="267">
        <v>5.8603432875837158E-4</v>
      </c>
      <c r="CB60" s="267">
        <v>1.2184744748083796E-5</v>
      </c>
      <c r="CC60" s="267">
        <v>7.2781789216757464E-5</v>
      </c>
      <c r="CD60" s="267">
        <v>1.0459318396278508E-4</v>
      </c>
      <c r="CE60" s="267">
        <v>3.147424387961973E-5</v>
      </c>
      <c r="CF60" s="267">
        <v>2.8597146502587609E-5</v>
      </c>
      <c r="CG60" s="267">
        <v>1.5909488393143628E-5</v>
      </c>
      <c r="CH60" s="267">
        <v>3.20646016826457E-5</v>
      </c>
      <c r="CI60" s="267">
        <v>3.7115476743130575E-5</v>
      </c>
      <c r="CJ60" s="267">
        <v>2.9010106781799499E-5</v>
      </c>
      <c r="CK60" s="267">
        <v>3.484546603248636E-5</v>
      </c>
      <c r="CL60" s="267">
        <v>2.3267468362324387E-5</v>
      </c>
      <c r="CM60" s="267">
        <v>3.1054073788077378E-5</v>
      </c>
      <c r="CN60" s="267">
        <v>2.8340857318722171E-5</v>
      </c>
      <c r="CO60" s="267">
        <v>4.1652871579708973E-5</v>
      </c>
      <c r="CP60" s="267">
        <v>1.4059791243414927E-5</v>
      </c>
      <c r="CQ60" s="267">
        <v>5.6148628849433869E-5</v>
      </c>
      <c r="CR60" s="267">
        <v>2.7729675483866156E-5</v>
      </c>
      <c r="CS60" s="267">
        <v>1.9378315217474345E-5</v>
      </c>
      <c r="CT60" s="267">
        <v>3.1464672600525408E-5</v>
      </c>
      <c r="CU60" s="267">
        <v>6.3079086919482269E-5</v>
      </c>
      <c r="CV60" s="267">
        <v>1.7254420994272044E-5</v>
      </c>
      <c r="CW60" s="267">
        <v>3.6127265005027947E-3</v>
      </c>
      <c r="CX60" s="267">
        <v>1.8928314704492825E-5</v>
      </c>
      <c r="CY60" s="267">
        <v>3.4973649424293536E-5</v>
      </c>
      <c r="CZ60" s="267">
        <v>2.0384190245466296E-5</v>
      </c>
      <c r="DA60" s="267">
        <v>4.2375802567318213E-5</v>
      </c>
      <c r="DB60" s="267">
        <v>5.4236561015835235E-5</v>
      </c>
      <c r="DC60" s="267">
        <v>3.5855684920311827E-5</v>
      </c>
      <c r="DD60" s="267">
        <v>1.3851459057557207E-5</v>
      </c>
      <c r="DE60" s="268">
        <v>1.2491719544688277E-5</v>
      </c>
      <c r="DF60" s="266">
        <v>1.0364077919117645</v>
      </c>
      <c r="DG60" s="269">
        <v>0.80939571043154723</v>
      </c>
      <c r="DH60" s="270"/>
      <c r="DI60" s="270"/>
      <c r="DJ60" s="270"/>
      <c r="DK60" s="270"/>
      <c r="DL60" s="270"/>
      <c r="DM60" s="270"/>
      <c r="DN60" s="270"/>
      <c r="DO60" s="270"/>
      <c r="DP60" s="270"/>
      <c r="DQ60" s="270"/>
      <c r="DR60" s="270"/>
      <c r="DS60" s="270"/>
      <c r="DT60" s="270"/>
      <c r="DU60" s="270"/>
      <c r="DV60" s="270"/>
      <c r="DW60" s="270"/>
      <c r="DX60" s="270"/>
      <c r="DY60" s="270"/>
      <c r="DZ60" s="270"/>
      <c r="EA60" s="270"/>
      <c r="EB60" s="270"/>
      <c r="EC60" s="253"/>
      <c r="ED60" s="271"/>
    </row>
    <row r="61" spans="1:134" ht="39.950000000000003" customHeight="1">
      <c r="A61" s="272" t="s">
        <v>253</v>
      </c>
      <c r="B61" s="265" t="s">
        <v>160</v>
      </c>
      <c r="C61" s="266">
        <v>3.306635404880183E-5</v>
      </c>
      <c r="D61" s="267">
        <v>5.5394535448662106E-5</v>
      </c>
      <c r="E61" s="267">
        <v>2.9053652424154464E-5</v>
      </c>
      <c r="F61" s="267">
        <v>1.8386272588316597E-5</v>
      </c>
      <c r="G61" s="267">
        <v>2.4788212686136183E-2</v>
      </c>
      <c r="H61" s="267">
        <v>0</v>
      </c>
      <c r="I61" s="267">
        <v>6.2814609863748517E-5</v>
      </c>
      <c r="J61" s="267">
        <v>8.5550856822654432E-4</v>
      </c>
      <c r="K61" s="267">
        <v>5.6418513612969301E-5</v>
      </c>
      <c r="L61" s="267">
        <v>9.0600434241183803E-5</v>
      </c>
      <c r="M61" s="267">
        <v>0</v>
      </c>
      <c r="N61" s="267">
        <v>1.7701997190311491E-5</v>
      </c>
      <c r="O61" s="267">
        <v>8.9186890808806178E-6</v>
      </c>
      <c r="P61" s="267">
        <v>6.3656889101790633E-5</v>
      </c>
      <c r="Q61" s="267">
        <v>2.2228447608645069E-5</v>
      </c>
      <c r="R61" s="267">
        <v>1.1278222305917021E-4</v>
      </c>
      <c r="S61" s="267">
        <v>5.9251775236217193E-5</v>
      </c>
      <c r="T61" s="267">
        <v>7.6586201246687095E-5</v>
      </c>
      <c r="U61" s="267">
        <v>1.2735719767627802E-4</v>
      </c>
      <c r="V61" s="267">
        <v>1.099279161460593E-4</v>
      </c>
      <c r="W61" s="267">
        <v>2.4009003058221492E-5</v>
      </c>
      <c r="X61" s="267">
        <v>8.8380692786837979E-5</v>
      </c>
      <c r="Y61" s="267">
        <v>1.1130010785060682E-4</v>
      </c>
      <c r="Z61" s="267">
        <v>4.8154247721364065E-5</v>
      </c>
      <c r="AA61" s="267">
        <v>7.290033286914922E-5</v>
      </c>
      <c r="AB61" s="267">
        <v>1.0861127547683958E-4</v>
      </c>
      <c r="AC61" s="267">
        <v>6.7243285573501783E-5</v>
      </c>
      <c r="AD61" s="267">
        <v>5.1401715586232171E-4</v>
      </c>
      <c r="AE61" s="267">
        <v>1.3328496843484179E-5</v>
      </c>
      <c r="AF61" s="267">
        <v>9.5821305532118661E-6</v>
      </c>
      <c r="AG61" s="267">
        <v>2.9391023476130817E-6</v>
      </c>
      <c r="AH61" s="267">
        <v>1.5471051355729767E-4</v>
      </c>
      <c r="AI61" s="267">
        <v>3.1809999551445111E-4</v>
      </c>
      <c r="AJ61" s="267">
        <v>8.4901045172925532E-5</v>
      </c>
      <c r="AK61" s="267">
        <v>7.8318479633149676E-5</v>
      </c>
      <c r="AL61" s="267">
        <v>0</v>
      </c>
      <c r="AM61" s="267">
        <v>1.1443911579288646E-4</v>
      </c>
      <c r="AN61" s="267">
        <v>1.923558541930344E-4</v>
      </c>
      <c r="AO61" s="267">
        <v>1.2305506449021445E-4</v>
      </c>
      <c r="AP61" s="267">
        <v>2.7264903671270706E-4</v>
      </c>
      <c r="AQ61" s="267">
        <v>1.8345703344367506E-4</v>
      </c>
      <c r="AR61" s="267">
        <v>9.8819650951468622E-5</v>
      </c>
      <c r="AS61" s="267">
        <v>8.4784687638512368E-5</v>
      </c>
      <c r="AT61" s="267">
        <v>4.7260056217937625E-5</v>
      </c>
      <c r="AU61" s="267">
        <v>1.9131099170575022E-5</v>
      </c>
      <c r="AV61" s="267">
        <v>1.33000539591683E-5</v>
      </c>
      <c r="AW61" s="267">
        <v>1.6166147297113668E-5</v>
      </c>
      <c r="AX61" s="267">
        <v>1.397490309701137E-5</v>
      </c>
      <c r="AY61" s="267">
        <v>1.675245036389812E-5</v>
      </c>
      <c r="AZ61" s="267">
        <v>6.2269540777695015E-6</v>
      </c>
      <c r="BA61" s="267">
        <v>7.9770455745003758E-6</v>
      </c>
      <c r="BB61" s="267">
        <v>1.6904436398162981E-5</v>
      </c>
      <c r="BC61" s="267">
        <v>1.3283939932264551E-6</v>
      </c>
      <c r="BD61" s="267">
        <v>1.8150459657803434E-7</v>
      </c>
      <c r="BE61" s="267">
        <v>0</v>
      </c>
      <c r="BF61" s="267">
        <v>2.7391419665871884E-6</v>
      </c>
      <c r="BG61" s="267">
        <v>6.9873361799432183E-5</v>
      </c>
      <c r="BH61" s="267">
        <v>1.0590162713189628</v>
      </c>
      <c r="BI61" s="267">
        <v>5.0304794331650143E-5</v>
      </c>
      <c r="BJ61" s="267">
        <v>3.8791947329711294E-5</v>
      </c>
      <c r="BK61" s="267">
        <v>2.2803229443763141E-3</v>
      </c>
      <c r="BL61" s="267">
        <v>2.4642012901031621E-5</v>
      </c>
      <c r="BM61" s="267">
        <v>2.3744722404381854E-5</v>
      </c>
      <c r="BN61" s="267">
        <v>3.8431568951121024E-5</v>
      </c>
      <c r="BO61" s="267">
        <v>2.9952202045405201E-5</v>
      </c>
      <c r="BP61" s="267">
        <v>1.0775209208615566E-4</v>
      </c>
      <c r="BQ61" s="267">
        <v>4.4982041278542444E-5</v>
      </c>
      <c r="BR61" s="267">
        <v>1.1380635058021994E-5</v>
      </c>
      <c r="BS61" s="267">
        <v>1.9887612924753155E-5</v>
      </c>
      <c r="BT61" s="267">
        <v>1.3549742463657846E-5</v>
      </c>
      <c r="BU61" s="267">
        <v>9.5379200528146764E-6</v>
      </c>
      <c r="BV61" s="267">
        <v>6.124182915699776E-6</v>
      </c>
      <c r="BW61" s="267">
        <v>2.5169371067762368E-6</v>
      </c>
      <c r="BX61" s="267">
        <v>1.2974975335218487E-6</v>
      </c>
      <c r="BY61" s="267">
        <v>2.6188056739435216E-5</v>
      </c>
      <c r="BZ61" s="267">
        <v>5.482927274487163E-5</v>
      </c>
      <c r="CA61" s="267">
        <v>1.775202958951444E-4</v>
      </c>
      <c r="CB61" s="267">
        <v>1.6053335833124141E-2</v>
      </c>
      <c r="CC61" s="267">
        <v>2.5386692454684793E-4</v>
      </c>
      <c r="CD61" s="267">
        <v>2.4353118350376149E-5</v>
      </c>
      <c r="CE61" s="267">
        <v>8.6938893139718081E-6</v>
      </c>
      <c r="CF61" s="267">
        <v>9.1656353184784323E-4</v>
      </c>
      <c r="CG61" s="267">
        <v>3.0442490701688055E-5</v>
      </c>
      <c r="CH61" s="267">
        <v>5.8787525079707651E-6</v>
      </c>
      <c r="CI61" s="267">
        <v>1.229618796374556E-5</v>
      </c>
      <c r="CJ61" s="267">
        <v>8.2682205322605179E-6</v>
      </c>
      <c r="CK61" s="267">
        <v>6.5227223790094074E-6</v>
      </c>
      <c r="CL61" s="267">
        <v>1.9111526546125817E-5</v>
      </c>
      <c r="CM61" s="267">
        <v>2.2917800492852254E-4</v>
      </c>
      <c r="CN61" s="267">
        <v>3.5568249437621534E-5</v>
      </c>
      <c r="CO61" s="267">
        <v>1.3571461797606037E-5</v>
      </c>
      <c r="CP61" s="267">
        <v>1.110067670314003E-5</v>
      </c>
      <c r="CQ61" s="267">
        <v>9.7373208916047752E-6</v>
      </c>
      <c r="CR61" s="267">
        <v>1.6500993932559996E-5</v>
      </c>
      <c r="CS61" s="267">
        <v>4.2440067242451604E-5</v>
      </c>
      <c r="CT61" s="267">
        <v>7.9988110743229234E-6</v>
      </c>
      <c r="CU61" s="267">
        <v>3.7290465143475103E-6</v>
      </c>
      <c r="CV61" s="267">
        <v>9.1402939864491108E-6</v>
      </c>
      <c r="CW61" s="267">
        <v>1.548374474495498E-5</v>
      </c>
      <c r="CX61" s="267">
        <v>5.4385564243822365E-6</v>
      </c>
      <c r="CY61" s="267">
        <v>1.2079555202263249E-4</v>
      </c>
      <c r="CZ61" s="267">
        <v>1.2233629736894646E-4</v>
      </c>
      <c r="DA61" s="267">
        <v>1.0733981274104374E-5</v>
      </c>
      <c r="DB61" s="267">
        <v>1.8710445861511914E-5</v>
      </c>
      <c r="DC61" s="267">
        <v>2.9789832196225914E-5</v>
      </c>
      <c r="DD61" s="267">
        <v>3.5672480726151615E-5</v>
      </c>
      <c r="DE61" s="268">
        <v>5.8309248127596886E-5</v>
      </c>
      <c r="DF61" s="266">
        <v>1.1096993348806632</v>
      </c>
      <c r="DG61" s="269">
        <v>0.866633663438935</v>
      </c>
      <c r="DH61" s="270"/>
      <c r="DI61" s="270"/>
      <c r="DJ61" s="270"/>
      <c r="DK61" s="270"/>
      <c r="DL61" s="270"/>
      <c r="DM61" s="270"/>
      <c r="DN61" s="270"/>
      <c r="DO61" s="270"/>
      <c r="DP61" s="270"/>
      <c r="DQ61" s="270"/>
      <c r="DR61" s="270"/>
      <c r="DS61" s="270"/>
      <c r="DT61" s="270"/>
      <c r="DU61" s="270"/>
      <c r="DV61" s="270"/>
      <c r="DW61" s="270"/>
      <c r="DX61" s="270"/>
      <c r="DY61" s="270"/>
      <c r="DZ61" s="270"/>
      <c r="EA61" s="270"/>
      <c r="EB61" s="270"/>
      <c r="EC61" s="253"/>
      <c r="ED61" s="271"/>
    </row>
    <row r="62" spans="1:134" ht="39.950000000000003" customHeight="1">
      <c r="A62" s="272" t="s">
        <v>254</v>
      </c>
      <c r="B62" s="265" t="s">
        <v>161</v>
      </c>
      <c r="C62" s="266">
        <v>3.6226102253077563E-6</v>
      </c>
      <c r="D62" s="267">
        <v>2.8376858420251658E-6</v>
      </c>
      <c r="E62" s="267">
        <v>9.5856210226998538E-6</v>
      </c>
      <c r="F62" s="267">
        <v>7.3787804576086145E-6</v>
      </c>
      <c r="G62" s="267">
        <v>2.4413884599215149E-6</v>
      </c>
      <c r="H62" s="267">
        <v>0</v>
      </c>
      <c r="I62" s="267">
        <v>1.2745099400062026E-5</v>
      </c>
      <c r="J62" s="267">
        <v>1.7800232624179735E-6</v>
      </c>
      <c r="K62" s="267">
        <v>1.4362598543753436E-6</v>
      </c>
      <c r="L62" s="267">
        <v>1.8184383849521592E-6</v>
      </c>
      <c r="M62" s="267">
        <v>0</v>
      </c>
      <c r="N62" s="267">
        <v>2.4943444777836853E-6</v>
      </c>
      <c r="O62" s="267">
        <v>1.6015336979931133E-6</v>
      </c>
      <c r="P62" s="267">
        <v>4.2436731667907035E-6</v>
      </c>
      <c r="Q62" s="267">
        <v>1.3731565445282048E-6</v>
      </c>
      <c r="R62" s="267">
        <v>2.1059304223877595E-6</v>
      </c>
      <c r="S62" s="267">
        <v>1.7337158433220654E-6</v>
      </c>
      <c r="T62" s="267">
        <v>1.8781576304179061E-6</v>
      </c>
      <c r="U62" s="267">
        <v>2.7642405538413834E-6</v>
      </c>
      <c r="V62" s="267">
        <v>3.6434425598040571E-6</v>
      </c>
      <c r="W62" s="267">
        <v>4.3241438678569603E-7</v>
      </c>
      <c r="X62" s="267">
        <v>3.0445411926379782E-6</v>
      </c>
      <c r="Y62" s="267">
        <v>3.2590032745345674E-6</v>
      </c>
      <c r="Z62" s="267">
        <v>1.3317826573624503E-6</v>
      </c>
      <c r="AA62" s="267">
        <v>2.0258541567571273E-6</v>
      </c>
      <c r="AB62" s="267">
        <v>1.4249889412936281E-6</v>
      </c>
      <c r="AC62" s="267">
        <v>5.7946626595579933E-7</v>
      </c>
      <c r="AD62" s="267">
        <v>3.9704769783865126E-6</v>
      </c>
      <c r="AE62" s="267">
        <v>2.0696147245227804E-6</v>
      </c>
      <c r="AF62" s="267">
        <v>2.3629736560421867E-6</v>
      </c>
      <c r="AG62" s="267">
        <v>3.924037600964883E-7</v>
      </c>
      <c r="AH62" s="267">
        <v>4.7628862794385357E-6</v>
      </c>
      <c r="AI62" s="267">
        <v>5.0759242993545825E-6</v>
      </c>
      <c r="AJ62" s="267">
        <v>2.2554063285644015E-6</v>
      </c>
      <c r="AK62" s="267">
        <v>3.4221763487230148E-6</v>
      </c>
      <c r="AL62" s="267">
        <v>0</v>
      </c>
      <c r="AM62" s="267">
        <v>1.1213597229702819E-6</v>
      </c>
      <c r="AN62" s="267">
        <v>4.8005210749926574E-6</v>
      </c>
      <c r="AO62" s="267">
        <v>8.1093142573991621E-7</v>
      </c>
      <c r="AP62" s="267">
        <v>1.0508271273405886E-6</v>
      </c>
      <c r="AQ62" s="267">
        <v>2.0032447035460328E-6</v>
      </c>
      <c r="AR62" s="267">
        <v>3.9313622740484557E-6</v>
      </c>
      <c r="AS62" s="267">
        <v>1.7978308529229541E-6</v>
      </c>
      <c r="AT62" s="267">
        <v>2.2355885988846888E-6</v>
      </c>
      <c r="AU62" s="267">
        <v>1.6435670806456486E-6</v>
      </c>
      <c r="AV62" s="267">
        <v>1.5548724101332059E-6</v>
      </c>
      <c r="AW62" s="267">
        <v>1.42782735054421E-6</v>
      </c>
      <c r="AX62" s="267">
        <v>2.4895450571045246E-6</v>
      </c>
      <c r="AY62" s="267">
        <v>1.8564343159367547E-6</v>
      </c>
      <c r="AZ62" s="267">
        <v>1.1473608860480073E-6</v>
      </c>
      <c r="BA62" s="267">
        <v>2.0630656909150807E-6</v>
      </c>
      <c r="BB62" s="267">
        <v>1.6090347062269958E-6</v>
      </c>
      <c r="BC62" s="267">
        <v>1.6740381279814616E-7</v>
      </c>
      <c r="BD62" s="267">
        <v>1.6030858959814157E-8</v>
      </c>
      <c r="BE62" s="267">
        <v>0</v>
      </c>
      <c r="BF62" s="267">
        <v>1.5514037711764821E-7</v>
      </c>
      <c r="BG62" s="267">
        <v>1.038646479693755E-6</v>
      </c>
      <c r="BH62" s="267">
        <v>8.402357549407598E-7</v>
      </c>
      <c r="BI62" s="267">
        <v>1.0042761306141783</v>
      </c>
      <c r="BJ62" s="267">
        <v>2.1400281489035185E-6</v>
      </c>
      <c r="BK62" s="267">
        <v>1.9247429834848651E-6</v>
      </c>
      <c r="BL62" s="267">
        <v>2.078335958138771E-6</v>
      </c>
      <c r="BM62" s="267">
        <v>3.281942626013235E-6</v>
      </c>
      <c r="BN62" s="267">
        <v>3.0151682679644895E-6</v>
      </c>
      <c r="BO62" s="267">
        <v>2.6161484873487705E-6</v>
      </c>
      <c r="BP62" s="267">
        <v>5.124326151117452E-6</v>
      </c>
      <c r="BQ62" s="267">
        <v>9.6344459016203055E-7</v>
      </c>
      <c r="BR62" s="267">
        <v>4.1886155947016859E-6</v>
      </c>
      <c r="BS62" s="267">
        <v>8.1963405679611893E-6</v>
      </c>
      <c r="BT62" s="267">
        <v>2.7132074458817502E-6</v>
      </c>
      <c r="BU62" s="267">
        <v>3.7221173592887682E-6</v>
      </c>
      <c r="BV62" s="267">
        <v>9.4531016086238244E-7</v>
      </c>
      <c r="BW62" s="267">
        <v>6.2522155298308899E-7</v>
      </c>
      <c r="BX62" s="267">
        <v>3.4954400871242954E-7</v>
      </c>
      <c r="BY62" s="267">
        <v>1.0243098883582456E-3</v>
      </c>
      <c r="BZ62" s="267">
        <v>6.3724640916224115E-6</v>
      </c>
      <c r="CA62" s="267">
        <v>3.4010670389171579E-5</v>
      </c>
      <c r="CB62" s="267">
        <v>1.3512134979659896E-6</v>
      </c>
      <c r="CC62" s="267">
        <v>4.6013804395086013E-6</v>
      </c>
      <c r="CD62" s="267">
        <v>7.3162958630652949E-6</v>
      </c>
      <c r="CE62" s="267">
        <v>2.2650259595005822E-6</v>
      </c>
      <c r="CF62" s="267">
        <v>2.1415975063966825E-6</v>
      </c>
      <c r="CG62" s="267">
        <v>1.3634262852034722E-6</v>
      </c>
      <c r="CH62" s="267">
        <v>2.4407506975324366E-6</v>
      </c>
      <c r="CI62" s="267">
        <v>3.3231745736679369E-6</v>
      </c>
      <c r="CJ62" s="267">
        <v>1.8908655799882542E-6</v>
      </c>
      <c r="CK62" s="267">
        <v>3.051305443203126E-6</v>
      </c>
      <c r="CL62" s="267">
        <v>1.8295306199894237E-6</v>
      </c>
      <c r="CM62" s="267">
        <v>5.5801293710648574E-6</v>
      </c>
      <c r="CN62" s="267">
        <v>2.7521493981242141E-6</v>
      </c>
      <c r="CO62" s="267">
        <v>3.2328698174154477E-6</v>
      </c>
      <c r="CP62" s="267">
        <v>1.2007481387100994E-6</v>
      </c>
      <c r="CQ62" s="267">
        <v>4.0931256408671996E-6</v>
      </c>
      <c r="CR62" s="267">
        <v>1.9396571431143883E-6</v>
      </c>
      <c r="CS62" s="267">
        <v>1.3400448948127888E-6</v>
      </c>
      <c r="CT62" s="267">
        <v>2.368736250643044E-6</v>
      </c>
      <c r="CU62" s="267">
        <v>3.8648899557080087E-6</v>
      </c>
      <c r="CV62" s="267">
        <v>1.4250216824112396E-6</v>
      </c>
      <c r="CW62" s="267">
        <v>2.096191624819E-4</v>
      </c>
      <c r="CX62" s="267">
        <v>1.5894385892186854E-6</v>
      </c>
      <c r="CY62" s="267">
        <v>2.5666375730977611E-6</v>
      </c>
      <c r="CZ62" s="267">
        <v>1.6688858877217951E-6</v>
      </c>
      <c r="DA62" s="267">
        <v>2.9840055344531462E-6</v>
      </c>
      <c r="DB62" s="267">
        <v>3.5471643767053892E-6</v>
      </c>
      <c r="DC62" s="267">
        <v>4.6018753361512177E-6</v>
      </c>
      <c r="DD62" s="267">
        <v>1.1412990599032591E-6</v>
      </c>
      <c r="DE62" s="268">
        <v>4.4871597958686178E-6</v>
      </c>
      <c r="DF62" s="266">
        <v>1.0058099405439327</v>
      </c>
      <c r="DG62" s="269">
        <v>0.78549993326852341</v>
      </c>
      <c r="DH62" s="270"/>
      <c r="DI62" s="270"/>
      <c r="DJ62" s="270"/>
      <c r="DK62" s="270"/>
      <c r="DL62" s="270"/>
      <c r="DM62" s="270"/>
      <c r="DN62" s="270"/>
      <c r="DO62" s="270"/>
      <c r="DP62" s="270"/>
      <c r="DQ62" s="270"/>
      <c r="DR62" s="270"/>
      <c r="DS62" s="270"/>
      <c r="DT62" s="270"/>
      <c r="DU62" s="270"/>
      <c r="DV62" s="270"/>
      <c r="DW62" s="270"/>
      <c r="DX62" s="270"/>
      <c r="DY62" s="270"/>
      <c r="DZ62" s="270"/>
      <c r="EA62" s="270"/>
      <c r="EB62" s="270"/>
      <c r="EC62" s="253"/>
      <c r="ED62" s="271"/>
    </row>
    <row r="63" spans="1:134" ht="39.950000000000003" customHeight="1">
      <c r="A63" s="272" t="s">
        <v>255</v>
      </c>
      <c r="B63" s="265" t="s">
        <v>6</v>
      </c>
      <c r="C63" s="266">
        <v>4.6392272565085098E-5</v>
      </c>
      <c r="D63" s="267">
        <v>1.4426710587204077E-5</v>
      </c>
      <c r="E63" s="267">
        <v>3.0470900865980319E-5</v>
      </c>
      <c r="F63" s="267">
        <v>1.534953526967411E-5</v>
      </c>
      <c r="G63" s="267">
        <v>2.7472932854397548E-4</v>
      </c>
      <c r="H63" s="267">
        <v>0</v>
      </c>
      <c r="I63" s="267">
        <v>1.1508781261739879E-4</v>
      </c>
      <c r="J63" s="267">
        <v>4.3471250901710227E-5</v>
      </c>
      <c r="K63" s="267">
        <v>1.7443800386007997E-4</v>
      </c>
      <c r="L63" s="267">
        <v>1.6212712943407049E-5</v>
      </c>
      <c r="M63" s="267">
        <v>0</v>
      </c>
      <c r="N63" s="267">
        <v>3.6833119234927769E-5</v>
      </c>
      <c r="O63" s="267">
        <v>6.9441484642237779E-4</v>
      </c>
      <c r="P63" s="267">
        <v>3.5816599534555462E-5</v>
      </c>
      <c r="Q63" s="267">
        <v>4.9487318448507886E-4</v>
      </c>
      <c r="R63" s="267">
        <v>3.0745378915068313E-5</v>
      </c>
      <c r="S63" s="267">
        <v>1.7834486960267729E-5</v>
      </c>
      <c r="T63" s="267">
        <v>2.0016306311412869E-5</v>
      </c>
      <c r="U63" s="267">
        <v>1.293814016957276E-5</v>
      </c>
      <c r="V63" s="267">
        <v>1.763134614245345E-5</v>
      </c>
      <c r="W63" s="267">
        <v>2.3021423888430531E-6</v>
      </c>
      <c r="X63" s="267">
        <v>1.7943266300333775E-5</v>
      </c>
      <c r="Y63" s="267">
        <v>1.1792951260015901E-5</v>
      </c>
      <c r="Z63" s="267">
        <v>7.9426512824084218E-6</v>
      </c>
      <c r="AA63" s="267">
        <v>2.0628943727355821E-5</v>
      </c>
      <c r="AB63" s="267">
        <v>3.1492197058552062E-5</v>
      </c>
      <c r="AC63" s="267">
        <v>2.4141206220206142E-6</v>
      </c>
      <c r="AD63" s="267">
        <v>3.4381531838850149E-5</v>
      </c>
      <c r="AE63" s="267">
        <v>2.421759084517377E-5</v>
      </c>
      <c r="AF63" s="267">
        <v>2.4968811181106998E-5</v>
      </c>
      <c r="AG63" s="267">
        <v>8.6382771382652096E-4</v>
      </c>
      <c r="AH63" s="267">
        <v>9.6441864759254259E-6</v>
      </c>
      <c r="AI63" s="267">
        <v>3.0783263804588065E-5</v>
      </c>
      <c r="AJ63" s="267">
        <v>4.3380562983128776E-4</v>
      </c>
      <c r="AK63" s="267">
        <v>5.6987113374902357E-5</v>
      </c>
      <c r="AL63" s="267">
        <v>0</v>
      </c>
      <c r="AM63" s="267">
        <v>5.0816598171906223E-5</v>
      </c>
      <c r="AN63" s="267">
        <v>2.2695960178507863E-4</v>
      </c>
      <c r="AO63" s="267">
        <v>3.085462073830156E-5</v>
      </c>
      <c r="AP63" s="267">
        <v>5.656447029989254E-6</v>
      </c>
      <c r="AQ63" s="267">
        <v>1.1160621406988032E-5</v>
      </c>
      <c r="AR63" s="267">
        <v>1.8024561395673993E-5</v>
      </c>
      <c r="AS63" s="267">
        <v>2.3286371154295158E-5</v>
      </c>
      <c r="AT63" s="267">
        <v>1.8752294227003485E-5</v>
      </c>
      <c r="AU63" s="267">
        <v>4.2224718211751581E-5</v>
      </c>
      <c r="AV63" s="267">
        <v>1.4177754128906562E-4</v>
      </c>
      <c r="AW63" s="267">
        <v>1.6987418384524454E-4</v>
      </c>
      <c r="AX63" s="267">
        <v>6.8676939805735395E-5</v>
      </c>
      <c r="AY63" s="267">
        <v>7.009181149942437E-5</v>
      </c>
      <c r="AZ63" s="267">
        <v>9.6609591967167907E-6</v>
      </c>
      <c r="BA63" s="267">
        <v>2.4315894409126818E-4</v>
      </c>
      <c r="BB63" s="267">
        <v>1.8977581307077735E-5</v>
      </c>
      <c r="BC63" s="267">
        <v>3.7613167845824552E-6</v>
      </c>
      <c r="BD63" s="267">
        <v>1.9072537594259638E-6</v>
      </c>
      <c r="BE63" s="267">
        <v>0</v>
      </c>
      <c r="BF63" s="267">
        <v>3.374982507314713E-6</v>
      </c>
      <c r="BG63" s="267">
        <v>1.0309343561273432E-5</v>
      </c>
      <c r="BH63" s="267">
        <v>4.7748892267904369E-5</v>
      </c>
      <c r="BI63" s="267">
        <v>9.0268654271602984E-5</v>
      </c>
      <c r="BJ63" s="267">
        <v>1.0020406322775615</v>
      </c>
      <c r="BK63" s="267">
        <v>1.6773546902585221E-5</v>
      </c>
      <c r="BL63" s="267">
        <v>9.7029857146005888E-5</v>
      </c>
      <c r="BM63" s="267">
        <v>3.5000661612587361E-4</v>
      </c>
      <c r="BN63" s="267">
        <v>1.8194694554174817E-4</v>
      </c>
      <c r="BO63" s="267">
        <v>1.6368092158969703E-4</v>
      </c>
      <c r="BP63" s="267">
        <v>1.9445763608168689E-5</v>
      </c>
      <c r="BQ63" s="267">
        <v>1.7283314434640418E-5</v>
      </c>
      <c r="BR63" s="267">
        <v>4.2490782677800298E-5</v>
      </c>
      <c r="BS63" s="267">
        <v>8.1661769971044784E-5</v>
      </c>
      <c r="BT63" s="267">
        <v>4.9378435681993853E-5</v>
      </c>
      <c r="BU63" s="267">
        <v>5.5063860259943458E-5</v>
      </c>
      <c r="BV63" s="267">
        <v>2.2133091040239444E-5</v>
      </c>
      <c r="BW63" s="267">
        <v>2.0139608705557711E-5</v>
      </c>
      <c r="BX63" s="267">
        <v>6.1866940220325999E-6</v>
      </c>
      <c r="BY63" s="267">
        <v>1.3126227864976907E-5</v>
      </c>
      <c r="BZ63" s="267">
        <v>2.812987256513775E-5</v>
      </c>
      <c r="CA63" s="267">
        <v>5.1410258484569209E-5</v>
      </c>
      <c r="CB63" s="267">
        <v>4.993130206162618E-5</v>
      </c>
      <c r="CC63" s="267">
        <v>4.2701814956226543E-5</v>
      </c>
      <c r="CD63" s="267">
        <v>4.8129370596131514E-5</v>
      </c>
      <c r="CE63" s="267">
        <v>3.4303560230494591E-5</v>
      </c>
      <c r="CF63" s="267">
        <v>4.6818623062486815E-5</v>
      </c>
      <c r="CG63" s="267">
        <v>2.7811998922476642E-5</v>
      </c>
      <c r="CH63" s="267">
        <v>1.3281906662480507E-4</v>
      </c>
      <c r="CI63" s="267">
        <v>1.6488306412181284E-4</v>
      </c>
      <c r="CJ63" s="267">
        <v>2.6839143730755653E-4</v>
      </c>
      <c r="CK63" s="267">
        <v>1.3507745010166457E-4</v>
      </c>
      <c r="CL63" s="267">
        <v>3.9103119868373284E-4</v>
      </c>
      <c r="CM63" s="267">
        <v>8.1545542876110933E-5</v>
      </c>
      <c r="CN63" s="267">
        <v>2.3163990516086562E-4</v>
      </c>
      <c r="CO63" s="267">
        <v>5.1262541529348326E-4</v>
      </c>
      <c r="CP63" s="267">
        <v>3.2707373844941912E-5</v>
      </c>
      <c r="CQ63" s="267">
        <v>5.0160718657820273E-5</v>
      </c>
      <c r="CR63" s="267">
        <v>2.5074661521060662E-4</v>
      </c>
      <c r="CS63" s="267">
        <v>1.2722961260644007E-4</v>
      </c>
      <c r="CT63" s="267">
        <v>4.7455180945006311E-4</v>
      </c>
      <c r="CU63" s="267">
        <v>5.2304691645677938E-4</v>
      </c>
      <c r="CV63" s="267">
        <v>4.1073337861267093E-4</v>
      </c>
      <c r="CW63" s="267">
        <v>7.7835571368695103E-5</v>
      </c>
      <c r="CX63" s="267">
        <v>2.4512769791287765E-4</v>
      </c>
      <c r="CY63" s="267">
        <v>1.6649863441880813E-4</v>
      </c>
      <c r="CZ63" s="267">
        <v>1.1084468672914219E-4</v>
      </c>
      <c r="DA63" s="267">
        <v>2.6541673028702203E-4</v>
      </c>
      <c r="DB63" s="267">
        <v>4.2490965780927982E-4</v>
      </c>
      <c r="DC63" s="267">
        <v>5.3116044554275409E-4</v>
      </c>
      <c r="DD63" s="267">
        <v>3.2915126604358439E-3</v>
      </c>
      <c r="DE63" s="268">
        <v>2.9500456563388348E-5</v>
      </c>
      <c r="DF63" s="266">
        <v>1.0174083508485459</v>
      </c>
      <c r="DG63" s="269">
        <v>0.79455785778592047</v>
      </c>
      <c r="DH63" s="270"/>
      <c r="DI63" s="270"/>
      <c r="DJ63" s="270"/>
      <c r="DK63" s="270"/>
      <c r="DL63" s="270"/>
      <c r="DM63" s="270"/>
      <c r="DN63" s="270"/>
      <c r="DO63" s="270"/>
      <c r="DP63" s="270"/>
      <c r="DQ63" s="270"/>
      <c r="DR63" s="270"/>
      <c r="DS63" s="270"/>
      <c r="DT63" s="270"/>
      <c r="DU63" s="270"/>
      <c r="DV63" s="270"/>
      <c r="DW63" s="270"/>
      <c r="DX63" s="270"/>
      <c r="DY63" s="270"/>
      <c r="DZ63" s="270"/>
      <c r="EA63" s="270"/>
      <c r="EB63" s="270"/>
      <c r="EC63" s="253"/>
      <c r="ED63" s="271"/>
    </row>
    <row r="64" spans="1:134" ht="39.950000000000003" customHeight="1">
      <c r="A64" s="272" t="s">
        <v>256</v>
      </c>
      <c r="B64" s="265" t="s">
        <v>162</v>
      </c>
      <c r="C64" s="266">
        <v>2.5567442676634389E-4</v>
      </c>
      <c r="D64" s="267">
        <v>2.938392769804027E-4</v>
      </c>
      <c r="E64" s="267">
        <v>6.3506801956906124E-4</v>
      </c>
      <c r="F64" s="267">
        <v>9.281154913968269E-5</v>
      </c>
      <c r="G64" s="267">
        <v>1.5936414770639087E-4</v>
      </c>
      <c r="H64" s="267">
        <v>0</v>
      </c>
      <c r="I64" s="267">
        <v>3.2569920361418941E-4</v>
      </c>
      <c r="J64" s="267">
        <v>2.1789487453493446E-4</v>
      </c>
      <c r="K64" s="267">
        <v>2.9005577625719698E-3</v>
      </c>
      <c r="L64" s="267">
        <v>6.8761336499582524E-4</v>
      </c>
      <c r="M64" s="267">
        <v>0</v>
      </c>
      <c r="N64" s="267">
        <v>3.5311830384395556E-4</v>
      </c>
      <c r="O64" s="267">
        <v>2.1386602496220575E-4</v>
      </c>
      <c r="P64" s="267">
        <v>3.4260533676242437E-4</v>
      </c>
      <c r="Q64" s="267">
        <v>2.2396688488626556E-4</v>
      </c>
      <c r="R64" s="267">
        <v>1.1517011708606587E-2</v>
      </c>
      <c r="S64" s="267">
        <v>9.855353604332174E-4</v>
      </c>
      <c r="T64" s="267">
        <v>7.6389630667412459E-4</v>
      </c>
      <c r="U64" s="267">
        <v>1.0603246979350141E-2</v>
      </c>
      <c r="V64" s="267">
        <v>1.8379745426375621E-3</v>
      </c>
      <c r="W64" s="267">
        <v>7.0084541424635162E-5</v>
      </c>
      <c r="X64" s="267">
        <v>4.6996917380522785E-4</v>
      </c>
      <c r="Y64" s="267">
        <v>2.8254281659767424E-4</v>
      </c>
      <c r="Z64" s="267">
        <v>6.4023655453449696E-4</v>
      </c>
      <c r="AA64" s="267">
        <v>1.4841701940730522E-4</v>
      </c>
      <c r="AB64" s="267">
        <v>4.3621074872903605E-4</v>
      </c>
      <c r="AC64" s="267">
        <v>1.5184449516913672E-4</v>
      </c>
      <c r="AD64" s="267">
        <v>4.4382916498026509E-4</v>
      </c>
      <c r="AE64" s="267">
        <v>8.7318048704638053E-4</v>
      </c>
      <c r="AF64" s="267">
        <v>4.7825758775482587E-4</v>
      </c>
      <c r="AG64" s="267">
        <v>3.4689960998798041E-5</v>
      </c>
      <c r="AH64" s="267">
        <v>2.9253772396244381E-4</v>
      </c>
      <c r="AI64" s="267">
        <v>4.1743447417669921E-4</v>
      </c>
      <c r="AJ64" s="267">
        <v>1.3510288378357424E-3</v>
      </c>
      <c r="AK64" s="267">
        <v>4.5130770428017391E-4</v>
      </c>
      <c r="AL64" s="267">
        <v>0</v>
      </c>
      <c r="AM64" s="267">
        <v>6.5491397908071713E-4</v>
      </c>
      <c r="AN64" s="267">
        <v>5.1193668725722195E-3</v>
      </c>
      <c r="AO64" s="267">
        <v>3.4057584749369509E-4</v>
      </c>
      <c r="AP64" s="267">
        <v>5.7322512789571844E-3</v>
      </c>
      <c r="AQ64" s="267">
        <v>1.2407782501527574E-2</v>
      </c>
      <c r="AR64" s="267">
        <v>3.5185027211783728E-4</v>
      </c>
      <c r="AS64" s="267">
        <v>3.4544096541421729E-4</v>
      </c>
      <c r="AT64" s="267">
        <v>2.1612588845384696E-4</v>
      </c>
      <c r="AU64" s="267">
        <v>1.8239039951513212E-4</v>
      </c>
      <c r="AV64" s="267">
        <v>2.2778375112690171E-4</v>
      </c>
      <c r="AW64" s="267">
        <v>2.5785831541666303E-4</v>
      </c>
      <c r="AX64" s="267">
        <v>3.7621263218667352E-4</v>
      </c>
      <c r="AY64" s="267">
        <v>2.1619609063885006E-4</v>
      </c>
      <c r="AZ64" s="267">
        <v>2.5721356008499293E-4</v>
      </c>
      <c r="BA64" s="267">
        <v>1.288413862835816E-4</v>
      </c>
      <c r="BB64" s="267">
        <v>2.9037787462125007E-4</v>
      </c>
      <c r="BC64" s="267">
        <v>2.377442395387354E-5</v>
      </c>
      <c r="BD64" s="267">
        <v>2.8950911218252434E-6</v>
      </c>
      <c r="BE64" s="267">
        <v>0</v>
      </c>
      <c r="BF64" s="267">
        <v>7.7703437678841721E-5</v>
      </c>
      <c r="BG64" s="267">
        <v>5.563995894534489E-4</v>
      </c>
      <c r="BH64" s="267">
        <v>3.1621444032313374E-4</v>
      </c>
      <c r="BI64" s="267">
        <v>2.7862067691493067E-4</v>
      </c>
      <c r="BJ64" s="267">
        <v>1.9722248733228416E-4</v>
      </c>
      <c r="BK64" s="267">
        <v>1.0002010719923771</v>
      </c>
      <c r="BL64" s="267">
        <v>8.6083347596248818E-5</v>
      </c>
      <c r="BM64" s="267">
        <v>9.6673884769284138E-5</v>
      </c>
      <c r="BN64" s="267">
        <v>8.1061790885007877E-5</v>
      </c>
      <c r="BO64" s="267">
        <v>1.3807326944118676E-4</v>
      </c>
      <c r="BP64" s="267">
        <v>1.2777422238780521E-2</v>
      </c>
      <c r="BQ64" s="267">
        <v>9.4631726156695344E-4</v>
      </c>
      <c r="BR64" s="267">
        <v>5.3589103994019734E-4</v>
      </c>
      <c r="BS64" s="267">
        <v>4.6250334061584072E-4</v>
      </c>
      <c r="BT64" s="267">
        <v>2.2449057413217327E-4</v>
      </c>
      <c r="BU64" s="267">
        <v>9.7793057771013536E-5</v>
      </c>
      <c r="BV64" s="267">
        <v>2.9701392304656117E-4</v>
      </c>
      <c r="BW64" s="267">
        <v>4.9595580597162404E-5</v>
      </c>
      <c r="BX64" s="267">
        <v>1.3562504565035884E-5</v>
      </c>
      <c r="BY64" s="267">
        <v>1.8246677675466747E-3</v>
      </c>
      <c r="BZ64" s="267">
        <v>6.3506627050536303E-5</v>
      </c>
      <c r="CA64" s="267">
        <v>8.6439723605878237E-5</v>
      </c>
      <c r="CB64" s="267">
        <v>5.9062822785894644E-5</v>
      </c>
      <c r="CC64" s="267">
        <v>9.5740812550052363E-5</v>
      </c>
      <c r="CD64" s="267">
        <v>1.0734991691818597E-4</v>
      </c>
      <c r="CE64" s="267">
        <v>5.0165227862857865E-4</v>
      </c>
      <c r="CF64" s="267">
        <v>1.8557724078003965E-4</v>
      </c>
      <c r="CG64" s="267">
        <v>9.718862007227611E-5</v>
      </c>
      <c r="CH64" s="267">
        <v>1.1064709491763923E-4</v>
      </c>
      <c r="CI64" s="267">
        <v>1.2216966341460823E-4</v>
      </c>
      <c r="CJ64" s="267">
        <v>8.1984350839917888E-5</v>
      </c>
      <c r="CK64" s="267">
        <v>1.8672981722377073E-4</v>
      </c>
      <c r="CL64" s="267">
        <v>3.0696969623309698E-4</v>
      </c>
      <c r="CM64" s="267">
        <v>1.1140389696970569E-4</v>
      </c>
      <c r="CN64" s="267">
        <v>2.8070158197673466E-4</v>
      </c>
      <c r="CO64" s="267">
        <v>2.4313236437984841E-4</v>
      </c>
      <c r="CP64" s="267">
        <v>1.0288471941234682E-4</v>
      </c>
      <c r="CQ64" s="267">
        <v>2.5419683456857667E-4</v>
      </c>
      <c r="CR64" s="267">
        <v>1.8732052714342607E-4</v>
      </c>
      <c r="CS64" s="267">
        <v>1.2894754013308477E-4</v>
      </c>
      <c r="CT64" s="267">
        <v>6.7269462044530805E-5</v>
      </c>
      <c r="CU64" s="267">
        <v>3.2705777279106557E-5</v>
      </c>
      <c r="CV64" s="267">
        <v>1.3553124478203672E-4</v>
      </c>
      <c r="CW64" s="267">
        <v>1.3409067756692023E-4</v>
      </c>
      <c r="CX64" s="267">
        <v>5.0127368421259852E-5</v>
      </c>
      <c r="CY64" s="267">
        <v>4.3582790992990379E-4</v>
      </c>
      <c r="CZ64" s="267">
        <v>3.0360543523399872E-4</v>
      </c>
      <c r="DA64" s="267">
        <v>2.2595420095642245E-4</v>
      </c>
      <c r="DB64" s="267">
        <v>3.2962984937061465E-4</v>
      </c>
      <c r="DC64" s="267">
        <v>1.7863419110065404E-4</v>
      </c>
      <c r="DD64" s="267">
        <v>4.4091742841299083E-4</v>
      </c>
      <c r="DE64" s="268">
        <v>5.5354787438322804E-5</v>
      </c>
      <c r="DF64" s="266">
        <v>1.0910448031627791</v>
      </c>
      <c r="DG64" s="269">
        <v>0.85206517208794552</v>
      </c>
      <c r="DH64" s="270"/>
      <c r="DI64" s="270"/>
      <c r="DJ64" s="270"/>
      <c r="DK64" s="270"/>
      <c r="DL64" s="270"/>
      <c r="DM64" s="270"/>
      <c r="DN64" s="270"/>
      <c r="DO64" s="270"/>
      <c r="DP64" s="270"/>
      <c r="DQ64" s="270"/>
      <c r="DR64" s="270"/>
      <c r="DS64" s="270"/>
      <c r="DT64" s="270"/>
      <c r="DU64" s="270"/>
      <c r="DV64" s="270"/>
      <c r="DW64" s="270"/>
      <c r="DX64" s="270"/>
      <c r="DY64" s="270"/>
      <c r="DZ64" s="270"/>
      <c r="EA64" s="270"/>
      <c r="EB64" s="270"/>
      <c r="EC64" s="253"/>
      <c r="ED64" s="271"/>
    </row>
    <row r="65" spans="1:134" ht="39.950000000000003" customHeight="1">
      <c r="A65" s="272" t="s">
        <v>257</v>
      </c>
      <c r="B65" s="265" t="s">
        <v>163</v>
      </c>
      <c r="C65" s="266">
        <v>0</v>
      </c>
      <c r="D65" s="267">
        <v>0</v>
      </c>
      <c r="E65" s="267">
        <v>0</v>
      </c>
      <c r="F65" s="267">
        <v>0</v>
      </c>
      <c r="G65" s="267">
        <v>0</v>
      </c>
      <c r="H65" s="267">
        <v>0</v>
      </c>
      <c r="I65" s="267">
        <v>0</v>
      </c>
      <c r="J65" s="267">
        <v>0</v>
      </c>
      <c r="K65" s="267">
        <v>0</v>
      </c>
      <c r="L65" s="267">
        <v>0</v>
      </c>
      <c r="M65" s="267">
        <v>0</v>
      </c>
      <c r="N65" s="267">
        <v>0</v>
      </c>
      <c r="O65" s="267">
        <v>0</v>
      </c>
      <c r="P65" s="267">
        <v>0</v>
      </c>
      <c r="Q65" s="267">
        <v>0</v>
      </c>
      <c r="R65" s="267">
        <v>0</v>
      </c>
      <c r="S65" s="267">
        <v>0</v>
      </c>
      <c r="T65" s="267">
        <v>0</v>
      </c>
      <c r="U65" s="267">
        <v>0</v>
      </c>
      <c r="V65" s="267">
        <v>0</v>
      </c>
      <c r="W65" s="267">
        <v>0</v>
      </c>
      <c r="X65" s="267">
        <v>0</v>
      </c>
      <c r="Y65" s="267">
        <v>0</v>
      </c>
      <c r="Z65" s="267">
        <v>0</v>
      </c>
      <c r="AA65" s="267">
        <v>0</v>
      </c>
      <c r="AB65" s="267">
        <v>0</v>
      </c>
      <c r="AC65" s="267">
        <v>0</v>
      </c>
      <c r="AD65" s="267">
        <v>0</v>
      </c>
      <c r="AE65" s="267">
        <v>0</v>
      </c>
      <c r="AF65" s="267">
        <v>0</v>
      </c>
      <c r="AG65" s="267">
        <v>0</v>
      </c>
      <c r="AH65" s="267">
        <v>0</v>
      </c>
      <c r="AI65" s="267">
        <v>0</v>
      </c>
      <c r="AJ65" s="267">
        <v>0</v>
      </c>
      <c r="AK65" s="267">
        <v>0</v>
      </c>
      <c r="AL65" s="267">
        <v>0</v>
      </c>
      <c r="AM65" s="267">
        <v>0</v>
      </c>
      <c r="AN65" s="267">
        <v>0</v>
      </c>
      <c r="AO65" s="267">
        <v>0</v>
      </c>
      <c r="AP65" s="267">
        <v>0</v>
      </c>
      <c r="AQ65" s="267">
        <v>0</v>
      </c>
      <c r="AR65" s="267">
        <v>0</v>
      </c>
      <c r="AS65" s="267">
        <v>0</v>
      </c>
      <c r="AT65" s="267">
        <v>0</v>
      </c>
      <c r="AU65" s="267">
        <v>0</v>
      </c>
      <c r="AV65" s="267">
        <v>0</v>
      </c>
      <c r="AW65" s="267">
        <v>0</v>
      </c>
      <c r="AX65" s="267">
        <v>0</v>
      </c>
      <c r="AY65" s="267">
        <v>0</v>
      </c>
      <c r="AZ65" s="267">
        <v>0</v>
      </c>
      <c r="BA65" s="267">
        <v>0</v>
      </c>
      <c r="BB65" s="267">
        <v>0</v>
      </c>
      <c r="BC65" s="267">
        <v>0</v>
      </c>
      <c r="BD65" s="267">
        <v>0</v>
      </c>
      <c r="BE65" s="267">
        <v>0</v>
      </c>
      <c r="BF65" s="267">
        <v>0</v>
      </c>
      <c r="BG65" s="267">
        <v>0</v>
      </c>
      <c r="BH65" s="267">
        <v>0</v>
      </c>
      <c r="BI65" s="267">
        <v>0</v>
      </c>
      <c r="BJ65" s="267">
        <v>0</v>
      </c>
      <c r="BK65" s="267">
        <v>0</v>
      </c>
      <c r="BL65" s="267">
        <v>1</v>
      </c>
      <c r="BM65" s="267">
        <v>0</v>
      </c>
      <c r="BN65" s="267">
        <v>0</v>
      </c>
      <c r="BO65" s="267">
        <v>0</v>
      </c>
      <c r="BP65" s="267">
        <v>0</v>
      </c>
      <c r="BQ65" s="267">
        <v>0</v>
      </c>
      <c r="BR65" s="267">
        <v>0</v>
      </c>
      <c r="BS65" s="267">
        <v>0</v>
      </c>
      <c r="BT65" s="267">
        <v>0</v>
      </c>
      <c r="BU65" s="267">
        <v>0</v>
      </c>
      <c r="BV65" s="267">
        <v>0</v>
      </c>
      <c r="BW65" s="267">
        <v>0</v>
      </c>
      <c r="BX65" s="267">
        <v>0</v>
      </c>
      <c r="BY65" s="267">
        <v>0</v>
      </c>
      <c r="BZ65" s="267">
        <v>0</v>
      </c>
      <c r="CA65" s="267">
        <v>0</v>
      </c>
      <c r="CB65" s="267">
        <v>0</v>
      </c>
      <c r="CC65" s="267">
        <v>0</v>
      </c>
      <c r="CD65" s="267">
        <v>0</v>
      </c>
      <c r="CE65" s="267">
        <v>0</v>
      </c>
      <c r="CF65" s="267">
        <v>0</v>
      </c>
      <c r="CG65" s="267">
        <v>0</v>
      </c>
      <c r="CH65" s="267">
        <v>0</v>
      </c>
      <c r="CI65" s="267">
        <v>0</v>
      </c>
      <c r="CJ65" s="267">
        <v>0</v>
      </c>
      <c r="CK65" s="267">
        <v>0</v>
      </c>
      <c r="CL65" s="267">
        <v>0</v>
      </c>
      <c r="CM65" s="267">
        <v>0</v>
      </c>
      <c r="CN65" s="267">
        <v>0</v>
      </c>
      <c r="CO65" s="267">
        <v>0</v>
      </c>
      <c r="CP65" s="267">
        <v>0</v>
      </c>
      <c r="CQ65" s="267">
        <v>0</v>
      </c>
      <c r="CR65" s="267">
        <v>0</v>
      </c>
      <c r="CS65" s="267">
        <v>0</v>
      </c>
      <c r="CT65" s="267">
        <v>0</v>
      </c>
      <c r="CU65" s="267">
        <v>0</v>
      </c>
      <c r="CV65" s="267">
        <v>0</v>
      </c>
      <c r="CW65" s="267">
        <v>0</v>
      </c>
      <c r="CX65" s="267">
        <v>0</v>
      </c>
      <c r="CY65" s="267">
        <v>0</v>
      </c>
      <c r="CZ65" s="267">
        <v>0</v>
      </c>
      <c r="DA65" s="267">
        <v>0</v>
      </c>
      <c r="DB65" s="267">
        <v>0</v>
      </c>
      <c r="DC65" s="267">
        <v>0</v>
      </c>
      <c r="DD65" s="267">
        <v>0</v>
      </c>
      <c r="DE65" s="268">
        <v>0</v>
      </c>
      <c r="DF65" s="266">
        <v>1</v>
      </c>
      <c r="DG65" s="269">
        <v>0.78096258707060728</v>
      </c>
      <c r="DH65" s="270"/>
      <c r="DI65" s="270"/>
      <c r="DJ65" s="270"/>
      <c r="DK65" s="270"/>
      <c r="DL65" s="270"/>
      <c r="DM65" s="270"/>
      <c r="DN65" s="270"/>
      <c r="DO65" s="270"/>
      <c r="DP65" s="270"/>
      <c r="DQ65" s="270"/>
      <c r="DR65" s="270"/>
      <c r="DS65" s="270"/>
      <c r="DT65" s="270"/>
      <c r="DU65" s="270"/>
      <c r="DV65" s="270"/>
      <c r="DW65" s="270"/>
      <c r="DX65" s="270"/>
      <c r="DY65" s="270"/>
      <c r="DZ65" s="270"/>
      <c r="EA65" s="270"/>
      <c r="EB65" s="270"/>
      <c r="EC65" s="253"/>
      <c r="ED65" s="271"/>
    </row>
    <row r="66" spans="1:134" ht="39.950000000000003" customHeight="1">
      <c r="A66" s="272" t="s">
        <v>258</v>
      </c>
      <c r="B66" s="265" t="s">
        <v>164</v>
      </c>
      <c r="C66" s="266">
        <v>2.22897882973801E-3</v>
      </c>
      <c r="D66" s="267">
        <v>1.3925119638787957E-3</v>
      </c>
      <c r="E66" s="267">
        <v>1.0922950304771317E-3</v>
      </c>
      <c r="F66" s="267">
        <v>4.9846008096243125E-4</v>
      </c>
      <c r="G66" s="267">
        <v>1.6177563569298645E-3</v>
      </c>
      <c r="H66" s="267">
        <v>0</v>
      </c>
      <c r="I66" s="267">
        <v>1.693695030452964E-3</v>
      </c>
      <c r="J66" s="267">
        <v>8.8408770988947466E-4</v>
      </c>
      <c r="K66" s="267">
        <v>8.7425121453441729E-4</v>
      </c>
      <c r="L66" s="267">
        <v>7.3783428630639367E-4</v>
      </c>
      <c r="M66" s="267">
        <v>0</v>
      </c>
      <c r="N66" s="267">
        <v>2.7105559449109393E-3</v>
      </c>
      <c r="O66" s="267">
        <v>1.5550194517288563E-3</v>
      </c>
      <c r="P66" s="267">
        <v>6.5519627212677763E-4</v>
      </c>
      <c r="Q66" s="267">
        <v>1.6131241279544008E-3</v>
      </c>
      <c r="R66" s="267">
        <v>2.0145606860303396E-3</v>
      </c>
      <c r="S66" s="267">
        <v>1.847396511148174E-3</v>
      </c>
      <c r="T66" s="267">
        <v>9.3427170210176548E-4</v>
      </c>
      <c r="U66" s="267">
        <v>1.8598613610466836E-3</v>
      </c>
      <c r="V66" s="267">
        <v>2.4678527219414554E-3</v>
      </c>
      <c r="W66" s="267">
        <v>9.910067250734698E-4</v>
      </c>
      <c r="X66" s="267">
        <v>1.1696314537270928E-3</v>
      </c>
      <c r="Y66" s="267">
        <v>2.5758512045554855E-3</v>
      </c>
      <c r="Z66" s="267">
        <v>2.456634123845228E-3</v>
      </c>
      <c r="AA66" s="267">
        <v>8.1038555601951813E-4</v>
      </c>
      <c r="AB66" s="267">
        <v>1.6329785237780869E-3</v>
      </c>
      <c r="AC66" s="267">
        <v>2.9580061643901434E-4</v>
      </c>
      <c r="AD66" s="267">
        <v>4.4894494370202294E-3</v>
      </c>
      <c r="AE66" s="267">
        <v>1.6222312906562372E-3</v>
      </c>
      <c r="AF66" s="267">
        <v>7.5988397538656908E-4</v>
      </c>
      <c r="AG66" s="267">
        <v>2.462518688854097E-4</v>
      </c>
      <c r="AH66" s="267">
        <v>4.3396396395049385E-4</v>
      </c>
      <c r="AI66" s="267">
        <v>1.8091025758299327E-3</v>
      </c>
      <c r="AJ66" s="267">
        <v>4.5099766800984657E-4</v>
      </c>
      <c r="AK66" s="267">
        <v>2.0514496588360212E-3</v>
      </c>
      <c r="AL66" s="267">
        <v>0</v>
      </c>
      <c r="AM66" s="267">
        <v>1.7270486279875475E-3</v>
      </c>
      <c r="AN66" s="267">
        <v>3.1846487907868236E-3</v>
      </c>
      <c r="AO66" s="267">
        <v>8.9903568610359328E-4</v>
      </c>
      <c r="AP66" s="267">
        <v>1.0283036691762673E-3</v>
      </c>
      <c r="AQ66" s="267">
        <v>8.846138021900129E-4</v>
      </c>
      <c r="AR66" s="267">
        <v>2.6512048117516901E-3</v>
      </c>
      <c r="AS66" s="267">
        <v>9.3909718064151266E-4</v>
      </c>
      <c r="AT66" s="267">
        <v>1.3578350006713681E-3</v>
      </c>
      <c r="AU66" s="267">
        <v>1.6562534172227129E-3</v>
      </c>
      <c r="AV66" s="267">
        <v>1.3811664585160217E-3</v>
      </c>
      <c r="AW66" s="267">
        <v>1.53291108354329E-3</v>
      </c>
      <c r="AX66" s="267">
        <v>4.1014130088097497E-3</v>
      </c>
      <c r="AY66" s="267">
        <v>1.6801867045357476E-3</v>
      </c>
      <c r="AZ66" s="267">
        <v>2.3056498840316601E-4</v>
      </c>
      <c r="BA66" s="267">
        <v>1.0227615664255404E-3</v>
      </c>
      <c r="BB66" s="267">
        <v>2.1181900075419712E-3</v>
      </c>
      <c r="BC66" s="267">
        <v>1.6211950035550864E-4</v>
      </c>
      <c r="BD66" s="267">
        <v>1.7210681227567303E-5</v>
      </c>
      <c r="BE66" s="267">
        <v>0</v>
      </c>
      <c r="BF66" s="267">
        <v>1.0838643857145564E-4</v>
      </c>
      <c r="BG66" s="267">
        <v>4.0872984873531877E-4</v>
      </c>
      <c r="BH66" s="267">
        <v>6.7731419926658851E-4</v>
      </c>
      <c r="BI66" s="267">
        <v>8.5654690506686414E-4</v>
      </c>
      <c r="BJ66" s="267">
        <v>1.0779369823207925E-3</v>
      </c>
      <c r="BK66" s="267">
        <v>7.6345565137988624E-4</v>
      </c>
      <c r="BL66" s="267">
        <v>5.2652316590606285E-4</v>
      </c>
      <c r="BM66" s="267">
        <v>1.0006796552165766</v>
      </c>
      <c r="BN66" s="267">
        <v>7.0405739490398767E-4</v>
      </c>
      <c r="BO66" s="267">
        <v>5.4443127048020871E-4</v>
      </c>
      <c r="BP66" s="267">
        <v>5.6905540552570182E-3</v>
      </c>
      <c r="BQ66" s="267">
        <v>8.0503801644703204E-3</v>
      </c>
      <c r="BR66" s="267">
        <v>2.0581651268693362E-2</v>
      </c>
      <c r="BS66" s="267">
        <v>1.5400447223189956E-3</v>
      </c>
      <c r="BT66" s="267">
        <v>2.3028168657579745E-3</v>
      </c>
      <c r="BU66" s="267">
        <v>1.9923093036150453E-3</v>
      </c>
      <c r="BV66" s="267">
        <v>1.2620996128401185E-3</v>
      </c>
      <c r="BW66" s="267">
        <v>8.5653465030837653E-3</v>
      </c>
      <c r="BX66" s="267">
        <v>4.9074838800707973E-3</v>
      </c>
      <c r="BY66" s="267">
        <v>4.1083980976995881E-3</v>
      </c>
      <c r="BZ66" s="267">
        <v>1.0190957100817777E-3</v>
      </c>
      <c r="CA66" s="267">
        <v>1.1968918586544302E-3</v>
      </c>
      <c r="CB66" s="267">
        <v>2.0821476900825717E-3</v>
      </c>
      <c r="CC66" s="267">
        <v>1.7570093358353334E-3</v>
      </c>
      <c r="CD66" s="267">
        <v>1.9569073715931798E-3</v>
      </c>
      <c r="CE66" s="267">
        <v>7.6488140912540558E-3</v>
      </c>
      <c r="CF66" s="267">
        <v>6.2329708310448501E-3</v>
      </c>
      <c r="CG66" s="267">
        <v>1.0412168598695332E-3</v>
      </c>
      <c r="CH66" s="267">
        <v>2.4031464233943206E-3</v>
      </c>
      <c r="CI66" s="267">
        <v>7.1509426839572975E-3</v>
      </c>
      <c r="CJ66" s="267">
        <v>4.6078973521805877E-4</v>
      </c>
      <c r="CK66" s="267">
        <v>4.9215340230245701E-3</v>
      </c>
      <c r="CL66" s="267">
        <v>1.8770741012060785E-3</v>
      </c>
      <c r="CM66" s="267">
        <v>5.1842001688609937E-3</v>
      </c>
      <c r="CN66" s="267">
        <v>3.413647850434957E-3</v>
      </c>
      <c r="CO66" s="267">
        <v>1.2090095050689873E-3</v>
      </c>
      <c r="CP66" s="267">
        <v>1.9334436230247214E-3</v>
      </c>
      <c r="CQ66" s="267">
        <v>7.3543608133953549E-4</v>
      </c>
      <c r="CR66" s="267">
        <v>2.8194940177427219E-3</v>
      </c>
      <c r="CS66" s="267">
        <v>1.2612198970198816E-3</v>
      </c>
      <c r="CT66" s="267">
        <v>5.4046077279711741E-4</v>
      </c>
      <c r="CU66" s="267">
        <v>5.9032613508897068E-4</v>
      </c>
      <c r="CV66" s="267">
        <v>1.988277247104302E-3</v>
      </c>
      <c r="CW66" s="267">
        <v>6.6601146208406068E-4</v>
      </c>
      <c r="CX66" s="267">
        <v>6.9691108762658701E-4</v>
      </c>
      <c r="CY66" s="267">
        <v>1.6370019531256063E-3</v>
      </c>
      <c r="CZ66" s="267">
        <v>1.5281501868517537E-3</v>
      </c>
      <c r="DA66" s="267">
        <v>1.5042388697012782E-3</v>
      </c>
      <c r="DB66" s="267">
        <v>1.8825366536747885E-3</v>
      </c>
      <c r="DC66" s="267">
        <v>1.921350077888689E-3</v>
      </c>
      <c r="DD66" s="267">
        <v>8.190608849068811E-4</v>
      </c>
      <c r="DE66" s="268">
        <v>1.2607143710475362E-3</v>
      </c>
      <c r="DF66" s="266">
        <v>1.2117360460176814</v>
      </c>
      <c r="DG66" s="269">
        <v>0.94632051734467693</v>
      </c>
      <c r="DH66" s="270"/>
      <c r="DI66" s="270"/>
      <c r="DJ66" s="270"/>
      <c r="DK66" s="270"/>
      <c r="DL66" s="270"/>
      <c r="DM66" s="270"/>
      <c r="DN66" s="270"/>
      <c r="DO66" s="270"/>
      <c r="DP66" s="270"/>
      <c r="DQ66" s="270"/>
      <c r="DR66" s="270"/>
      <c r="DS66" s="270"/>
      <c r="DT66" s="270"/>
      <c r="DU66" s="270"/>
      <c r="DV66" s="270"/>
      <c r="DW66" s="270"/>
      <c r="DX66" s="270"/>
      <c r="DY66" s="270"/>
      <c r="DZ66" s="270"/>
      <c r="EA66" s="270"/>
      <c r="EB66" s="270"/>
      <c r="EC66" s="253"/>
      <c r="ED66" s="271"/>
    </row>
    <row r="67" spans="1:134" ht="39.950000000000003" customHeight="1">
      <c r="A67" s="272" t="s">
        <v>259</v>
      </c>
      <c r="B67" s="265" t="s">
        <v>165</v>
      </c>
      <c r="C67" s="266">
        <v>0</v>
      </c>
      <c r="D67" s="267">
        <v>0</v>
      </c>
      <c r="E67" s="267">
        <v>0</v>
      </c>
      <c r="F67" s="267">
        <v>0</v>
      </c>
      <c r="G67" s="267">
        <v>0</v>
      </c>
      <c r="H67" s="267">
        <v>0</v>
      </c>
      <c r="I67" s="267">
        <v>0</v>
      </c>
      <c r="J67" s="267">
        <v>0</v>
      </c>
      <c r="K67" s="267">
        <v>0</v>
      </c>
      <c r="L67" s="267">
        <v>0</v>
      </c>
      <c r="M67" s="267">
        <v>0</v>
      </c>
      <c r="N67" s="267">
        <v>0</v>
      </c>
      <c r="O67" s="267">
        <v>0</v>
      </c>
      <c r="P67" s="267">
        <v>0</v>
      </c>
      <c r="Q67" s="267">
        <v>0</v>
      </c>
      <c r="R67" s="267">
        <v>0</v>
      </c>
      <c r="S67" s="267">
        <v>0</v>
      </c>
      <c r="T67" s="267">
        <v>0</v>
      </c>
      <c r="U67" s="267">
        <v>0</v>
      </c>
      <c r="V67" s="267">
        <v>0</v>
      </c>
      <c r="W67" s="267">
        <v>0</v>
      </c>
      <c r="X67" s="267">
        <v>0</v>
      </c>
      <c r="Y67" s="267">
        <v>0</v>
      </c>
      <c r="Z67" s="267">
        <v>0</v>
      </c>
      <c r="AA67" s="267">
        <v>0</v>
      </c>
      <c r="AB67" s="267">
        <v>0</v>
      </c>
      <c r="AC67" s="267">
        <v>0</v>
      </c>
      <c r="AD67" s="267">
        <v>0</v>
      </c>
      <c r="AE67" s="267">
        <v>0</v>
      </c>
      <c r="AF67" s="267">
        <v>0</v>
      </c>
      <c r="AG67" s="267">
        <v>0</v>
      </c>
      <c r="AH67" s="267">
        <v>0</v>
      </c>
      <c r="AI67" s="267">
        <v>0</v>
      </c>
      <c r="AJ67" s="267">
        <v>0</v>
      </c>
      <c r="AK67" s="267">
        <v>0</v>
      </c>
      <c r="AL67" s="267">
        <v>0</v>
      </c>
      <c r="AM67" s="267">
        <v>0</v>
      </c>
      <c r="AN67" s="267">
        <v>0</v>
      </c>
      <c r="AO67" s="267">
        <v>0</v>
      </c>
      <c r="AP67" s="267">
        <v>0</v>
      </c>
      <c r="AQ67" s="267">
        <v>0</v>
      </c>
      <c r="AR67" s="267">
        <v>0</v>
      </c>
      <c r="AS67" s="267">
        <v>0</v>
      </c>
      <c r="AT67" s="267">
        <v>0</v>
      </c>
      <c r="AU67" s="267">
        <v>0</v>
      </c>
      <c r="AV67" s="267">
        <v>0</v>
      </c>
      <c r="AW67" s="267">
        <v>0</v>
      </c>
      <c r="AX67" s="267">
        <v>0</v>
      </c>
      <c r="AY67" s="267">
        <v>0</v>
      </c>
      <c r="AZ67" s="267">
        <v>0</v>
      </c>
      <c r="BA67" s="267">
        <v>0</v>
      </c>
      <c r="BB67" s="267">
        <v>0</v>
      </c>
      <c r="BC67" s="267">
        <v>0</v>
      </c>
      <c r="BD67" s="267">
        <v>0</v>
      </c>
      <c r="BE67" s="267">
        <v>0</v>
      </c>
      <c r="BF67" s="267">
        <v>0</v>
      </c>
      <c r="BG67" s="267">
        <v>0</v>
      </c>
      <c r="BH67" s="267">
        <v>0</v>
      </c>
      <c r="BI67" s="267">
        <v>0</v>
      </c>
      <c r="BJ67" s="267">
        <v>0</v>
      </c>
      <c r="BK67" s="267">
        <v>0</v>
      </c>
      <c r="BL67" s="267">
        <v>0</v>
      </c>
      <c r="BM67" s="267">
        <v>0</v>
      </c>
      <c r="BN67" s="267">
        <v>1</v>
      </c>
      <c r="BO67" s="267">
        <v>0</v>
      </c>
      <c r="BP67" s="267">
        <v>0</v>
      </c>
      <c r="BQ67" s="267">
        <v>0</v>
      </c>
      <c r="BR67" s="267">
        <v>0</v>
      </c>
      <c r="BS67" s="267">
        <v>0</v>
      </c>
      <c r="BT67" s="267">
        <v>0</v>
      </c>
      <c r="BU67" s="267">
        <v>0</v>
      </c>
      <c r="BV67" s="267">
        <v>0</v>
      </c>
      <c r="BW67" s="267">
        <v>0</v>
      </c>
      <c r="BX67" s="267">
        <v>0</v>
      </c>
      <c r="BY67" s="267">
        <v>0</v>
      </c>
      <c r="BZ67" s="267">
        <v>0</v>
      </c>
      <c r="CA67" s="267">
        <v>0</v>
      </c>
      <c r="CB67" s="267">
        <v>0</v>
      </c>
      <c r="CC67" s="267">
        <v>0</v>
      </c>
      <c r="CD67" s="267">
        <v>0</v>
      </c>
      <c r="CE67" s="267">
        <v>0</v>
      </c>
      <c r="CF67" s="267">
        <v>0</v>
      </c>
      <c r="CG67" s="267">
        <v>0</v>
      </c>
      <c r="CH67" s="267">
        <v>0</v>
      </c>
      <c r="CI67" s="267">
        <v>0</v>
      </c>
      <c r="CJ67" s="267">
        <v>0</v>
      </c>
      <c r="CK67" s="267">
        <v>0</v>
      </c>
      <c r="CL67" s="267">
        <v>0</v>
      </c>
      <c r="CM67" s="267">
        <v>0</v>
      </c>
      <c r="CN67" s="267">
        <v>0</v>
      </c>
      <c r="CO67" s="267">
        <v>0</v>
      </c>
      <c r="CP67" s="267">
        <v>0</v>
      </c>
      <c r="CQ67" s="267">
        <v>0</v>
      </c>
      <c r="CR67" s="267">
        <v>0</v>
      </c>
      <c r="CS67" s="267">
        <v>0</v>
      </c>
      <c r="CT67" s="267">
        <v>0</v>
      </c>
      <c r="CU67" s="267">
        <v>0</v>
      </c>
      <c r="CV67" s="267">
        <v>0</v>
      </c>
      <c r="CW67" s="267">
        <v>0</v>
      </c>
      <c r="CX67" s="267">
        <v>0</v>
      </c>
      <c r="CY67" s="267">
        <v>0</v>
      </c>
      <c r="CZ67" s="267">
        <v>0</v>
      </c>
      <c r="DA67" s="267">
        <v>0</v>
      </c>
      <c r="DB67" s="267">
        <v>0</v>
      </c>
      <c r="DC67" s="267">
        <v>0</v>
      </c>
      <c r="DD67" s="267">
        <v>0</v>
      </c>
      <c r="DE67" s="268">
        <v>0</v>
      </c>
      <c r="DF67" s="266">
        <v>1</v>
      </c>
      <c r="DG67" s="269">
        <v>0.78096258707060728</v>
      </c>
      <c r="DH67" s="270"/>
      <c r="DI67" s="270"/>
      <c r="DJ67" s="270"/>
      <c r="DK67" s="270"/>
      <c r="DL67" s="270"/>
      <c r="DM67" s="270"/>
      <c r="DN67" s="270"/>
      <c r="DO67" s="270"/>
      <c r="DP67" s="270"/>
      <c r="DQ67" s="270"/>
      <c r="DR67" s="270"/>
      <c r="DS67" s="270"/>
      <c r="DT67" s="270"/>
      <c r="DU67" s="270"/>
      <c r="DV67" s="270"/>
      <c r="DW67" s="270"/>
      <c r="DX67" s="270"/>
      <c r="DY67" s="270"/>
      <c r="DZ67" s="270"/>
      <c r="EA67" s="270"/>
      <c r="EB67" s="270"/>
      <c r="EC67" s="253"/>
      <c r="ED67" s="271"/>
    </row>
    <row r="68" spans="1:134" ht="39.950000000000003" customHeight="1">
      <c r="A68" s="272" t="s">
        <v>260</v>
      </c>
      <c r="B68" s="265" t="s">
        <v>166</v>
      </c>
      <c r="C68" s="266">
        <v>0</v>
      </c>
      <c r="D68" s="267">
        <v>0</v>
      </c>
      <c r="E68" s="267">
        <v>0</v>
      </c>
      <c r="F68" s="267">
        <v>0</v>
      </c>
      <c r="G68" s="267">
        <v>0</v>
      </c>
      <c r="H68" s="267">
        <v>0</v>
      </c>
      <c r="I68" s="267">
        <v>0</v>
      </c>
      <c r="J68" s="267">
        <v>0</v>
      </c>
      <c r="K68" s="267">
        <v>0</v>
      </c>
      <c r="L68" s="267">
        <v>0</v>
      </c>
      <c r="M68" s="267">
        <v>0</v>
      </c>
      <c r="N68" s="267">
        <v>0</v>
      </c>
      <c r="O68" s="267">
        <v>0</v>
      </c>
      <c r="P68" s="267">
        <v>0</v>
      </c>
      <c r="Q68" s="267">
        <v>0</v>
      </c>
      <c r="R68" s="267">
        <v>0</v>
      </c>
      <c r="S68" s="267">
        <v>0</v>
      </c>
      <c r="T68" s="267">
        <v>0</v>
      </c>
      <c r="U68" s="267">
        <v>0</v>
      </c>
      <c r="V68" s="267">
        <v>0</v>
      </c>
      <c r="W68" s="267">
        <v>0</v>
      </c>
      <c r="X68" s="267">
        <v>0</v>
      </c>
      <c r="Y68" s="267">
        <v>0</v>
      </c>
      <c r="Z68" s="267">
        <v>0</v>
      </c>
      <c r="AA68" s="267">
        <v>0</v>
      </c>
      <c r="AB68" s="267">
        <v>0</v>
      </c>
      <c r="AC68" s="267">
        <v>0</v>
      </c>
      <c r="AD68" s="267">
        <v>0</v>
      </c>
      <c r="AE68" s="267">
        <v>0</v>
      </c>
      <c r="AF68" s="267">
        <v>0</v>
      </c>
      <c r="AG68" s="267">
        <v>0</v>
      </c>
      <c r="AH68" s="267">
        <v>0</v>
      </c>
      <c r="AI68" s="267">
        <v>0</v>
      </c>
      <c r="AJ68" s="267">
        <v>0</v>
      </c>
      <c r="AK68" s="267">
        <v>0</v>
      </c>
      <c r="AL68" s="267">
        <v>0</v>
      </c>
      <c r="AM68" s="267">
        <v>0</v>
      </c>
      <c r="AN68" s="267">
        <v>0</v>
      </c>
      <c r="AO68" s="267">
        <v>0</v>
      </c>
      <c r="AP68" s="267">
        <v>0</v>
      </c>
      <c r="AQ68" s="267">
        <v>0</v>
      </c>
      <c r="AR68" s="267">
        <v>0</v>
      </c>
      <c r="AS68" s="267">
        <v>0</v>
      </c>
      <c r="AT68" s="267">
        <v>0</v>
      </c>
      <c r="AU68" s="267">
        <v>0</v>
      </c>
      <c r="AV68" s="267">
        <v>0</v>
      </c>
      <c r="AW68" s="267">
        <v>0</v>
      </c>
      <c r="AX68" s="267">
        <v>0</v>
      </c>
      <c r="AY68" s="267">
        <v>0</v>
      </c>
      <c r="AZ68" s="267">
        <v>0</v>
      </c>
      <c r="BA68" s="267">
        <v>0</v>
      </c>
      <c r="BB68" s="267">
        <v>0</v>
      </c>
      <c r="BC68" s="267">
        <v>0</v>
      </c>
      <c r="BD68" s="267">
        <v>0</v>
      </c>
      <c r="BE68" s="267">
        <v>0</v>
      </c>
      <c r="BF68" s="267">
        <v>0</v>
      </c>
      <c r="BG68" s="267">
        <v>0</v>
      </c>
      <c r="BH68" s="267">
        <v>0</v>
      </c>
      <c r="BI68" s="267">
        <v>0</v>
      </c>
      <c r="BJ68" s="267">
        <v>0</v>
      </c>
      <c r="BK68" s="267">
        <v>0</v>
      </c>
      <c r="BL68" s="267">
        <v>0</v>
      </c>
      <c r="BM68" s="267">
        <v>0</v>
      </c>
      <c r="BN68" s="267">
        <v>0</v>
      </c>
      <c r="BO68" s="267">
        <v>1</v>
      </c>
      <c r="BP68" s="267">
        <v>0</v>
      </c>
      <c r="BQ68" s="267">
        <v>0</v>
      </c>
      <c r="BR68" s="267">
        <v>0</v>
      </c>
      <c r="BS68" s="267">
        <v>0</v>
      </c>
      <c r="BT68" s="267">
        <v>0</v>
      </c>
      <c r="BU68" s="267">
        <v>0</v>
      </c>
      <c r="BV68" s="267">
        <v>0</v>
      </c>
      <c r="BW68" s="267">
        <v>0</v>
      </c>
      <c r="BX68" s="267">
        <v>0</v>
      </c>
      <c r="BY68" s="267">
        <v>0</v>
      </c>
      <c r="BZ68" s="267">
        <v>0</v>
      </c>
      <c r="CA68" s="267">
        <v>0</v>
      </c>
      <c r="CB68" s="267">
        <v>0</v>
      </c>
      <c r="CC68" s="267">
        <v>0</v>
      </c>
      <c r="CD68" s="267">
        <v>0</v>
      </c>
      <c r="CE68" s="267">
        <v>0</v>
      </c>
      <c r="CF68" s="267">
        <v>0</v>
      </c>
      <c r="CG68" s="267">
        <v>0</v>
      </c>
      <c r="CH68" s="267">
        <v>0</v>
      </c>
      <c r="CI68" s="267">
        <v>0</v>
      </c>
      <c r="CJ68" s="267">
        <v>0</v>
      </c>
      <c r="CK68" s="267">
        <v>0</v>
      </c>
      <c r="CL68" s="267">
        <v>0</v>
      </c>
      <c r="CM68" s="267">
        <v>0</v>
      </c>
      <c r="CN68" s="267">
        <v>0</v>
      </c>
      <c r="CO68" s="267">
        <v>0</v>
      </c>
      <c r="CP68" s="267">
        <v>0</v>
      </c>
      <c r="CQ68" s="267">
        <v>0</v>
      </c>
      <c r="CR68" s="267">
        <v>0</v>
      </c>
      <c r="CS68" s="267">
        <v>0</v>
      </c>
      <c r="CT68" s="267">
        <v>0</v>
      </c>
      <c r="CU68" s="267">
        <v>0</v>
      </c>
      <c r="CV68" s="267">
        <v>0</v>
      </c>
      <c r="CW68" s="267">
        <v>0</v>
      </c>
      <c r="CX68" s="267">
        <v>0</v>
      </c>
      <c r="CY68" s="267">
        <v>0</v>
      </c>
      <c r="CZ68" s="267">
        <v>0</v>
      </c>
      <c r="DA68" s="267">
        <v>0</v>
      </c>
      <c r="DB68" s="267">
        <v>0</v>
      </c>
      <c r="DC68" s="267">
        <v>0</v>
      </c>
      <c r="DD68" s="267">
        <v>0</v>
      </c>
      <c r="DE68" s="268">
        <v>0</v>
      </c>
      <c r="DF68" s="266">
        <v>1</v>
      </c>
      <c r="DG68" s="269">
        <v>0.78096258707060728</v>
      </c>
      <c r="DH68" s="270"/>
      <c r="DI68" s="270"/>
      <c r="DJ68" s="270"/>
      <c r="DK68" s="270"/>
      <c r="DL68" s="270"/>
      <c r="DM68" s="270"/>
      <c r="DN68" s="270"/>
      <c r="DO68" s="270"/>
      <c r="DP68" s="270"/>
      <c r="DQ68" s="270"/>
      <c r="DR68" s="270"/>
      <c r="DS68" s="270"/>
      <c r="DT68" s="270"/>
      <c r="DU68" s="270"/>
      <c r="DV68" s="270"/>
      <c r="DW68" s="270"/>
      <c r="DX68" s="270"/>
      <c r="DY68" s="270"/>
      <c r="DZ68" s="270"/>
      <c r="EA68" s="270"/>
      <c r="EB68" s="270"/>
      <c r="EC68" s="253"/>
      <c r="ED68" s="271"/>
    </row>
    <row r="69" spans="1:134" ht="39.950000000000003" customHeight="1">
      <c r="A69" s="272" t="s">
        <v>261</v>
      </c>
      <c r="B69" s="265" t="s">
        <v>430</v>
      </c>
      <c r="C69" s="266">
        <v>7.9112782549539684E-3</v>
      </c>
      <c r="D69" s="267">
        <v>1.4146954541804358E-2</v>
      </c>
      <c r="E69" s="267">
        <v>4.8206255341835896E-2</v>
      </c>
      <c r="F69" s="267">
        <v>7.0113291229228318E-3</v>
      </c>
      <c r="G69" s="267">
        <v>9.497027393183954E-3</v>
      </c>
      <c r="H69" s="267">
        <v>0</v>
      </c>
      <c r="I69" s="267">
        <v>2.5733011495549175E-2</v>
      </c>
      <c r="J69" s="267">
        <v>1.5168927918236859E-2</v>
      </c>
      <c r="K69" s="267">
        <v>1.2816011465183776E-2</v>
      </c>
      <c r="L69" s="267">
        <v>8.7948945409269518E-3</v>
      </c>
      <c r="M69" s="267">
        <v>0</v>
      </c>
      <c r="N69" s="267">
        <v>2.5813524393960036E-2</v>
      </c>
      <c r="O69" s="267">
        <v>1.4937620044281841E-2</v>
      </c>
      <c r="P69" s="267">
        <v>1.7661445275450917E-2</v>
      </c>
      <c r="Q69" s="267">
        <v>1.1297934905496871E-2</v>
      </c>
      <c r="R69" s="267">
        <v>5.9054921359210609E-2</v>
      </c>
      <c r="S69" s="267">
        <v>2.7500545622911567E-2</v>
      </c>
      <c r="T69" s="267">
        <v>2.6123580602262053E-2</v>
      </c>
      <c r="U69" s="267">
        <v>6.8703078028173173E-2</v>
      </c>
      <c r="V69" s="267">
        <v>0.11685935867998667</v>
      </c>
      <c r="W69" s="267">
        <v>4.8549999472769015E-3</v>
      </c>
      <c r="X69" s="267">
        <v>3.2594226551463081E-2</v>
      </c>
      <c r="Y69" s="267">
        <v>2.1295692838867515E-2</v>
      </c>
      <c r="Z69" s="267">
        <v>4.5738974553856449E-2</v>
      </c>
      <c r="AA69" s="267">
        <v>9.8229216550538862E-3</v>
      </c>
      <c r="AB69" s="267">
        <v>3.0624961581729771E-2</v>
      </c>
      <c r="AC69" s="267">
        <v>7.2356901816305729E-3</v>
      </c>
      <c r="AD69" s="267">
        <v>3.5283979473102592E-2</v>
      </c>
      <c r="AE69" s="267">
        <v>3.2070791724793019E-2</v>
      </c>
      <c r="AF69" s="267">
        <v>3.6122370556725077E-2</v>
      </c>
      <c r="AG69" s="267">
        <v>2.0989299027451332E-3</v>
      </c>
      <c r="AH69" s="267">
        <v>1.7439301952651257E-2</v>
      </c>
      <c r="AI69" s="267">
        <v>1.1602488601162348E-2</v>
      </c>
      <c r="AJ69" s="267">
        <v>3.6415366663364312E-2</v>
      </c>
      <c r="AK69" s="267">
        <v>3.3233108379613248E-2</v>
      </c>
      <c r="AL69" s="267">
        <v>0</v>
      </c>
      <c r="AM69" s="267">
        <v>3.1778360294201405E-2</v>
      </c>
      <c r="AN69" s="267">
        <v>0.11756304888295807</v>
      </c>
      <c r="AO69" s="267">
        <v>2.7011417509370795E-2</v>
      </c>
      <c r="AP69" s="267">
        <v>1.8431371973325915E-2</v>
      </c>
      <c r="AQ69" s="267">
        <v>2.6180008332930115E-2</v>
      </c>
      <c r="AR69" s="267">
        <v>1.4487900329032745E-2</v>
      </c>
      <c r="AS69" s="267">
        <v>2.0946882869731256E-2</v>
      </c>
      <c r="AT69" s="267">
        <v>1.0836461547506988E-2</v>
      </c>
      <c r="AU69" s="267">
        <v>8.6797966484604867E-3</v>
      </c>
      <c r="AV69" s="267">
        <v>7.9488881502006049E-3</v>
      </c>
      <c r="AW69" s="267">
        <v>8.7160295493492208E-3</v>
      </c>
      <c r="AX69" s="267">
        <v>1.6742677100718709E-2</v>
      </c>
      <c r="AY69" s="267">
        <v>7.3423708062053681E-3</v>
      </c>
      <c r="AZ69" s="267">
        <v>6.906034222909533E-3</v>
      </c>
      <c r="BA69" s="267">
        <v>5.4525316237135236E-3</v>
      </c>
      <c r="BB69" s="267">
        <v>1.3616258695205739E-2</v>
      </c>
      <c r="BC69" s="267">
        <v>1.3045336233328483E-3</v>
      </c>
      <c r="BD69" s="267">
        <v>9.7858778473415786E-5</v>
      </c>
      <c r="BE69" s="267">
        <v>0</v>
      </c>
      <c r="BF69" s="267">
        <v>5.7905046638637827E-3</v>
      </c>
      <c r="BG69" s="267">
        <v>3.364050387347018E-2</v>
      </c>
      <c r="BH69" s="267">
        <v>2.1496578021927181E-2</v>
      </c>
      <c r="BI69" s="267">
        <v>1.8865205802710224E-2</v>
      </c>
      <c r="BJ69" s="267">
        <v>7.2265199915627822E-3</v>
      </c>
      <c r="BK69" s="267">
        <v>1.5846760799509529E-2</v>
      </c>
      <c r="BL69" s="267">
        <v>3.7636386559158587E-3</v>
      </c>
      <c r="BM69" s="267">
        <v>4.7131473668775327E-3</v>
      </c>
      <c r="BN69" s="267">
        <v>4.4778815675197842E-3</v>
      </c>
      <c r="BO69" s="267">
        <v>5.5212907496199389E-3</v>
      </c>
      <c r="BP69" s="267">
        <v>1.0232329745530253</v>
      </c>
      <c r="BQ69" s="267">
        <v>2.0366796356308801E-2</v>
      </c>
      <c r="BR69" s="267">
        <v>4.2251698647970043E-2</v>
      </c>
      <c r="BS69" s="267">
        <v>3.6563120198900352E-2</v>
      </c>
      <c r="BT69" s="267">
        <v>1.7517481661146566E-2</v>
      </c>
      <c r="BU69" s="267">
        <v>7.3446764314680953E-3</v>
      </c>
      <c r="BV69" s="267">
        <v>2.3613644267427163E-2</v>
      </c>
      <c r="BW69" s="267">
        <v>3.8262681261260439E-3</v>
      </c>
      <c r="BX69" s="267">
        <v>1.0302032408614698E-3</v>
      </c>
      <c r="BY69" s="267">
        <v>0.14600715418879984</v>
      </c>
      <c r="BZ69" s="267">
        <v>4.7296712177110831E-3</v>
      </c>
      <c r="CA69" s="267">
        <v>6.2334770802569247E-3</v>
      </c>
      <c r="CB69" s="267">
        <v>4.2702369709656891E-3</v>
      </c>
      <c r="CC69" s="267">
        <v>6.7697616492468759E-3</v>
      </c>
      <c r="CD69" s="267">
        <v>7.8494354089066257E-3</v>
      </c>
      <c r="CE69" s="267">
        <v>3.8492920414425189E-2</v>
      </c>
      <c r="CF69" s="267">
        <v>1.291829231876254E-2</v>
      </c>
      <c r="CG69" s="267">
        <v>7.4089596833908583E-3</v>
      </c>
      <c r="CH69" s="267">
        <v>8.3628325108095012E-3</v>
      </c>
      <c r="CI69" s="267">
        <v>7.6963648250124314E-3</v>
      </c>
      <c r="CJ69" s="267">
        <v>5.3023902285468183E-3</v>
      </c>
      <c r="CK69" s="267">
        <v>1.4263454327652296E-2</v>
      </c>
      <c r="CL69" s="267">
        <v>6.6803077143472991E-3</v>
      </c>
      <c r="CM69" s="267">
        <v>8.5998098446181479E-3</v>
      </c>
      <c r="CN69" s="267">
        <v>2.1695200244549146E-2</v>
      </c>
      <c r="CO69" s="267">
        <v>1.7825261785668192E-2</v>
      </c>
      <c r="CP69" s="267">
        <v>7.5756416989231244E-3</v>
      </c>
      <c r="CQ69" s="267">
        <v>1.8852913334947839E-2</v>
      </c>
      <c r="CR69" s="267">
        <v>1.3830987793467512E-2</v>
      </c>
      <c r="CS69" s="267">
        <v>8.9994908438947238E-3</v>
      </c>
      <c r="CT69" s="267">
        <v>3.9966338295822842E-3</v>
      </c>
      <c r="CU69" s="267">
        <v>2.2682025672035333E-3</v>
      </c>
      <c r="CV69" s="267">
        <v>5.4049743496973257E-3</v>
      </c>
      <c r="CW69" s="267">
        <v>9.9151756072332758E-3</v>
      </c>
      <c r="CX69" s="267">
        <v>2.9222747142508029E-3</v>
      </c>
      <c r="CY69" s="267">
        <v>3.1640069619367467E-2</v>
      </c>
      <c r="CZ69" s="267">
        <v>1.5746464732821704E-2</v>
      </c>
      <c r="DA69" s="267">
        <v>1.7360851807668148E-2</v>
      </c>
      <c r="DB69" s="267">
        <v>2.5629118401583578E-2</v>
      </c>
      <c r="DC69" s="267">
        <v>1.3223663927202919E-2</v>
      </c>
      <c r="DD69" s="267">
        <v>9.7046612357845514E-3</v>
      </c>
      <c r="DE69" s="268">
        <v>3.8542464163757034E-3</v>
      </c>
      <c r="DF69" s="266">
        <v>3.0308337307578777</v>
      </c>
      <c r="DG69" s="269">
        <v>2.3669677513535325</v>
      </c>
      <c r="DH69" s="270"/>
      <c r="DI69" s="270"/>
      <c r="DJ69" s="270"/>
      <c r="DK69" s="270"/>
      <c r="DL69" s="270"/>
      <c r="DM69" s="270"/>
      <c r="DN69" s="270"/>
      <c r="DO69" s="270"/>
      <c r="DP69" s="270"/>
      <c r="DQ69" s="270"/>
      <c r="DR69" s="270"/>
      <c r="DS69" s="270"/>
      <c r="DT69" s="270"/>
      <c r="DU69" s="270"/>
      <c r="DV69" s="270"/>
      <c r="DW69" s="270"/>
      <c r="DX69" s="270"/>
      <c r="DY69" s="270"/>
      <c r="DZ69" s="270"/>
      <c r="EA69" s="270"/>
      <c r="EB69" s="270"/>
      <c r="EC69" s="253"/>
      <c r="ED69" s="271"/>
    </row>
    <row r="70" spans="1:134" ht="39.950000000000003" customHeight="1">
      <c r="A70" s="272" t="s">
        <v>436</v>
      </c>
      <c r="B70" s="265" t="s">
        <v>431</v>
      </c>
      <c r="C70" s="266">
        <v>1.8659646787388685E-4</v>
      </c>
      <c r="D70" s="267">
        <v>1.970870573573301E-4</v>
      </c>
      <c r="E70" s="267">
        <v>2.2955289711920794E-4</v>
      </c>
      <c r="F70" s="267">
        <v>9.3518511870501465E-5</v>
      </c>
      <c r="G70" s="267">
        <v>2.255144587973893E-4</v>
      </c>
      <c r="H70" s="267">
        <v>0</v>
      </c>
      <c r="I70" s="267">
        <v>1.8558565690159087E-4</v>
      </c>
      <c r="J70" s="267">
        <v>6.2003556894083174E-4</v>
      </c>
      <c r="K70" s="267">
        <v>6.5077809001214874E-4</v>
      </c>
      <c r="L70" s="267">
        <v>2.5738145250161142E-4</v>
      </c>
      <c r="M70" s="267">
        <v>0</v>
      </c>
      <c r="N70" s="267">
        <v>1.9015320821902787E-3</v>
      </c>
      <c r="O70" s="267">
        <v>6.8304654226981898E-4</v>
      </c>
      <c r="P70" s="267">
        <v>1.6286253692173009E-4</v>
      </c>
      <c r="Q70" s="267">
        <v>4.4214144532814833E-4</v>
      </c>
      <c r="R70" s="267">
        <v>2.3515234197128346E-4</v>
      </c>
      <c r="S70" s="267">
        <v>5.3044564584907013E-4</v>
      </c>
      <c r="T70" s="267">
        <v>1.5199073588897051E-4</v>
      </c>
      <c r="U70" s="267">
        <v>1.4974934423154266E-3</v>
      </c>
      <c r="V70" s="267">
        <v>4.5177416073756936E-4</v>
      </c>
      <c r="W70" s="267">
        <v>4.5094687175912865E-5</v>
      </c>
      <c r="X70" s="267">
        <v>2.1268619231480849E-4</v>
      </c>
      <c r="Y70" s="267">
        <v>1.345311882469909E-4</v>
      </c>
      <c r="Z70" s="267">
        <v>1.7431199876723465E-4</v>
      </c>
      <c r="AA70" s="267">
        <v>4.6861339614296744E-4</v>
      </c>
      <c r="AB70" s="267">
        <v>4.1959600664685277E-4</v>
      </c>
      <c r="AC70" s="267">
        <v>3.3274746114738305E-5</v>
      </c>
      <c r="AD70" s="267">
        <v>4.8544581184275349E-4</v>
      </c>
      <c r="AE70" s="267">
        <v>1.6582371993959159E-4</v>
      </c>
      <c r="AF70" s="267">
        <v>2.5076282859961185E-4</v>
      </c>
      <c r="AG70" s="267">
        <v>2.0572613473687337E-4</v>
      </c>
      <c r="AH70" s="267">
        <v>2.1311181410842985E-4</v>
      </c>
      <c r="AI70" s="267">
        <v>1.6716583091153482E-4</v>
      </c>
      <c r="AJ70" s="267">
        <v>9.9399074359467709E-4</v>
      </c>
      <c r="AK70" s="267">
        <v>2.9762178131217525E-4</v>
      </c>
      <c r="AL70" s="267">
        <v>0</v>
      </c>
      <c r="AM70" s="267">
        <v>1.1029517791471214E-3</v>
      </c>
      <c r="AN70" s="267">
        <v>2.0390391846633661E-3</v>
      </c>
      <c r="AO70" s="267">
        <v>1.468466348885854E-4</v>
      </c>
      <c r="AP70" s="267">
        <v>9.9515339687294987E-5</v>
      </c>
      <c r="AQ70" s="267">
        <v>3.759336639458098E-4</v>
      </c>
      <c r="AR70" s="267">
        <v>3.2115812557195105E-4</v>
      </c>
      <c r="AS70" s="267">
        <v>6.1567058628959176E-4</v>
      </c>
      <c r="AT70" s="267">
        <v>4.0743253558084681E-4</v>
      </c>
      <c r="AU70" s="267">
        <v>9.0526882442808871E-4</v>
      </c>
      <c r="AV70" s="267">
        <v>1.1002952334444255E-3</v>
      </c>
      <c r="AW70" s="267">
        <v>1.1495838118762915E-3</v>
      </c>
      <c r="AX70" s="267">
        <v>1.0090418475045152E-3</v>
      </c>
      <c r="AY70" s="267">
        <v>5.6570768044589173E-4</v>
      </c>
      <c r="AZ70" s="267">
        <v>1.4030957636153874E-4</v>
      </c>
      <c r="BA70" s="267">
        <v>2.717764359862941E-4</v>
      </c>
      <c r="BB70" s="267">
        <v>1.4349639544196879E-3</v>
      </c>
      <c r="BC70" s="267">
        <v>1.1905586718908948E-4</v>
      </c>
      <c r="BD70" s="267">
        <v>1.2906893780715378E-5</v>
      </c>
      <c r="BE70" s="267">
        <v>0</v>
      </c>
      <c r="BF70" s="267">
        <v>3.7552036689177627E-3</v>
      </c>
      <c r="BG70" s="267">
        <v>8.1195712431022962E-4</v>
      </c>
      <c r="BH70" s="267">
        <v>3.1993899880655772E-4</v>
      </c>
      <c r="BI70" s="267">
        <v>1.4955267208259249E-4</v>
      </c>
      <c r="BJ70" s="267">
        <v>4.8877793333262887E-4</v>
      </c>
      <c r="BK70" s="267">
        <v>2.1071938992410258E-4</v>
      </c>
      <c r="BL70" s="267">
        <v>2.3792039411851495E-4</v>
      </c>
      <c r="BM70" s="267">
        <v>2.86789556331927E-4</v>
      </c>
      <c r="BN70" s="267">
        <v>1.7642798783582507E-4</v>
      </c>
      <c r="BO70" s="267">
        <v>1.5269884974433815E-4</v>
      </c>
      <c r="BP70" s="267">
        <v>1.1073993920441825E-3</v>
      </c>
      <c r="BQ70" s="267">
        <v>1.0012595062288556</v>
      </c>
      <c r="BR70" s="267">
        <v>1.2008941969020549E-3</v>
      </c>
      <c r="BS70" s="267">
        <v>5.3021118838127233E-4</v>
      </c>
      <c r="BT70" s="267">
        <v>2.542344700759488E-3</v>
      </c>
      <c r="BU70" s="267">
        <v>1.2968854918917957E-4</v>
      </c>
      <c r="BV70" s="267">
        <v>3.8514659534750052E-4</v>
      </c>
      <c r="BW70" s="267">
        <v>7.1108605239309175E-5</v>
      </c>
      <c r="BX70" s="267">
        <v>2.0188570466189492E-5</v>
      </c>
      <c r="BY70" s="267">
        <v>1.7700823277974235E-4</v>
      </c>
      <c r="BZ70" s="267">
        <v>3.4973704800901308E-4</v>
      </c>
      <c r="CA70" s="267">
        <v>3.4116019783718882E-4</v>
      </c>
      <c r="CB70" s="267">
        <v>1.753616062004009E-4</v>
      </c>
      <c r="CC70" s="267">
        <v>1.433048488316151E-4</v>
      </c>
      <c r="CD70" s="267">
        <v>7.0145070714089329E-5</v>
      </c>
      <c r="CE70" s="267">
        <v>1.3091369024603375E-4</v>
      </c>
      <c r="CF70" s="267">
        <v>1.6806581248377867E-4</v>
      </c>
      <c r="CG70" s="267">
        <v>1.2573416713138402E-4</v>
      </c>
      <c r="CH70" s="267">
        <v>1.5075846115351937E-4</v>
      </c>
      <c r="CI70" s="267">
        <v>1.1875998236610001E-4</v>
      </c>
      <c r="CJ70" s="267">
        <v>5.9618757529900107E-5</v>
      </c>
      <c r="CK70" s="267">
        <v>2.1477961905638109E-4</v>
      </c>
      <c r="CL70" s="267">
        <v>1.9390869328003471E-4</v>
      </c>
      <c r="CM70" s="267">
        <v>1.5914373093852582E-4</v>
      </c>
      <c r="CN70" s="267">
        <v>7.1958683194765229E-4</v>
      </c>
      <c r="CO70" s="267">
        <v>1.5870824590350909E-4</v>
      </c>
      <c r="CP70" s="267">
        <v>1.2070184019147435E-3</v>
      </c>
      <c r="CQ70" s="267">
        <v>6.9814269358420831E-4</v>
      </c>
      <c r="CR70" s="267">
        <v>1.8309229228470093E-3</v>
      </c>
      <c r="CS70" s="267">
        <v>5.9942968006300727E-4</v>
      </c>
      <c r="CT70" s="267">
        <v>2.9818878163688798E-4</v>
      </c>
      <c r="CU70" s="267">
        <v>5.3526846349696166E-5</v>
      </c>
      <c r="CV70" s="267">
        <v>1.0245446712207981E-4</v>
      </c>
      <c r="CW70" s="267">
        <v>2.3807395125337796E-4</v>
      </c>
      <c r="CX70" s="267">
        <v>7.8697481354602196E-5</v>
      </c>
      <c r="CY70" s="267">
        <v>2.1036390816304446E-3</v>
      </c>
      <c r="CZ70" s="267">
        <v>7.899321680815247E-3</v>
      </c>
      <c r="DA70" s="267">
        <v>1.5398945571876825E-3</v>
      </c>
      <c r="DB70" s="267">
        <v>2.1354790225858828E-4</v>
      </c>
      <c r="DC70" s="267">
        <v>1.3027790406736381E-3</v>
      </c>
      <c r="DD70" s="267">
        <v>4.7186977185993955E-4</v>
      </c>
      <c r="DE70" s="268">
        <v>6.0460967072633467E-5</v>
      </c>
      <c r="DF70" s="266">
        <v>1.0607788417771353</v>
      </c>
      <c r="DG70" s="269">
        <v>0.82842858858403401</v>
      </c>
      <c r="DH70" s="270"/>
      <c r="DI70" s="270"/>
      <c r="DJ70" s="270"/>
      <c r="DK70" s="270"/>
      <c r="DL70" s="270"/>
      <c r="DM70" s="270"/>
      <c r="DN70" s="270"/>
      <c r="DO70" s="270"/>
      <c r="DP70" s="270"/>
      <c r="DQ70" s="270"/>
      <c r="DR70" s="270"/>
      <c r="DS70" s="270"/>
      <c r="DT70" s="270"/>
      <c r="DU70" s="270"/>
      <c r="DV70" s="270"/>
      <c r="DW70" s="270"/>
      <c r="DX70" s="270"/>
      <c r="DY70" s="270"/>
      <c r="DZ70" s="270"/>
      <c r="EA70" s="270"/>
      <c r="EB70" s="270"/>
      <c r="EC70" s="253"/>
      <c r="ED70" s="271"/>
    </row>
    <row r="71" spans="1:134" ht="39.950000000000003" customHeight="1">
      <c r="A71" s="272" t="s">
        <v>262</v>
      </c>
      <c r="B71" s="265" t="s">
        <v>97</v>
      </c>
      <c r="C71" s="266">
        <v>5.6451158380576498E-4</v>
      </c>
      <c r="D71" s="267">
        <v>1.6500071253689416E-3</v>
      </c>
      <c r="E71" s="267">
        <v>1.7163266123352691E-3</v>
      </c>
      <c r="F71" s="267">
        <v>4.9614213464697877E-4</v>
      </c>
      <c r="G71" s="267">
        <v>8.6236920032970365E-4</v>
      </c>
      <c r="H71" s="267">
        <v>0</v>
      </c>
      <c r="I71" s="267">
        <v>2.8573230080033664E-3</v>
      </c>
      <c r="J71" s="267">
        <v>2.2601140300017725E-3</v>
      </c>
      <c r="K71" s="267">
        <v>3.3640541884421035E-3</v>
      </c>
      <c r="L71" s="267">
        <v>6.2990022721034144E-4</v>
      </c>
      <c r="M71" s="267">
        <v>0</v>
      </c>
      <c r="N71" s="267">
        <v>1.4976005375493169E-3</v>
      </c>
      <c r="O71" s="267">
        <v>1.4581825364260151E-3</v>
      </c>
      <c r="P71" s="267">
        <v>6.225034648812979E-4</v>
      </c>
      <c r="Q71" s="267">
        <v>7.3379915090435752E-4</v>
      </c>
      <c r="R71" s="267">
        <v>5.2432031539419877E-3</v>
      </c>
      <c r="S71" s="267">
        <v>2.9457446741001465E-3</v>
      </c>
      <c r="T71" s="267">
        <v>1.1008205145504307E-3</v>
      </c>
      <c r="U71" s="267">
        <v>5.3803577992269378E-3</v>
      </c>
      <c r="V71" s="267">
        <v>4.3994727050512376E-3</v>
      </c>
      <c r="W71" s="267">
        <v>1.5661501933692929E-3</v>
      </c>
      <c r="X71" s="267">
        <v>3.8169322654677544E-3</v>
      </c>
      <c r="Y71" s="267">
        <v>4.1099189434784019E-3</v>
      </c>
      <c r="Z71" s="267">
        <v>5.7851327610454854E-3</v>
      </c>
      <c r="AA71" s="267">
        <v>3.0907542393561662E-3</v>
      </c>
      <c r="AB71" s="267">
        <v>2.3668140065481141E-3</v>
      </c>
      <c r="AC71" s="267">
        <v>4.5978853950987496E-4</v>
      </c>
      <c r="AD71" s="267">
        <v>1.1822173197471272E-3</v>
      </c>
      <c r="AE71" s="267">
        <v>1.9595580749409863E-3</v>
      </c>
      <c r="AF71" s="267">
        <v>1.105862400689948E-3</v>
      </c>
      <c r="AG71" s="267">
        <v>3.1295089056317718E-4</v>
      </c>
      <c r="AH71" s="267">
        <v>5.8265006601588524E-4</v>
      </c>
      <c r="AI71" s="267">
        <v>1.8749881553624583E-3</v>
      </c>
      <c r="AJ71" s="267">
        <v>2.0671422878680212E-3</v>
      </c>
      <c r="AK71" s="267">
        <v>2.5468182846654663E-3</v>
      </c>
      <c r="AL71" s="267">
        <v>0</v>
      </c>
      <c r="AM71" s="267">
        <v>2.4942319441522256E-3</v>
      </c>
      <c r="AN71" s="267">
        <v>1.277145973513976E-3</v>
      </c>
      <c r="AO71" s="267">
        <v>2.4836950108575429E-3</v>
      </c>
      <c r="AP71" s="267">
        <v>9.2458662024486342E-4</v>
      </c>
      <c r="AQ71" s="267">
        <v>1.1858583006145429E-3</v>
      </c>
      <c r="AR71" s="267">
        <v>9.6982654555681134E-4</v>
      </c>
      <c r="AS71" s="267">
        <v>1.3565629810891907E-3</v>
      </c>
      <c r="AT71" s="267">
        <v>6.8551975116151406E-4</v>
      </c>
      <c r="AU71" s="267">
        <v>8.5265085002029584E-4</v>
      </c>
      <c r="AV71" s="267">
        <v>9.4723876488955294E-4</v>
      </c>
      <c r="AW71" s="267">
        <v>1.1713245711599608E-3</v>
      </c>
      <c r="AX71" s="267">
        <v>1.6432077514182003E-3</v>
      </c>
      <c r="AY71" s="267">
        <v>1.0348570870724377E-3</v>
      </c>
      <c r="AZ71" s="267">
        <v>2.531412891808233E-4</v>
      </c>
      <c r="BA71" s="267">
        <v>5.7409093063804306E-4</v>
      </c>
      <c r="BB71" s="267">
        <v>1.413859158241441E-3</v>
      </c>
      <c r="BC71" s="267">
        <v>1.6921612435267036E-4</v>
      </c>
      <c r="BD71" s="267">
        <v>1.3150987049851117E-5</v>
      </c>
      <c r="BE71" s="267">
        <v>0</v>
      </c>
      <c r="BF71" s="267">
        <v>7.590809102209945E-5</v>
      </c>
      <c r="BG71" s="267">
        <v>5.8508391907607037E-4</v>
      </c>
      <c r="BH71" s="267">
        <v>8.7804667338839415E-4</v>
      </c>
      <c r="BI71" s="267">
        <v>6.3842702465344281E-4</v>
      </c>
      <c r="BJ71" s="267">
        <v>9.5707778565207776E-4</v>
      </c>
      <c r="BK71" s="267">
        <v>2.295606418409995E-3</v>
      </c>
      <c r="BL71" s="267">
        <v>1.2006926872717147E-3</v>
      </c>
      <c r="BM71" s="267">
        <v>1.4551386998233593E-3</v>
      </c>
      <c r="BN71" s="267">
        <v>9.2267721615528237E-4</v>
      </c>
      <c r="BO71" s="267">
        <v>7.3509351832506834E-4</v>
      </c>
      <c r="BP71" s="267">
        <v>8.4505020123814298E-4</v>
      </c>
      <c r="BQ71" s="267">
        <v>1.4416820625085759E-3</v>
      </c>
      <c r="BR71" s="267">
        <v>1.1076333636577353</v>
      </c>
      <c r="BS71" s="267">
        <v>8.1751518145878437E-3</v>
      </c>
      <c r="BT71" s="267">
        <v>3.1319182369271572E-3</v>
      </c>
      <c r="BU71" s="267">
        <v>1.9044505626315098E-3</v>
      </c>
      <c r="BV71" s="267">
        <v>2.597818612554877E-3</v>
      </c>
      <c r="BW71" s="267">
        <v>7.1377853084484235E-4</v>
      </c>
      <c r="BX71" s="267">
        <v>1.9659469745367155E-4</v>
      </c>
      <c r="BY71" s="267">
        <v>2.0482343433417859E-3</v>
      </c>
      <c r="BZ71" s="267">
        <v>1.2784306145641063E-3</v>
      </c>
      <c r="CA71" s="267">
        <v>1.9266734466568036E-3</v>
      </c>
      <c r="CB71" s="267">
        <v>1.2681815193712918E-3</v>
      </c>
      <c r="CC71" s="267">
        <v>1.5259399754571036E-3</v>
      </c>
      <c r="CD71" s="267">
        <v>1.4492106467386809E-3</v>
      </c>
      <c r="CE71" s="267">
        <v>2.8762329314139246E-3</v>
      </c>
      <c r="CF71" s="267">
        <v>4.4352014182742561E-3</v>
      </c>
      <c r="CG71" s="267">
        <v>1.1059377058751365E-3</v>
      </c>
      <c r="CH71" s="267">
        <v>5.4097320597461208E-3</v>
      </c>
      <c r="CI71" s="267">
        <v>1.3786330829272861E-3</v>
      </c>
      <c r="CJ71" s="267">
        <v>4.5703624246316008E-4</v>
      </c>
      <c r="CK71" s="267">
        <v>2.4851548235563419E-3</v>
      </c>
      <c r="CL71" s="267">
        <v>1.4606339691245697E-3</v>
      </c>
      <c r="CM71" s="267">
        <v>3.4609733489942619E-3</v>
      </c>
      <c r="CN71" s="267">
        <v>6.792396292020943E-3</v>
      </c>
      <c r="CO71" s="267">
        <v>6.2846608418030536E-3</v>
      </c>
      <c r="CP71" s="267">
        <v>5.3342066165942758E-3</v>
      </c>
      <c r="CQ71" s="267">
        <v>4.0087650665136861E-3</v>
      </c>
      <c r="CR71" s="267">
        <v>6.8271079857833636E-3</v>
      </c>
      <c r="CS71" s="267">
        <v>5.7035865929822172E-3</v>
      </c>
      <c r="CT71" s="267">
        <v>2.5480272400703672E-3</v>
      </c>
      <c r="CU71" s="267">
        <v>4.2138231240674618E-4</v>
      </c>
      <c r="CV71" s="267">
        <v>9.8567624738283449E-4</v>
      </c>
      <c r="CW71" s="267">
        <v>1.3992630760112105E-3</v>
      </c>
      <c r="CX71" s="267">
        <v>9.3452265545624009E-4</v>
      </c>
      <c r="CY71" s="267">
        <v>1.1988981202165978E-2</v>
      </c>
      <c r="CZ71" s="267">
        <v>9.3111953308727697E-3</v>
      </c>
      <c r="DA71" s="267">
        <v>1.9299884266430305E-2</v>
      </c>
      <c r="DB71" s="267">
        <v>4.768934365657871E-3</v>
      </c>
      <c r="DC71" s="267">
        <v>5.1201024108295315E-3</v>
      </c>
      <c r="DD71" s="267">
        <v>1.2060513655813392E-3</v>
      </c>
      <c r="DE71" s="268">
        <v>1.2877309120848221E-3</v>
      </c>
      <c r="DF71" s="266">
        <v>1.35323251703603</v>
      </c>
      <c r="DG71" s="269">
        <v>1.0568239674125277</v>
      </c>
      <c r="DH71" s="270"/>
      <c r="DI71" s="270"/>
      <c r="DJ71" s="270"/>
      <c r="DK71" s="270"/>
      <c r="DL71" s="270"/>
      <c r="DM71" s="270"/>
      <c r="DN71" s="270"/>
      <c r="DO71" s="270"/>
      <c r="DP71" s="270"/>
      <c r="DQ71" s="270"/>
      <c r="DR71" s="270"/>
      <c r="DS71" s="270"/>
      <c r="DT71" s="270"/>
      <c r="DU71" s="270"/>
      <c r="DV71" s="270"/>
      <c r="DW71" s="270"/>
      <c r="DX71" s="270"/>
      <c r="DY71" s="270"/>
      <c r="DZ71" s="270"/>
      <c r="EA71" s="270"/>
      <c r="EB71" s="270"/>
      <c r="EC71" s="253"/>
      <c r="ED71" s="271"/>
    </row>
    <row r="72" spans="1:134" ht="39.950000000000003" customHeight="1">
      <c r="A72" s="272" t="s">
        <v>263</v>
      </c>
      <c r="B72" s="265" t="s">
        <v>98</v>
      </c>
      <c r="C72" s="266">
        <v>8.5259366326334715E-4</v>
      </c>
      <c r="D72" s="267">
        <v>1.7379145148727596E-3</v>
      </c>
      <c r="E72" s="267">
        <v>3.652742408133298E-3</v>
      </c>
      <c r="F72" s="267">
        <v>6.9546591557212759E-4</v>
      </c>
      <c r="G72" s="267">
        <v>7.4557217095017406E-4</v>
      </c>
      <c r="H72" s="267">
        <v>0</v>
      </c>
      <c r="I72" s="267">
        <v>2.6386382246915497E-3</v>
      </c>
      <c r="J72" s="267">
        <v>1.4336213943633759E-3</v>
      </c>
      <c r="K72" s="267">
        <v>4.7634871179441939E-4</v>
      </c>
      <c r="L72" s="267">
        <v>5.0250248624159445E-3</v>
      </c>
      <c r="M72" s="267">
        <v>0</v>
      </c>
      <c r="N72" s="267">
        <v>1.3351650810612249E-3</v>
      </c>
      <c r="O72" s="267">
        <v>5.1565937900902937E-4</v>
      </c>
      <c r="P72" s="267">
        <v>8.6959990508840362E-4</v>
      </c>
      <c r="Q72" s="267">
        <v>5.1086520543611625E-4</v>
      </c>
      <c r="R72" s="267">
        <v>8.2852348169531846E-3</v>
      </c>
      <c r="S72" s="267">
        <v>1.3891276632605994E-3</v>
      </c>
      <c r="T72" s="267">
        <v>1.3373435651959408E-3</v>
      </c>
      <c r="U72" s="267">
        <v>5.539045450186483E-3</v>
      </c>
      <c r="V72" s="267">
        <v>5.6079866182476654E-3</v>
      </c>
      <c r="W72" s="267">
        <v>2.7912161535274853E-4</v>
      </c>
      <c r="X72" s="267">
        <v>1.8126845183655061E-3</v>
      </c>
      <c r="Y72" s="267">
        <v>5.1743300389918683E-3</v>
      </c>
      <c r="Z72" s="267">
        <v>2.140276868605562E-3</v>
      </c>
      <c r="AA72" s="267">
        <v>3.5528766105136474E-3</v>
      </c>
      <c r="AB72" s="267">
        <v>3.7108533309884711E-3</v>
      </c>
      <c r="AC72" s="267">
        <v>1.2133666731398661E-4</v>
      </c>
      <c r="AD72" s="267">
        <v>8.3170030457724775E-4</v>
      </c>
      <c r="AE72" s="267">
        <v>6.3198536308652162E-4</v>
      </c>
      <c r="AF72" s="267">
        <v>9.0572731152633408E-4</v>
      </c>
      <c r="AG72" s="267">
        <v>3.063784058249206E-4</v>
      </c>
      <c r="AH72" s="267">
        <v>6.2507880798713092E-4</v>
      </c>
      <c r="AI72" s="267">
        <v>3.2699897396088122E-3</v>
      </c>
      <c r="AJ72" s="267">
        <v>5.0987078638872285E-4</v>
      </c>
      <c r="AK72" s="267">
        <v>1.6645869883373373E-3</v>
      </c>
      <c r="AL72" s="267">
        <v>0</v>
      </c>
      <c r="AM72" s="267">
        <v>6.8477856768824356E-4</v>
      </c>
      <c r="AN72" s="267">
        <v>1.4681149933969627E-3</v>
      </c>
      <c r="AO72" s="267">
        <v>5.2860265445059504E-4</v>
      </c>
      <c r="AP72" s="267">
        <v>3.1030219452325735E-4</v>
      </c>
      <c r="AQ72" s="267">
        <v>4.0770757673431589E-4</v>
      </c>
      <c r="AR72" s="267">
        <v>6.6833579381600874E-4</v>
      </c>
      <c r="AS72" s="267">
        <v>1.2181478870818951E-3</v>
      </c>
      <c r="AT72" s="267">
        <v>1.3070943144176147E-3</v>
      </c>
      <c r="AU72" s="267">
        <v>4.0256455326161692E-4</v>
      </c>
      <c r="AV72" s="267">
        <v>4.476113820117935E-4</v>
      </c>
      <c r="AW72" s="267">
        <v>5.3259285791446736E-4</v>
      </c>
      <c r="AX72" s="267">
        <v>7.4478915364530475E-4</v>
      </c>
      <c r="AY72" s="267">
        <v>4.7562170537421652E-4</v>
      </c>
      <c r="AZ72" s="267">
        <v>2.5824850877031959E-4</v>
      </c>
      <c r="BA72" s="267">
        <v>2.4982104711132402E-4</v>
      </c>
      <c r="BB72" s="267">
        <v>1.3623445710018169E-3</v>
      </c>
      <c r="BC72" s="267">
        <v>9.3873751031724658E-5</v>
      </c>
      <c r="BD72" s="267">
        <v>5.979659224889471E-6</v>
      </c>
      <c r="BE72" s="267">
        <v>0</v>
      </c>
      <c r="BF72" s="267">
        <v>9.7355452315335406E-5</v>
      </c>
      <c r="BG72" s="267">
        <v>3.9859009409393007E-4</v>
      </c>
      <c r="BH72" s="267">
        <v>1.0596627063893965E-3</v>
      </c>
      <c r="BI72" s="267">
        <v>1.2594416862812428E-3</v>
      </c>
      <c r="BJ72" s="267">
        <v>4.7051692130318661E-4</v>
      </c>
      <c r="BK72" s="267">
        <v>1.1846589238750985E-3</v>
      </c>
      <c r="BL72" s="267">
        <v>1.1166795629846272E-3</v>
      </c>
      <c r="BM72" s="267">
        <v>6.2030041429872776E-4</v>
      </c>
      <c r="BN72" s="267">
        <v>5.4123876946276794E-3</v>
      </c>
      <c r="BO72" s="267">
        <v>5.8717390513239346E-3</v>
      </c>
      <c r="BP72" s="267">
        <v>6.6208893084615996E-3</v>
      </c>
      <c r="BQ72" s="267">
        <v>1.5341966961839543E-3</v>
      </c>
      <c r="BR72" s="267">
        <v>2.676859955557105E-3</v>
      </c>
      <c r="BS72" s="267">
        <v>1.0015728724274033</v>
      </c>
      <c r="BT72" s="267">
        <v>1.8416259535875426E-3</v>
      </c>
      <c r="BU72" s="267">
        <v>1.6809066140905664E-3</v>
      </c>
      <c r="BV72" s="267">
        <v>6.8468576371388215E-4</v>
      </c>
      <c r="BW72" s="267">
        <v>2.7009185634083957E-4</v>
      </c>
      <c r="BX72" s="267">
        <v>1.6273739008901394E-4</v>
      </c>
      <c r="BY72" s="267">
        <v>1.0281575222193421E-2</v>
      </c>
      <c r="BZ72" s="267">
        <v>2.6703463321619994E-3</v>
      </c>
      <c r="CA72" s="267">
        <v>9.4520369196346996E-4</v>
      </c>
      <c r="CB72" s="267">
        <v>3.6631128677328145E-3</v>
      </c>
      <c r="CC72" s="267">
        <v>2.5780329400481613E-3</v>
      </c>
      <c r="CD72" s="267">
        <v>3.4023353619199409E-3</v>
      </c>
      <c r="CE72" s="267">
        <v>1.9340155025436713E-3</v>
      </c>
      <c r="CF72" s="267">
        <v>5.5303335197252534E-3</v>
      </c>
      <c r="CG72" s="267">
        <v>1.6609386280141392E-3</v>
      </c>
      <c r="CH72" s="267">
        <v>8.4362249739525236E-3</v>
      </c>
      <c r="CI72" s="267">
        <v>1.0003604133527499E-2</v>
      </c>
      <c r="CJ72" s="267">
        <v>5.4371864401273051E-4</v>
      </c>
      <c r="CK72" s="267">
        <v>5.5166519741411107E-3</v>
      </c>
      <c r="CL72" s="267">
        <v>3.1969118003943872E-3</v>
      </c>
      <c r="CM72" s="267">
        <v>2.8676287654104397E-2</v>
      </c>
      <c r="CN72" s="267">
        <v>9.2591164259989908E-3</v>
      </c>
      <c r="CO72" s="267">
        <v>4.2323131466570499E-3</v>
      </c>
      <c r="CP72" s="267">
        <v>3.7722483739169306E-3</v>
      </c>
      <c r="CQ72" s="267">
        <v>3.2292530366669535E-2</v>
      </c>
      <c r="CR72" s="267">
        <v>4.6749663593617426E-3</v>
      </c>
      <c r="CS72" s="267">
        <v>4.077443229673022E-3</v>
      </c>
      <c r="CT72" s="267">
        <v>4.5566827787197413E-4</v>
      </c>
      <c r="CU72" s="267">
        <v>5.6179442890746999E-4</v>
      </c>
      <c r="CV72" s="267">
        <v>3.4540916174889496E-3</v>
      </c>
      <c r="CW72" s="267">
        <v>1.0290217980081723E-3</v>
      </c>
      <c r="CX72" s="267">
        <v>4.8672045723756422E-4</v>
      </c>
      <c r="CY72" s="267">
        <v>4.6523257522889397E-2</v>
      </c>
      <c r="CZ72" s="267">
        <v>1.1517313826731036E-2</v>
      </c>
      <c r="DA72" s="267">
        <v>1.454787651858783E-2</v>
      </c>
      <c r="DB72" s="267">
        <v>1.0591670130879537E-2</v>
      </c>
      <c r="DC72" s="267">
        <v>1.689048302205912E-2</v>
      </c>
      <c r="DD72" s="267">
        <v>8.1332058016739305E-4</v>
      </c>
      <c r="DE72" s="268">
        <v>3.2590438169998848E-2</v>
      </c>
      <c r="DF72" s="266">
        <v>1.4006970440518822</v>
      </c>
      <c r="DG72" s="269">
        <v>1.0938919872249104</v>
      </c>
      <c r="DH72" s="270"/>
      <c r="DI72" s="270"/>
      <c r="DJ72" s="270"/>
      <c r="DK72" s="270"/>
      <c r="DL72" s="270"/>
      <c r="DM72" s="270"/>
      <c r="DN72" s="270"/>
      <c r="DO72" s="270"/>
      <c r="DP72" s="270"/>
      <c r="DQ72" s="270"/>
      <c r="DR72" s="270"/>
      <c r="DS72" s="270"/>
      <c r="DT72" s="270"/>
      <c r="DU72" s="270"/>
      <c r="DV72" s="270"/>
      <c r="DW72" s="270"/>
      <c r="DX72" s="270"/>
      <c r="DY72" s="270"/>
      <c r="DZ72" s="270"/>
      <c r="EA72" s="270"/>
      <c r="EB72" s="270"/>
      <c r="EC72" s="253"/>
      <c r="ED72" s="271"/>
    </row>
    <row r="73" spans="1:134" ht="39.950000000000003" customHeight="1">
      <c r="A73" s="272" t="s">
        <v>264</v>
      </c>
      <c r="B73" s="265" t="s">
        <v>7</v>
      </c>
      <c r="C73" s="266">
        <v>6.055149790110774E-2</v>
      </c>
      <c r="D73" s="267">
        <v>5.7645638796254714E-2</v>
      </c>
      <c r="E73" s="267">
        <v>4.8709149319757471E-2</v>
      </c>
      <c r="F73" s="267">
        <v>2.6189810900142472E-2</v>
      </c>
      <c r="G73" s="267">
        <v>7.1753151081915933E-2</v>
      </c>
      <c r="H73" s="267">
        <v>0</v>
      </c>
      <c r="I73" s="267">
        <v>5.2120966992606335E-2</v>
      </c>
      <c r="J73" s="267">
        <v>6.707505053373701E-2</v>
      </c>
      <c r="K73" s="267">
        <v>2.8765459470264449E-2</v>
      </c>
      <c r="L73" s="267">
        <v>5.6123422615488305E-2</v>
      </c>
      <c r="M73" s="267">
        <v>0</v>
      </c>
      <c r="N73" s="267">
        <v>4.359216658628931E-2</v>
      </c>
      <c r="O73" s="267">
        <v>5.7550993770464076E-2</v>
      </c>
      <c r="P73" s="267">
        <v>4.6260178481528746E-2</v>
      </c>
      <c r="Q73" s="267">
        <v>5.6923959317784149E-2</v>
      </c>
      <c r="R73" s="267">
        <v>3.7855392501311112E-2</v>
      </c>
      <c r="S73" s="267">
        <v>6.4872399474748946E-2</v>
      </c>
      <c r="T73" s="267">
        <v>4.4070710988615223E-2</v>
      </c>
      <c r="U73" s="267">
        <v>2.5930996754178277E-2</v>
      </c>
      <c r="V73" s="267">
        <v>2.6936090570726528E-2</v>
      </c>
      <c r="W73" s="267">
        <v>3.6909174238443317E-3</v>
      </c>
      <c r="X73" s="267">
        <v>1.5165231376428794E-2</v>
      </c>
      <c r="Y73" s="267">
        <v>2.6294272532086813E-2</v>
      </c>
      <c r="Z73" s="267">
        <v>1.7230945172190953E-2</v>
      </c>
      <c r="AA73" s="267">
        <v>2.721038388870967E-2</v>
      </c>
      <c r="AB73" s="267">
        <v>3.5450394527091006E-2</v>
      </c>
      <c r="AC73" s="267">
        <v>9.0357723311250849E-3</v>
      </c>
      <c r="AD73" s="267">
        <v>0.11151965128539294</v>
      </c>
      <c r="AE73" s="267">
        <v>3.5748962845246875E-2</v>
      </c>
      <c r="AF73" s="267">
        <v>2.7767763017919344E-2</v>
      </c>
      <c r="AG73" s="267">
        <v>7.383823182879605E-2</v>
      </c>
      <c r="AH73" s="267">
        <v>6.8264269601433891E-2</v>
      </c>
      <c r="AI73" s="267">
        <v>3.191945797458566E-2</v>
      </c>
      <c r="AJ73" s="267">
        <v>3.0012462369960573E-2</v>
      </c>
      <c r="AK73" s="267">
        <v>3.2515414916870877E-2</v>
      </c>
      <c r="AL73" s="267">
        <v>0</v>
      </c>
      <c r="AM73" s="267">
        <v>2.8935487394074227E-2</v>
      </c>
      <c r="AN73" s="267">
        <v>3.6241040658072474E-2</v>
      </c>
      <c r="AO73" s="267">
        <v>4.0034955060632191E-2</v>
      </c>
      <c r="AP73" s="267">
        <v>1.5060888829336689E-2</v>
      </c>
      <c r="AQ73" s="267">
        <v>1.8716083595860928E-2</v>
      </c>
      <c r="AR73" s="267">
        <v>3.1847719862273839E-2</v>
      </c>
      <c r="AS73" s="267">
        <v>2.6895782089566424E-2</v>
      </c>
      <c r="AT73" s="267">
        <v>4.0516166138800463E-2</v>
      </c>
      <c r="AU73" s="267">
        <v>3.2764188762176759E-2</v>
      </c>
      <c r="AV73" s="267">
        <v>3.6874980701481305E-2</v>
      </c>
      <c r="AW73" s="267">
        <v>3.8159808191027537E-2</v>
      </c>
      <c r="AX73" s="267">
        <v>2.7925359976593622E-2</v>
      </c>
      <c r="AY73" s="267">
        <v>3.8759408977946747E-2</v>
      </c>
      <c r="AZ73" s="267">
        <v>4.2802155833779783E-2</v>
      </c>
      <c r="BA73" s="267">
        <v>2.949814119322108E-2</v>
      </c>
      <c r="BB73" s="267">
        <v>3.0260296843581773E-2</v>
      </c>
      <c r="BC73" s="267">
        <v>3.9896951163401202E-2</v>
      </c>
      <c r="BD73" s="267">
        <v>4.2843730568038518E-4</v>
      </c>
      <c r="BE73" s="267">
        <v>0</v>
      </c>
      <c r="BF73" s="267">
        <v>1.1026878727036329E-2</v>
      </c>
      <c r="BG73" s="267">
        <v>5.139260398984731E-2</v>
      </c>
      <c r="BH73" s="267">
        <v>4.8353057954972613E-2</v>
      </c>
      <c r="BI73" s="267">
        <v>3.79904822548712E-2</v>
      </c>
      <c r="BJ73" s="267">
        <v>6.7011898627801866E-2</v>
      </c>
      <c r="BK73" s="267">
        <v>9.4439772795660033E-3</v>
      </c>
      <c r="BL73" s="267">
        <v>4.7376547356336771E-2</v>
      </c>
      <c r="BM73" s="267">
        <v>5.4619273531500215E-2</v>
      </c>
      <c r="BN73" s="267">
        <v>3.8955047197506913E-2</v>
      </c>
      <c r="BO73" s="267">
        <v>2.9426299496896607E-2</v>
      </c>
      <c r="BP73" s="267">
        <v>2.3605001409412744E-2</v>
      </c>
      <c r="BQ73" s="267">
        <v>1.6975910868316794E-2</v>
      </c>
      <c r="BR73" s="267">
        <v>1.3771407561276882E-2</v>
      </c>
      <c r="BS73" s="267">
        <v>2.1301320555725138E-2</v>
      </c>
      <c r="BT73" s="267">
        <v>1.0140225142710391</v>
      </c>
      <c r="BU73" s="267">
        <v>9.3109906681779139E-3</v>
      </c>
      <c r="BV73" s="267">
        <v>4.0436216054418519E-3</v>
      </c>
      <c r="BW73" s="267">
        <v>5.0336009770470371E-3</v>
      </c>
      <c r="BX73" s="267">
        <v>1.7361385644212636E-3</v>
      </c>
      <c r="BY73" s="267">
        <v>5.7031123188899992E-3</v>
      </c>
      <c r="BZ73" s="267">
        <v>1.2858769188425696E-2</v>
      </c>
      <c r="CA73" s="267">
        <v>0.11599597739640102</v>
      </c>
      <c r="CB73" s="267">
        <v>2.0784778334823131E-2</v>
      </c>
      <c r="CC73" s="267">
        <v>1.2515626306844684E-2</v>
      </c>
      <c r="CD73" s="267">
        <v>1.1109506437785376E-2</v>
      </c>
      <c r="CE73" s="267">
        <v>9.2756718941277658E-3</v>
      </c>
      <c r="CF73" s="267">
        <v>1.070407302168221E-2</v>
      </c>
      <c r="CG73" s="267">
        <v>8.1606060394576983E-3</v>
      </c>
      <c r="CH73" s="267">
        <v>8.3335671564103413E-3</v>
      </c>
      <c r="CI73" s="267">
        <v>1.0960688001173318E-2</v>
      </c>
      <c r="CJ73" s="267">
        <v>1.1622198062807031E-2</v>
      </c>
      <c r="CK73" s="267">
        <v>1.1320159416078578E-2</v>
      </c>
      <c r="CL73" s="267">
        <v>2.6632915901775089E-2</v>
      </c>
      <c r="CM73" s="267">
        <v>1.0498304672105725E-2</v>
      </c>
      <c r="CN73" s="267">
        <v>1.204016246297266E-2</v>
      </c>
      <c r="CO73" s="267">
        <v>2.4885340857343823E-2</v>
      </c>
      <c r="CP73" s="267">
        <v>4.475800217191607E-2</v>
      </c>
      <c r="CQ73" s="267">
        <v>2.2614402741262998E-2</v>
      </c>
      <c r="CR73" s="267">
        <v>2.4932482459858216E-2</v>
      </c>
      <c r="CS73" s="267">
        <v>2.8440178146751673E-2</v>
      </c>
      <c r="CT73" s="267">
        <v>3.3134793054825223E-2</v>
      </c>
      <c r="CU73" s="267">
        <v>1.3704478994259672E-2</v>
      </c>
      <c r="CV73" s="267">
        <v>1.4289542454545308E-2</v>
      </c>
      <c r="CW73" s="267">
        <v>6.344614486677419E-2</v>
      </c>
      <c r="CX73" s="267">
        <v>1.0628084561923221E-2</v>
      </c>
      <c r="CY73" s="267">
        <v>5.3898618986497129E-2</v>
      </c>
      <c r="CZ73" s="267">
        <v>8.0784596578198656E-2</v>
      </c>
      <c r="DA73" s="267">
        <v>2.511671152856753E-2</v>
      </c>
      <c r="DB73" s="267">
        <v>2.1772418726488451E-2</v>
      </c>
      <c r="DC73" s="267">
        <v>3.7643991063706903E-2</v>
      </c>
      <c r="DD73" s="267">
        <v>0.14560507642187301</v>
      </c>
      <c r="DE73" s="268">
        <v>4.9130542450152338E-3</v>
      </c>
      <c r="DF73" s="266">
        <v>4.4286896270948732</v>
      </c>
      <c r="DG73" s="269">
        <v>3.4586409085087753</v>
      </c>
      <c r="DH73" s="270"/>
      <c r="DI73" s="270"/>
      <c r="DJ73" s="270"/>
      <c r="DK73" s="270"/>
      <c r="DL73" s="270"/>
      <c r="DM73" s="270"/>
      <c r="DN73" s="270"/>
      <c r="DO73" s="270"/>
      <c r="DP73" s="270"/>
      <c r="DQ73" s="270"/>
      <c r="DR73" s="270"/>
      <c r="DS73" s="270"/>
      <c r="DT73" s="270"/>
      <c r="DU73" s="270"/>
      <c r="DV73" s="270"/>
      <c r="DW73" s="270"/>
      <c r="DX73" s="270"/>
      <c r="DY73" s="270"/>
      <c r="DZ73" s="270"/>
      <c r="EA73" s="270"/>
      <c r="EB73" s="270"/>
      <c r="EC73" s="253"/>
      <c r="ED73" s="271"/>
    </row>
    <row r="74" spans="1:134" ht="39.950000000000003" customHeight="1">
      <c r="A74" s="272" t="s">
        <v>265</v>
      </c>
      <c r="B74" s="265" t="s">
        <v>8</v>
      </c>
      <c r="C74" s="266">
        <v>7.2878636901935667E-3</v>
      </c>
      <c r="D74" s="267">
        <v>7.8037409585377171E-3</v>
      </c>
      <c r="E74" s="267">
        <v>1.2779636374714539E-2</v>
      </c>
      <c r="F74" s="267">
        <v>2.8226987469005475E-2</v>
      </c>
      <c r="G74" s="267">
        <v>1.3415175707933944E-2</v>
      </c>
      <c r="H74" s="267">
        <v>0</v>
      </c>
      <c r="I74" s="267">
        <v>4.9095100977032471E-2</v>
      </c>
      <c r="J74" s="267">
        <v>7.8687305967964968E-3</v>
      </c>
      <c r="K74" s="267">
        <v>7.1814176966641706E-3</v>
      </c>
      <c r="L74" s="267">
        <v>6.503594255608377E-3</v>
      </c>
      <c r="M74" s="267">
        <v>0</v>
      </c>
      <c r="N74" s="267">
        <v>1.525623105577399E-2</v>
      </c>
      <c r="O74" s="267">
        <v>1.4905521419203396E-2</v>
      </c>
      <c r="P74" s="267">
        <v>1.4519233596074835E-2</v>
      </c>
      <c r="Q74" s="267">
        <v>1.479079024600859E-2</v>
      </c>
      <c r="R74" s="267">
        <v>1.1149072339089355E-2</v>
      </c>
      <c r="S74" s="267">
        <v>1.0785410911399331E-2</v>
      </c>
      <c r="T74" s="267">
        <v>1.2303435673665502E-2</v>
      </c>
      <c r="U74" s="267">
        <v>1.4032250402557511E-2</v>
      </c>
      <c r="V74" s="267">
        <v>1.6334165082774181E-2</v>
      </c>
      <c r="W74" s="267">
        <v>3.9010679759456154E-3</v>
      </c>
      <c r="X74" s="267">
        <v>6.8047867397570405E-3</v>
      </c>
      <c r="Y74" s="267">
        <v>1.0326608729351717E-2</v>
      </c>
      <c r="Z74" s="267">
        <v>6.5940907038676017E-3</v>
      </c>
      <c r="AA74" s="267">
        <v>6.6996760039311001E-3</v>
      </c>
      <c r="AB74" s="267">
        <v>9.3978427253778446E-3</v>
      </c>
      <c r="AC74" s="267">
        <v>3.7191295849807776E-3</v>
      </c>
      <c r="AD74" s="267">
        <v>8.5462133039277965E-3</v>
      </c>
      <c r="AE74" s="267">
        <v>5.239158421342832E-3</v>
      </c>
      <c r="AF74" s="267">
        <v>9.1715796663187563E-3</v>
      </c>
      <c r="AG74" s="267">
        <v>1.9285153062911565E-3</v>
      </c>
      <c r="AH74" s="267">
        <v>1.4426780413330322E-2</v>
      </c>
      <c r="AI74" s="267">
        <v>1.5291786743834523E-2</v>
      </c>
      <c r="AJ74" s="267">
        <v>1.1505320002945279E-2</v>
      </c>
      <c r="AK74" s="267">
        <v>9.8448675326060532E-3</v>
      </c>
      <c r="AL74" s="267">
        <v>0</v>
      </c>
      <c r="AM74" s="267">
        <v>6.514589638214518E-3</v>
      </c>
      <c r="AN74" s="267">
        <v>1.3400982953116708E-2</v>
      </c>
      <c r="AO74" s="267">
        <v>6.9998684132035714E-3</v>
      </c>
      <c r="AP74" s="267">
        <v>7.8344227987131396E-3</v>
      </c>
      <c r="AQ74" s="267">
        <v>8.7012994439414886E-3</v>
      </c>
      <c r="AR74" s="267">
        <v>1.1516433741281392E-2</v>
      </c>
      <c r="AS74" s="267">
        <v>6.2382947718648551E-3</v>
      </c>
      <c r="AT74" s="267">
        <v>1.0249200843559389E-2</v>
      </c>
      <c r="AU74" s="267">
        <v>8.0007947287378187E-3</v>
      </c>
      <c r="AV74" s="267">
        <v>1.3985460190669976E-2</v>
      </c>
      <c r="AW74" s="267">
        <v>1.5250892493055156E-2</v>
      </c>
      <c r="AX74" s="267">
        <v>7.4781845680161772E-3</v>
      </c>
      <c r="AY74" s="267">
        <v>7.6211853360168965E-3</v>
      </c>
      <c r="AZ74" s="267">
        <v>5.762216700925131E-3</v>
      </c>
      <c r="BA74" s="267">
        <v>5.9208420194794033E-3</v>
      </c>
      <c r="BB74" s="267">
        <v>7.7626510533938481E-3</v>
      </c>
      <c r="BC74" s="267">
        <v>9.4191899570676815E-4</v>
      </c>
      <c r="BD74" s="267">
        <v>1.7122861981476374E-4</v>
      </c>
      <c r="BE74" s="267">
        <v>0</v>
      </c>
      <c r="BF74" s="267">
        <v>7.8170591904717002E-4</v>
      </c>
      <c r="BG74" s="267">
        <v>5.6780064844788279E-3</v>
      </c>
      <c r="BH74" s="267">
        <v>1.526782834866601E-2</v>
      </c>
      <c r="BI74" s="267">
        <v>6.1085180759530159E-3</v>
      </c>
      <c r="BJ74" s="267">
        <v>2.8456075393230418E-2</v>
      </c>
      <c r="BK74" s="267">
        <v>1.0179106286365418E-2</v>
      </c>
      <c r="BL74" s="267">
        <v>1.435704385686303E-2</v>
      </c>
      <c r="BM74" s="267">
        <v>8.9701227506319165E-3</v>
      </c>
      <c r="BN74" s="267">
        <v>1.9140251091376202E-2</v>
      </c>
      <c r="BO74" s="267">
        <v>1.4867432280899205E-2</v>
      </c>
      <c r="BP74" s="267">
        <v>4.164470739302923E-2</v>
      </c>
      <c r="BQ74" s="267">
        <v>1.5854520284901398E-2</v>
      </c>
      <c r="BR74" s="267">
        <v>1.3810888376398798E-2</v>
      </c>
      <c r="BS74" s="267">
        <v>8.1449706617722755E-3</v>
      </c>
      <c r="BT74" s="267">
        <v>1.8471891529165452E-2</v>
      </c>
      <c r="BU74" s="267">
        <v>1.0301909644775318</v>
      </c>
      <c r="BV74" s="267">
        <v>7.1993504920890031E-2</v>
      </c>
      <c r="BW74" s="267">
        <v>7.5938559115811349E-2</v>
      </c>
      <c r="BX74" s="267">
        <v>7.2137199016192366E-2</v>
      </c>
      <c r="BY74" s="267">
        <v>2.7519936307126347E-2</v>
      </c>
      <c r="BZ74" s="267">
        <v>1.2926202292347706E-2</v>
      </c>
      <c r="CA74" s="267">
        <v>3.4413268432069266E-2</v>
      </c>
      <c r="CB74" s="267">
        <v>4.1226922744087353E-2</v>
      </c>
      <c r="CC74" s="267">
        <v>3.0947088188011861E-2</v>
      </c>
      <c r="CD74" s="267">
        <v>1.7740922236689199E-2</v>
      </c>
      <c r="CE74" s="267">
        <v>1.6037413827975276E-2</v>
      </c>
      <c r="CF74" s="267">
        <v>1.2346022055456565E-2</v>
      </c>
      <c r="CG74" s="267">
        <v>5.1011799247183305E-3</v>
      </c>
      <c r="CH74" s="267">
        <v>1.2107424275778969E-2</v>
      </c>
      <c r="CI74" s="267">
        <v>1.0095686632065832E-2</v>
      </c>
      <c r="CJ74" s="267">
        <v>7.3827226587283796E-3</v>
      </c>
      <c r="CK74" s="267">
        <v>1.0429459073243743E-2</v>
      </c>
      <c r="CL74" s="267">
        <v>8.4030761133462011E-3</v>
      </c>
      <c r="CM74" s="267">
        <v>2.4341447576441876E-2</v>
      </c>
      <c r="CN74" s="267">
        <v>2.6869158384058567E-3</v>
      </c>
      <c r="CO74" s="267">
        <v>8.1722367287266062E-3</v>
      </c>
      <c r="CP74" s="267">
        <v>8.0310464889052444E-3</v>
      </c>
      <c r="CQ74" s="267">
        <v>8.6097324540938391E-3</v>
      </c>
      <c r="CR74" s="267">
        <v>8.3457510846672578E-3</v>
      </c>
      <c r="CS74" s="267">
        <v>6.7681959345329053E-3</v>
      </c>
      <c r="CT74" s="267">
        <v>8.427455257563856E-3</v>
      </c>
      <c r="CU74" s="267">
        <v>7.6371693226983863E-3</v>
      </c>
      <c r="CV74" s="267">
        <v>1.3027054964444952E-2</v>
      </c>
      <c r="CW74" s="267">
        <v>6.1353897794909499E-3</v>
      </c>
      <c r="CX74" s="267">
        <v>1.1283557356026137E-2</v>
      </c>
      <c r="CY74" s="267">
        <v>2.0198942057819372E-2</v>
      </c>
      <c r="CZ74" s="267">
        <v>7.9591125198910321E-3</v>
      </c>
      <c r="DA74" s="267">
        <v>7.0058931366379727E-3</v>
      </c>
      <c r="DB74" s="267">
        <v>1.0345804066851687E-2</v>
      </c>
      <c r="DC74" s="267">
        <v>7.3021157352002536E-3</v>
      </c>
      <c r="DD74" s="267">
        <v>5.7395465443914103E-3</v>
      </c>
      <c r="DE74" s="268">
        <v>6.030560079326998E-3</v>
      </c>
      <c r="DF74" s="266">
        <v>2.4287047975675167</v>
      </c>
      <c r="DG74" s="269">
        <v>1.8967275819391234</v>
      </c>
      <c r="DH74" s="270"/>
      <c r="DI74" s="270"/>
      <c r="DJ74" s="270"/>
      <c r="DK74" s="270"/>
      <c r="DL74" s="270"/>
      <c r="DM74" s="270"/>
      <c r="DN74" s="270"/>
      <c r="DO74" s="270"/>
      <c r="DP74" s="270"/>
      <c r="DQ74" s="270"/>
      <c r="DR74" s="270"/>
      <c r="DS74" s="270"/>
      <c r="DT74" s="270"/>
      <c r="DU74" s="270"/>
      <c r="DV74" s="270"/>
      <c r="DW74" s="270"/>
      <c r="DX74" s="270"/>
      <c r="DY74" s="270"/>
      <c r="DZ74" s="270"/>
      <c r="EA74" s="270"/>
      <c r="EB74" s="270"/>
      <c r="EC74" s="253"/>
      <c r="ED74" s="271"/>
    </row>
    <row r="75" spans="1:134" ht="39.950000000000003" customHeight="1">
      <c r="A75" s="272" t="s">
        <v>266</v>
      </c>
      <c r="B75" s="265" t="s">
        <v>167</v>
      </c>
      <c r="C75" s="266">
        <v>3.1708593501554236E-3</v>
      </c>
      <c r="D75" s="267">
        <v>3.8858796730328179E-3</v>
      </c>
      <c r="E75" s="267">
        <v>9.6725958018997332E-3</v>
      </c>
      <c r="F75" s="267">
        <v>1.2153362009411337E-2</v>
      </c>
      <c r="G75" s="267">
        <v>4.0528580732950188E-3</v>
      </c>
      <c r="H75" s="267">
        <v>0</v>
      </c>
      <c r="I75" s="267">
        <v>7.9609819703329449E-3</v>
      </c>
      <c r="J75" s="267">
        <v>4.3916151438679902E-3</v>
      </c>
      <c r="K75" s="267">
        <v>2.7706340093335974E-3</v>
      </c>
      <c r="L75" s="267">
        <v>3.4070586381027908E-3</v>
      </c>
      <c r="M75" s="267">
        <v>0</v>
      </c>
      <c r="N75" s="267">
        <v>3.8574258717812911E-3</v>
      </c>
      <c r="O75" s="267">
        <v>5.1199281311579007E-3</v>
      </c>
      <c r="P75" s="267">
        <v>5.3548673714687084E-3</v>
      </c>
      <c r="Q75" s="267">
        <v>5.7237705443215145E-3</v>
      </c>
      <c r="R75" s="267">
        <v>4.3132051378121927E-3</v>
      </c>
      <c r="S75" s="267">
        <v>5.1043319153745801E-3</v>
      </c>
      <c r="T75" s="267">
        <v>6.1168101125555043E-3</v>
      </c>
      <c r="U75" s="267">
        <v>4.2175681803412121E-3</v>
      </c>
      <c r="V75" s="267">
        <v>4.3294487019825212E-3</v>
      </c>
      <c r="W75" s="267">
        <v>1.4299849436259701E-3</v>
      </c>
      <c r="X75" s="267">
        <v>2.5299376945112375E-3</v>
      </c>
      <c r="Y75" s="267">
        <v>3.6172378237502244E-3</v>
      </c>
      <c r="Z75" s="267">
        <v>2.7425691969169314E-3</v>
      </c>
      <c r="AA75" s="267">
        <v>6.2498789175892099E-3</v>
      </c>
      <c r="AB75" s="267">
        <v>3.0513597255289169E-3</v>
      </c>
      <c r="AC75" s="267">
        <v>2.4636787928997012E-3</v>
      </c>
      <c r="AD75" s="267">
        <v>9.2566207247514673E-3</v>
      </c>
      <c r="AE75" s="267">
        <v>3.4608485305116453E-3</v>
      </c>
      <c r="AF75" s="267">
        <v>3.4921120502162326E-3</v>
      </c>
      <c r="AG75" s="267">
        <v>1.9754674208390778E-3</v>
      </c>
      <c r="AH75" s="267">
        <v>2.7870662139965071E-3</v>
      </c>
      <c r="AI75" s="267">
        <v>6.3679098642577935E-3</v>
      </c>
      <c r="AJ75" s="267">
        <v>3.3875482778553982E-3</v>
      </c>
      <c r="AK75" s="267">
        <v>4.2481892011750413E-3</v>
      </c>
      <c r="AL75" s="267">
        <v>0</v>
      </c>
      <c r="AM75" s="267">
        <v>2.7448889169457294E-3</v>
      </c>
      <c r="AN75" s="267">
        <v>6.3541799145256676E-3</v>
      </c>
      <c r="AO75" s="267">
        <v>3.2638352782894593E-3</v>
      </c>
      <c r="AP75" s="267">
        <v>2.5788911742847184E-3</v>
      </c>
      <c r="AQ75" s="267">
        <v>2.7607828723083712E-3</v>
      </c>
      <c r="AR75" s="267">
        <v>6.4762583776793751E-3</v>
      </c>
      <c r="AS75" s="267">
        <v>3.7286252396970718E-3</v>
      </c>
      <c r="AT75" s="267">
        <v>4.4348884159006513E-3</v>
      </c>
      <c r="AU75" s="267">
        <v>3.8048930757331088E-3</v>
      </c>
      <c r="AV75" s="267">
        <v>2.7669132658576638E-3</v>
      </c>
      <c r="AW75" s="267">
        <v>3.0026124094964472E-3</v>
      </c>
      <c r="AX75" s="267">
        <v>2.7894998397949306E-3</v>
      </c>
      <c r="AY75" s="267">
        <v>4.223772570145592E-3</v>
      </c>
      <c r="AZ75" s="267">
        <v>3.3459130812064611E-3</v>
      </c>
      <c r="BA75" s="267">
        <v>3.180066913614736E-3</v>
      </c>
      <c r="BB75" s="267">
        <v>3.3287811940713417E-3</v>
      </c>
      <c r="BC75" s="267">
        <v>9.3681541942409563E-4</v>
      </c>
      <c r="BD75" s="267">
        <v>3.3711678116600805E-5</v>
      </c>
      <c r="BE75" s="267">
        <v>0</v>
      </c>
      <c r="BF75" s="267">
        <v>4.9716095080720572E-4</v>
      </c>
      <c r="BG75" s="267">
        <v>2.0822054837584471E-3</v>
      </c>
      <c r="BH75" s="267">
        <v>3.8447739395483186E-3</v>
      </c>
      <c r="BI75" s="267">
        <v>2.9738833075241902E-3</v>
      </c>
      <c r="BJ75" s="267">
        <v>3.7070382180624164E-3</v>
      </c>
      <c r="BK75" s="267">
        <v>1.3809381624517494E-2</v>
      </c>
      <c r="BL75" s="267">
        <v>5.5450796123135242E-3</v>
      </c>
      <c r="BM75" s="267">
        <v>6.7315801110262325E-3</v>
      </c>
      <c r="BN75" s="267">
        <v>5.8175555861247384E-3</v>
      </c>
      <c r="BO75" s="267">
        <v>5.6461711882294504E-3</v>
      </c>
      <c r="BP75" s="267">
        <v>6.3416520831195561E-3</v>
      </c>
      <c r="BQ75" s="267">
        <v>8.4727299905316793E-3</v>
      </c>
      <c r="BR75" s="267">
        <v>3.3289752078362713E-3</v>
      </c>
      <c r="BS75" s="267">
        <v>4.4551560433999703E-3</v>
      </c>
      <c r="BT75" s="267">
        <v>2.1884934330515821E-2</v>
      </c>
      <c r="BU75" s="267">
        <v>1.3285283622424381E-2</v>
      </c>
      <c r="BV75" s="267">
        <v>1.0399841639955063</v>
      </c>
      <c r="BW75" s="267">
        <v>7.8624250010986788E-2</v>
      </c>
      <c r="BX75" s="267">
        <v>2.1929538597382555E-2</v>
      </c>
      <c r="BY75" s="267">
        <v>2.3127761972624654E-3</v>
      </c>
      <c r="BZ75" s="267">
        <v>1.0795520162733189E-2</v>
      </c>
      <c r="CA75" s="267">
        <v>7.674363431888126E-3</v>
      </c>
      <c r="CB75" s="267">
        <v>6.5456108547353578E-2</v>
      </c>
      <c r="CC75" s="267">
        <v>1.0117408562105665E-2</v>
      </c>
      <c r="CD75" s="267">
        <v>6.5266543470209437E-2</v>
      </c>
      <c r="CE75" s="267">
        <v>0.1115298796977182</v>
      </c>
      <c r="CF75" s="267">
        <v>2.1307383521980569E-2</v>
      </c>
      <c r="CG75" s="267">
        <v>3.3196221249168961E-2</v>
      </c>
      <c r="CH75" s="267">
        <v>2.2770240253304756E-2</v>
      </c>
      <c r="CI75" s="267">
        <v>1.6895635733606394E-2</v>
      </c>
      <c r="CJ75" s="267">
        <v>2.4941953200321058E-2</v>
      </c>
      <c r="CK75" s="267">
        <v>2.4650886988645225E-2</v>
      </c>
      <c r="CL75" s="267">
        <v>1.6710402901133441E-2</v>
      </c>
      <c r="CM75" s="267">
        <v>2.4599909569930608E-3</v>
      </c>
      <c r="CN75" s="267">
        <v>2.3600431558103972E-3</v>
      </c>
      <c r="CO75" s="267">
        <v>2.213834975291528E-2</v>
      </c>
      <c r="CP75" s="267">
        <v>1.8907709964179134E-2</v>
      </c>
      <c r="CQ75" s="267">
        <v>8.6348667077501256E-3</v>
      </c>
      <c r="CR75" s="267">
        <v>4.046345076505327E-3</v>
      </c>
      <c r="CS75" s="267">
        <v>3.4075630053608807E-3</v>
      </c>
      <c r="CT75" s="267">
        <v>1.6174019588967199E-2</v>
      </c>
      <c r="CU75" s="267">
        <v>3.7631858472145338E-3</v>
      </c>
      <c r="CV75" s="267">
        <v>2.4582276114275436E-2</v>
      </c>
      <c r="CW75" s="267">
        <v>5.4808572560653265E-3</v>
      </c>
      <c r="CX75" s="267">
        <v>7.593464443332921E-3</v>
      </c>
      <c r="CY75" s="267">
        <v>1.7904932200670909E-2</v>
      </c>
      <c r="CZ75" s="267">
        <v>9.9257138741698503E-3</v>
      </c>
      <c r="DA75" s="267">
        <v>3.2430029779029729E-2</v>
      </c>
      <c r="DB75" s="267">
        <v>1.4473562721995523E-2</v>
      </c>
      <c r="DC75" s="267">
        <v>1.3118174218631196E-2</v>
      </c>
      <c r="DD75" s="267">
        <v>4.818578143595635E-3</v>
      </c>
      <c r="DE75" s="268">
        <v>3.6686827212290937E-3</v>
      </c>
      <c r="DF75" s="266">
        <v>2.1108941230014819</v>
      </c>
      <c r="DG75" s="269">
        <v>1.6485293353313781</v>
      </c>
      <c r="DH75" s="270"/>
      <c r="DI75" s="270"/>
      <c r="DJ75" s="270"/>
      <c r="DK75" s="270"/>
      <c r="DL75" s="270"/>
      <c r="DM75" s="270"/>
      <c r="DN75" s="270"/>
      <c r="DO75" s="270"/>
      <c r="DP75" s="270"/>
      <c r="DQ75" s="270"/>
      <c r="DR75" s="270"/>
      <c r="DS75" s="270"/>
      <c r="DT75" s="270"/>
      <c r="DU75" s="270"/>
      <c r="DV75" s="270"/>
      <c r="DW75" s="270"/>
      <c r="DX75" s="270"/>
      <c r="DY75" s="270"/>
      <c r="DZ75" s="270"/>
      <c r="EA75" s="270"/>
      <c r="EB75" s="270"/>
      <c r="EC75" s="253"/>
      <c r="ED75" s="271"/>
    </row>
    <row r="76" spans="1:134" ht="39.950000000000003" customHeight="1">
      <c r="A76" s="272" t="s">
        <v>267</v>
      </c>
      <c r="B76" s="265" t="s">
        <v>168</v>
      </c>
      <c r="C76" s="266">
        <v>0</v>
      </c>
      <c r="D76" s="267">
        <v>0</v>
      </c>
      <c r="E76" s="267">
        <v>0</v>
      </c>
      <c r="F76" s="267">
        <v>0</v>
      </c>
      <c r="G76" s="267">
        <v>0</v>
      </c>
      <c r="H76" s="267">
        <v>0</v>
      </c>
      <c r="I76" s="267">
        <v>0</v>
      </c>
      <c r="J76" s="267">
        <v>0</v>
      </c>
      <c r="K76" s="267">
        <v>0</v>
      </c>
      <c r="L76" s="267">
        <v>0</v>
      </c>
      <c r="M76" s="267">
        <v>0</v>
      </c>
      <c r="N76" s="267">
        <v>0</v>
      </c>
      <c r="O76" s="267">
        <v>0</v>
      </c>
      <c r="P76" s="267">
        <v>0</v>
      </c>
      <c r="Q76" s="267">
        <v>0</v>
      </c>
      <c r="R76" s="267">
        <v>0</v>
      </c>
      <c r="S76" s="267">
        <v>0</v>
      </c>
      <c r="T76" s="267">
        <v>0</v>
      </c>
      <c r="U76" s="267">
        <v>0</v>
      </c>
      <c r="V76" s="267">
        <v>0</v>
      </c>
      <c r="W76" s="267">
        <v>0</v>
      </c>
      <c r="X76" s="267">
        <v>0</v>
      </c>
      <c r="Y76" s="267">
        <v>0</v>
      </c>
      <c r="Z76" s="267">
        <v>0</v>
      </c>
      <c r="AA76" s="267">
        <v>0</v>
      </c>
      <c r="AB76" s="267">
        <v>0</v>
      </c>
      <c r="AC76" s="267">
        <v>0</v>
      </c>
      <c r="AD76" s="267">
        <v>0</v>
      </c>
      <c r="AE76" s="267">
        <v>0</v>
      </c>
      <c r="AF76" s="267">
        <v>0</v>
      </c>
      <c r="AG76" s="267">
        <v>0</v>
      </c>
      <c r="AH76" s="267">
        <v>0</v>
      </c>
      <c r="AI76" s="267">
        <v>0</v>
      </c>
      <c r="AJ76" s="267">
        <v>0</v>
      </c>
      <c r="AK76" s="267">
        <v>0</v>
      </c>
      <c r="AL76" s="267">
        <v>0</v>
      </c>
      <c r="AM76" s="267">
        <v>0</v>
      </c>
      <c r="AN76" s="267">
        <v>0</v>
      </c>
      <c r="AO76" s="267">
        <v>0</v>
      </c>
      <c r="AP76" s="267">
        <v>0</v>
      </c>
      <c r="AQ76" s="267">
        <v>0</v>
      </c>
      <c r="AR76" s="267">
        <v>0</v>
      </c>
      <c r="AS76" s="267">
        <v>0</v>
      </c>
      <c r="AT76" s="267">
        <v>0</v>
      </c>
      <c r="AU76" s="267">
        <v>0</v>
      </c>
      <c r="AV76" s="267">
        <v>0</v>
      </c>
      <c r="AW76" s="267">
        <v>0</v>
      </c>
      <c r="AX76" s="267">
        <v>0</v>
      </c>
      <c r="AY76" s="267">
        <v>0</v>
      </c>
      <c r="AZ76" s="267">
        <v>0</v>
      </c>
      <c r="BA76" s="267">
        <v>0</v>
      </c>
      <c r="BB76" s="267">
        <v>0</v>
      </c>
      <c r="BC76" s="267">
        <v>0</v>
      </c>
      <c r="BD76" s="267">
        <v>0</v>
      </c>
      <c r="BE76" s="267">
        <v>0</v>
      </c>
      <c r="BF76" s="267">
        <v>0</v>
      </c>
      <c r="BG76" s="267">
        <v>0</v>
      </c>
      <c r="BH76" s="267">
        <v>0</v>
      </c>
      <c r="BI76" s="267">
        <v>0</v>
      </c>
      <c r="BJ76" s="267">
        <v>0</v>
      </c>
      <c r="BK76" s="267">
        <v>0</v>
      </c>
      <c r="BL76" s="267">
        <v>0</v>
      </c>
      <c r="BM76" s="267">
        <v>0</v>
      </c>
      <c r="BN76" s="267">
        <v>0</v>
      </c>
      <c r="BO76" s="267">
        <v>0</v>
      </c>
      <c r="BP76" s="267">
        <v>0</v>
      </c>
      <c r="BQ76" s="267">
        <v>0</v>
      </c>
      <c r="BR76" s="267">
        <v>0</v>
      </c>
      <c r="BS76" s="267">
        <v>0</v>
      </c>
      <c r="BT76" s="267">
        <v>0</v>
      </c>
      <c r="BU76" s="267">
        <v>0</v>
      </c>
      <c r="BV76" s="267">
        <v>0</v>
      </c>
      <c r="BW76" s="267">
        <v>1</v>
      </c>
      <c r="BX76" s="267">
        <v>0</v>
      </c>
      <c r="BY76" s="267">
        <v>0</v>
      </c>
      <c r="BZ76" s="267">
        <v>0</v>
      </c>
      <c r="CA76" s="267">
        <v>0</v>
      </c>
      <c r="CB76" s="267">
        <v>0</v>
      </c>
      <c r="CC76" s="267">
        <v>0</v>
      </c>
      <c r="CD76" s="267">
        <v>0</v>
      </c>
      <c r="CE76" s="267">
        <v>0</v>
      </c>
      <c r="CF76" s="267">
        <v>0</v>
      </c>
      <c r="CG76" s="267">
        <v>0</v>
      </c>
      <c r="CH76" s="267">
        <v>0</v>
      </c>
      <c r="CI76" s="267">
        <v>0</v>
      </c>
      <c r="CJ76" s="267">
        <v>0</v>
      </c>
      <c r="CK76" s="267">
        <v>0</v>
      </c>
      <c r="CL76" s="267">
        <v>0</v>
      </c>
      <c r="CM76" s="267">
        <v>0</v>
      </c>
      <c r="CN76" s="267">
        <v>0</v>
      </c>
      <c r="CO76" s="267">
        <v>0</v>
      </c>
      <c r="CP76" s="267">
        <v>0</v>
      </c>
      <c r="CQ76" s="267">
        <v>0</v>
      </c>
      <c r="CR76" s="267">
        <v>0</v>
      </c>
      <c r="CS76" s="267">
        <v>0</v>
      </c>
      <c r="CT76" s="267">
        <v>0</v>
      </c>
      <c r="CU76" s="267">
        <v>0</v>
      </c>
      <c r="CV76" s="267">
        <v>0</v>
      </c>
      <c r="CW76" s="267">
        <v>0</v>
      </c>
      <c r="CX76" s="267">
        <v>0</v>
      </c>
      <c r="CY76" s="267">
        <v>0</v>
      </c>
      <c r="CZ76" s="267">
        <v>0</v>
      </c>
      <c r="DA76" s="267">
        <v>0</v>
      </c>
      <c r="DB76" s="267">
        <v>0</v>
      </c>
      <c r="DC76" s="267">
        <v>0</v>
      </c>
      <c r="DD76" s="267">
        <v>0</v>
      </c>
      <c r="DE76" s="268">
        <v>0</v>
      </c>
      <c r="DF76" s="266">
        <v>1</v>
      </c>
      <c r="DG76" s="269">
        <v>0.78096258707060728</v>
      </c>
      <c r="DH76" s="270"/>
      <c r="DI76" s="270"/>
      <c r="DJ76" s="270"/>
      <c r="DK76" s="270"/>
      <c r="DL76" s="270"/>
      <c r="DM76" s="270"/>
      <c r="DN76" s="270"/>
      <c r="DO76" s="270"/>
      <c r="DP76" s="270"/>
      <c r="DQ76" s="270"/>
      <c r="DR76" s="270"/>
      <c r="DS76" s="270"/>
      <c r="DT76" s="270"/>
      <c r="DU76" s="270"/>
      <c r="DV76" s="270"/>
      <c r="DW76" s="270"/>
      <c r="DX76" s="270"/>
      <c r="DY76" s="270"/>
      <c r="DZ76" s="270"/>
      <c r="EA76" s="270"/>
      <c r="EB76" s="270"/>
      <c r="EC76" s="253"/>
      <c r="ED76" s="271"/>
    </row>
    <row r="77" spans="1:134" ht="39.950000000000003" customHeight="1">
      <c r="A77" s="272" t="s">
        <v>268</v>
      </c>
      <c r="B77" s="265" t="s">
        <v>169</v>
      </c>
      <c r="C77" s="266">
        <v>0</v>
      </c>
      <c r="D77" s="267">
        <v>0</v>
      </c>
      <c r="E77" s="267">
        <v>0</v>
      </c>
      <c r="F77" s="267">
        <v>0</v>
      </c>
      <c r="G77" s="267">
        <v>0</v>
      </c>
      <c r="H77" s="267">
        <v>0</v>
      </c>
      <c r="I77" s="267">
        <v>0</v>
      </c>
      <c r="J77" s="267">
        <v>0</v>
      </c>
      <c r="K77" s="267">
        <v>0</v>
      </c>
      <c r="L77" s="267">
        <v>0</v>
      </c>
      <c r="M77" s="267">
        <v>0</v>
      </c>
      <c r="N77" s="267">
        <v>0</v>
      </c>
      <c r="O77" s="267">
        <v>0</v>
      </c>
      <c r="P77" s="267">
        <v>0</v>
      </c>
      <c r="Q77" s="267">
        <v>0</v>
      </c>
      <c r="R77" s="267">
        <v>0</v>
      </c>
      <c r="S77" s="267">
        <v>0</v>
      </c>
      <c r="T77" s="267">
        <v>0</v>
      </c>
      <c r="U77" s="267">
        <v>0</v>
      </c>
      <c r="V77" s="267">
        <v>0</v>
      </c>
      <c r="W77" s="267">
        <v>0</v>
      </c>
      <c r="X77" s="267">
        <v>0</v>
      </c>
      <c r="Y77" s="267">
        <v>0</v>
      </c>
      <c r="Z77" s="267">
        <v>0</v>
      </c>
      <c r="AA77" s="267">
        <v>0</v>
      </c>
      <c r="AB77" s="267">
        <v>0</v>
      </c>
      <c r="AC77" s="267">
        <v>0</v>
      </c>
      <c r="AD77" s="267">
        <v>0</v>
      </c>
      <c r="AE77" s="267">
        <v>0</v>
      </c>
      <c r="AF77" s="267">
        <v>0</v>
      </c>
      <c r="AG77" s="267">
        <v>0</v>
      </c>
      <c r="AH77" s="267">
        <v>0</v>
      </c>
      <c r="AI77" s="267">
        <v>0</v>
      </c>
      <c r="AJ77" s="267">
        <v>0</v>
      </c>
      <c r="AK77" s="267">
        <v>0</v>
      </c>
      <c r="AL77" s="267">
        <v>0</v>
      </c>
      <c r="AM77" s="267">
        <v>0</v>
      </c>
      <c r="AN77" s="267">
        <v>0</v>
      </c>
      <c r="AO77" s="267">
        <v>0</v>
      </c>
      <c r="AP77" s="267">
        <v>0</v>
      </c>
      <c r="AQ77" s="267">
        <v>0</v>
      </c>
      <c r="AR77" s="267">
        <v>0</v>
      </c>
      <c r="AS77" s="267">
        <v>0</v>
      </c>
      <c r="AT77" s="267">
        <v>0</v>
      </c>
      <c r="AU77" s="267">
        <v>0</v>
      </c>
      <c r="AV77" s="267">
        <v>0</v>
      </c>
      <c r="AW77" s="267">
        <v>0</v>
      </c>
      <c r="AX77" s="267">
        <v>0</v>
      </c>
      <c r="AY77" s="267">
        <v>0</v>
      </c>
      <c r="AZ77" s="267">
        <v>0</v>
      </c>
      <c r="BA77" s="267">
        <v>0</v>
      </c>
      <c r="BB77" s="267">
        <v>0</v>
      </c>
      <c r="BC77" s="267">
        <v>0</v>
      </c>
      <c r="BD77" s="267">
        <v>0</v>
      </c>
      <c r="BE77" s="267">
        <v>0</v>
      </c>
      <c r="BF77" s="267">
        <v>0</v>
      </c>
      <c r="BG77" s="267">
        <v>0</v>
      </c>
      <c r="BH77" s="267">
        <v>0</v>
      </c>
      <c r="BI77" s="267">
        <v>0</v>
      </c>
      <c r="BJ77" s="267">
        <v>0</v>
      </c>
      <c r="BK77" s="267">
        <v>0</v>
      </c>
      <c r="BL77" s="267">
        <v>0</v>
      </c>
      <c r="BM77" s="267">
        <v>0</v>
      </c>
      <c r="BN77" s="267">
        <v>0</v>
      </c>
      <c r="BO77" s="267">
        <v>0</v>
      </c>
      <c r="BP77" s="267">
        <v>0</v>
      </c>
      <c r="BQ77" s="267">
        <v>0</v>
      </c>
      <c r="BR77" s="267">
        <v>0</v>
      </c>
      <c r="BS77" s="267">
        <v>0</v>
      </c>
      <c r="BT77" s="267">
        <v>0</v>
      </c>
      <c r="BU77" s="267">
        <v>0</v>
      </c>
      <c r="BV77" s="267">
        <v>0</v>
      </c>
      <c r="BW77" s="267">
        <v>0</v>
      </c>
      <c r="BX77" s="267">
        <v>1</v>
      </c>
      <c r="BY77" s="267">
        <v>0</v>
      </c>
      <c r="BZ77" s="267">
        <v>0</v>
      </c>
      <c r="CA77" s="267">
        <v>0</v>
      </c>
      <c r="CB77" s="267">
        <v>0</v>
      </c>
      <c r="CC77" s="267">
        <v>0</v>
      </c>
      <c r="CD77" s="267">
        <v>0</v>
      </c>
      <c r="CE77" s="267">
        <v>0</v>
      </c>
      <c r="CF77" s="267">
        <v>0</v>
      </c>
      <c r="CG77" s="267">
        <v>0</v>
      </c>
      <c r="CH77" s="267">
        <v>0</v>
      </c>
      <c r="CI77" s="267">
        <v>0</v>
      </c>
      <c r="CJ77" s="267">
        <v>0</v>
      </c>
      <c r="CK77" s="267">
        <v>0</v>
      </c>
      <c r="CL77" s="267">
        <v>0</v>
      </c>
      <c r="CM77" s="267">
        <v>0</v>
      </c>
      <c r="CN77" s="267">
        <v>0</v>
      </c>
      <c r="CO77" s="267">
        <v>0</v>
      </c>
      <c r="CP77" s="267">
        <v>0</v>
      </c>
      <c r="CQ77" s="267">
        <v>0</v>
      </c>
      <c r="CR77" s="267">
        <v>0</v>
      </c>
      <c r="CS77" s="267">
        <v>0</v>
      </c>
      <c r="CT77" s="267">
        <v>0</v>
      </c>
      <c r="CU77" s="267">
        <v>0</v>
      </c>
      <c r="CV77" s="267">
        <v>0</v>
      </c>
      <c r="CW77" s="267">
        <v>0</v>
      </c>
      <c r="CX77" s="267">
        <v>0</v>
      </c>
      <c r="CY77" s="267">
        <v>0</v>
      </c>
      <c r="CZ77" s="267">
        <v>0</v>
      </c>
      <c r="DA77" s="267">
        <v>0</v>
      </c>
      <c r="DB77" s="267">
        <v>0</v>
      </c>
      <c r="DC77" s="267">
        <v>0</v>
      </c>
      <c r="DD77" s="267">
        <v>0</v>
      </c>
      <c r="DE77" s="268">
        <v>0</v>
      </c>
      <c r="DF77" s="266">
        <v>1</v>
      </c>
      <c r="DG77" s="269">
        <v>0.78096258707060728</v>
      </c>
      <c r="DH77" s="270"/>
      <c r="DI77" s="270"/>
      <c r="DJ77" s="270"/>
      <c r="DK77" s="270"/>
      <c r="DL77" s="270"/>
      <c r="DM77" s="270"/>
      <c r="DN77" s="270"/>
      <c r="DO77" s="270"/>
      <c r="DP77" s="270"/>
      <c r="DQ77" s="270"/>
      <c r="DR77" s="270"/>
      <c r="DS77" s="270"/>
      <c r="DT77" s="270"/>
      <c r="DU77" s="270"/>
      <c r="DV77" s="270"/>
      <c r="DW77" s="270"/>
      <c r="DX77" s="270"/>
      <c r="DY77" s="270"/>
      <c r="DZ77" s="270"/>
      <c r="EA77" s="270"/>
      <c r="EB77" s="270"/>
      <c r="EC77" s="253"/>
      <c r="ED77" s="271"/>
    </row>
    <row r="78" spans="1:134" ht="39.950000000000003" customHeight="1">
      <c r="A78" s="272" t="s">
        <v>269</v>
      </c>
      <c r="B78" s="265" t="s">
        <v>170</v>
      </c>
      <c r="C78" s="266">
        <v>1.4863341264932038E-4</v>
      </c>
      <c r="D78" s="267">
        <v>2.325932325127985E-4</v>
      </c>
      <c r="E78" s="267">
        <v>3.0786066029065838E-4</v>
      </c>
      <c r="F78" s="267">
        <v>3.9408835891548524E-4</v>
      </c>
      <c r="G78" s="267">
        <v>2.8944953830829676E-4</v>
      </c>
      <c r="H78" s="267">
        <v>0</v>
      </c>
      <c r="I78" s="267">
        <v>5.3649093672956223E-4</v>
      </c>
      <c r="J78" s="267">
        <v>2.6142011387782189E-4</v>
      </c>
      <c r="K78" s="267">
        <v>1.3891082367061366E-4</v>
      </c>
      <c r="L78" s="267">
        <v>5.2680574963127435E-4</v>
      </c>
      <c r="M78" s="267">
        <v>0</v>
      </c>
      <c r="N78" s="267">
        <v>4.4903553947707182E-4</v>
      </c>
      <c r="O78" s="267">
        <v>4.5371112332076081E-4</v>
      </c>
      <c r="P78" s="267">
        <v>2.6450413763407762E-4</v>
      </c>
      <c r="Q78" s="267">
        <v>3.346730103707048E-4</v>
      </c>
      <c r="R78" s="267">
        <v>3.5630359630145145E-4</v>
      </c>
      <c r="S78" s="267">
        <v>5.4432123192649055E-4</v>
      </c>
      <c r="T78" s="267">
        <v>5.3582547543051394E-4</v>
      </c>
      <c r="U78" s="267">
        <v>3.6608260268741072E-4</v>
      </c>
      <c r="V78" s="267">
        <v>4.0020481599365397E-4</v>
      </c>
      <c r="W78" s="267">
        <v>4.6588605968058834E-5</v>
      </c>
      <c r="X78" s="267">
        <v>1.5425868262559133E-4</v>
      </c>
      <c r="Y78" s="267">
        <v>3.2192001507573033E-4</v>
      </c>
      <c r="Z78" s="267">
        <v>1.9057702685916532E-4</v>
      </c>
      <c r="AA78" s="267">
        <v>8.255079815794558E-4</v>
      </c>
      <c r="AB78" s="267">
        <v>3.1514399891391056E-4</v>
      </c>
      <c r="AC78" s="267">
        <v>8.6103596735577549E-5</v>
      </c>
      <c r="AD78" s="267">
        <v>3.6255900188532836E-4</v>
      </c>
      <c r="AE78" s="267">
        <v>5.7065781086155707E-4</v>
      </c>
      <c r="AF78" s="267">
        <v>3.0881029369014308E-4</v>
      </c>
      <c r="AG78" s="267">
        <v>1.0179610539930148E-4</v>
      </c>
      <c r="AH78" s="267">
        <v>1.3997142089749846E-4</v>
      </c>
      <c r="AI78" s="267">
        <v>3.0561440444492997E-4</v>
      </c>
      <c r="AJ78" s="267">
        <v>5.9909013752644698E-4</v>
      </c>
      <c r="AK78" s="267">
        <v>7.0577483937938322E-4</v>
      </c>
      <c r="AL78" s="267">
        <v>0</v>
      </c>
      <c r="AM78" s="267">
        <v>1.7769398582220526E-4</v>
      </c>
      <c r="AN78" s="267">
        <v>2.8792621902065928E-4</v>
      </c>
      <c r="AO78" s="267">
        <v>1.5003495598700831E-4</v>
      </c>
      <c r="AP78" s="267">
        <v>1.2112880327496458E-4</v>
      </c>
      <c r="AQ78" s="267">
        <v>2.7617787647108561E-4</v>
      </c>
      <c r="AR78" s="267">
        <v>1.0084166111105303E-3</v>
      </c>
      <c r="AS78" s="267">
        <v>3.2815579153781338E-4</v>
      </c>
      <c r="AT78" s="267">
        <v>3.7977603310811913E-4</v>
      </c>
      <c r="AU78" s="267">
        <v>4.1325437723477461E-4</v>
      </c>
      <c r="AV78" s="267">
        <v>3.8833382660525255E-4</v>
      </c>
      <c r="AW78" s="267">
        <v>3.5676729804821688E-4</v>
      </c>
      <c r="AX78" s="267">
        <v>6.5510581403230815E-4</v>
      </c>
      <c r="AY78" s="267">
        <v>5.6879005968150215E-4</v>
      </c>
      <c r="AZ78" s="267">
        <v>8.4797604655784109E-5</v>
      </c>
      <c r="BA78" s="267">
        <v>5.9805022962190052E-4</v>
      </c>
      <c r="BB78" s="267">
        <v>3.1471682831465334E-4</v>
      </c>
      <c r="BC78" s="267">
        <v>5.4012845019148842E-5</v>
      </c>
      <c r="BD78" s="267">
        <v>4.0055866938709838E-6</v>
      </c>
      <c r="BE78" s="267">
        <v>0</v>
      </c>
      <c r="BF78" s="267">
        <v>2.1464673053499225E-5</v>
      </c>
      <c r="BG78" s="267">
        <v>9.3827261953876323E-5</v>
      </c>
      <c r="BH78" s="267">
        <v>2.1983963433832755E-4</v>
      </c>
      <c r="BI78" s="267">
        <v>9.156501456989757E-5</v>
      </c>
      <c r="BJ78" s="267">
        <v>3.7933254131437654E-4</v>
      </c>
      <c r="BK78" s="267">
        <v>2.0388922285666331E-4</v>
      </c>
      <c r="BL78" s="267">
        <v>3.8415945104758109E-4</v>
      </c>
      <c r="BM78" s="267">
        <v>3.7038088034034718E-4</v>
      </c>
      <c r="BN78" s="267">
        <v>3.8234589056010702E-4</v>
      </c>
      <c r="BO78" s="267">
        <v>3.3203730520337189E-4</v>
      </c>
      <c r="BP78" s="267">
        <v>3.3790716140201364E-4</v>
      </c>
      <c r="BQ78" s="267">
        <v>1.7958261172972299E-4</v>
      </c>
      <c r="BR78" s="267">
        <v>2.8496861120679099E-4</v>
      </c>
      <c r="BS78" s="267">
        <v>2.4491294501415321E-3</v>
      </c>
      <c r="BT78" s="267">
        <v>9.897316840912166E-4</v>
      </c>
      <c r="BU78" s="267">
        <v>2.3584054286641437E-3</v>
      </c>
      <c r="BV78" s="267">
        <v>3.0435768145492271E-4</v>
      </c>
      <c r="BW78" s="267">
        <v>2.2154773753533323E-4</v>
      </c>
      <c r="BX78" s="267">
        <v>1.7336578678537684E-4</v>
      </c>
      <c r="BY78" s="267">
        <v>1.000194900506409</v>
      </c>
      <c r="BZ78" s="267">
        <v>3.5543165460669081E-4</v>
      </c>
      <c r="CA78" s="267">
        <v>3.1467163359590917E-4</v>
      </c>
      <c r="CB78" s="267">
        <v>6.0915333877949857E-4</v>
      </c>
      <c r="CC78" s="267">
        <v>3.6707216694534646E-4</v>
      </c>
      <c r="CD78" s="267">
        <v>1.2225744791571431E-3</v>
      </c>
      <c r="CE78" s="267">
        <v>4.2681943020708284E-4</v>
      </c>
      <c r="CF78" s="267">
        <v>4.5796979571109594E-4</v>
      </c>
      <c r="CG78" s="267">
        <v>4.2984080193348827E-4</v>
      </c>
      <c r="CH78" s="267">
        <v>5.6171521574225182E-4</v>
      </c>
      <c r="CI78" s="267">
        <v>1.1008049019739434E-3</v>
      </c>
      <c r="CJ78" s="267">
        <v>1.9604235072253126E-4</v>
      </c>
      <c r="CK78" s="267">
        <v>9.918307956008844E-4</v>
      </c>
      <c r="CL78" s="267">
        <v>4.6540165373215722E-4</v>
      </c>
      <c r="CM78" s="267">
        <v>8.7357254723469428E-4</v>
      </c>
      <c r="CN78" s="267">
        <v>1.0809722272366424E-3</v>
      </c>
      <c r="CO78" s="267">
        <v>7.6138251924587526E-4</v>
      </c>
      <c r="CP78" s="267">
        <v>3.7495278891809606E-4</v>
      </c>
      <c r="CQ78" s="267">
        <v>8.1817002793265858E-4</v>
      </c>
      <c r="CR78" s="267">
        <v>3.1814019102393871E-4</v>
      </c>
      <c r="CS78" s="267">
        <v>2.1100056640147824E-4</v>
      </c>
      <c r="CT78" s="267">
        <v>5.2521686330844872E-4</v>
      </c>
      <c r="CU78" s="267">
        <v>1.9634025470093843E-4</v>
      </c>
      <c r="CV78" s="267">
        <v>4.0094891669801989E-4</v>
      </c>
      <c r="CW78" s="267">
        <v>2.0888104045260999E-4</v>
      </c>
      <c r="CX78" s="267">
        <v>3.6932938283904074E-4</v>
      </c>
      <c r="CY78" s="267">
        <v>5.2941726742641566E-4</v>
      </c>
      <c r="CZ78" s="267">
        <v>4.7446088514959967E-4</v>
      </c>
      <c r="DA78" s="267">
        <v>5.1290677288283199E-4</v>
      </c>
      <c r="DB78" s="267">
        <v>3.9761330010429602E-4</v>
      </c>
      <c r="DC78" s="267">
        <v>4.9013171974932176E-4</v>
      </c>
      <c r="DD78" s="267">
        <v>3.3024769039705228E-4</v>
      </c>
      <c r="DE78" s="268">
        <v>3.1053830637890432E-3</v>
      </c>
      <c r="DF78" s="266">
        <v>1.0471935678066671</v>
      </c>
      <c r="DG78" s="269">
        <v>0.81781899787799417</v>
      </c>
      <c r="DH78" s="270"/>
      <c r="DI78" s="270"/>
      <c r="DJ78" s="270"/>
      <c r="DK78" s="270"/>
      <c r="DL78" s="270"/>
      <c r="DM78" s="270"/>
      <c r="DN78" s="270"/>
      <c r="DO78" s="270"/>
      <c r="DP78" s="270"/>
      <c r="DQ78" s="270"/>
      <c r="DR78" s="270"/>
      <c r="DS78" s="270"/>
      <c r="DT78" s="270"/>
      <c r="DU78" s="270"/>
      <c r="DV78" s="270"/>
      <c r="DW78" s="270"/>
      <c r="DX78" s="270"/>
      <c r="DY78" s="270"/>
      <c r="DZ78" s="270"/>
      <c r="EA78" s="270"/>
      <c r="EB78" s="270"/>
      <c r="EC78" s="253"/>
      <c r="ED78" s="271"/>
    </row>
    <row r="79" spans="1:134" ht="39.950000000000003" customHeight="1">
      <c r="A79" s="272" t="s">
        <v>270</v>
      </c>
      <c r="B79" s="265" t="s">
        <v>171</v>
      </c>
      <c r="C79" s="266">
        <v>7.5369908335683605E-3</v>
      </c>
      <c r="D79" s="267">
        <v>3.6132214266646291E-2</v>
      </c>
      <c r="E79" s="267">
        <v>6.7727128521056059E-3</v>
      </c>
      <c r="F79" s="267">
        <v>2.4490824810785163E-2</v>
      </c>
      <c r="G79" s="267">
        <v>1.5447175560786371E-2</v>
      </c>
      <c r="H79" s="267">
        <v>0</v>
      </c>
      <c r="I79" s="267">
        <v>8.4927635884519109E-3</v>
      </c>
      <c r="J79" s="267">
        <v>1.7736568187749418E-2</v>
      </c>
      <c r="K79" s="267">
        <v>1.2832287851244718E-2</v>
      </c>
      <c r="L79" s="267">
        <v>1.6695030077507379E-2</v>
      </c>
      <c r="M79" s="267">
        <v>0</v>
      </c>
      <c r="N79" s="267">
        <v>9.0357404926051758E-3</v>
      </c>
      <c r="O79" s="267">
        <v>8.7151186823984476E-3</v>
      </c>
      <c r="P79" s="267">
        <v>2.0672186682018291E-2</v>
      </c>
      <c r="Q79" s="267">
        <v>1.532483839925783E-2</v>
      </c>
      <c r="R79" s="267">
        <v>1.8557186714543854E-2</v>
      </c>
      <c r="S79" s="267">
        <v>1.8227392633992853E-2</v>
      </c>
      <c r="T79" s="267">
        <v>1.471229464750844E-2</v>
      </c>
      <c r="U79" s="267">
        <v>1.4260916974063937E-2</v>
      </c>
      <c r="V79" s="267">
        <v>1.0569420535650284E-2</v>
      </c>
      <c r="W79" s="267">
        <v>1.3432931649309683E-2</v>
      </c>
      <c r="X79" s="267">
        <v>8.7490504776559282E-3</v>
      </c>
      <c r="Y79" s="267">
        <v>1.0872407000890013E-2</v>
      </c>
      <c r="Z79" s="267">
        <v>1.55916020627527E-2</v>
      </c>
      <c r="AA79" s="267">
        <v>8.9097348640975928E-3</v>
      </c>
      <c r="AB79" s="267">
        <v>1.6137168452196253E-2</v>
      </c>
      <c r="AC79" s="267">
        <v>2.4842033050925202E-3</v>
      </c>
      <c r="AD79" s="267">
        <v>3.9478451700955042E-2</v>
      </c>
      <c r="AE79" s="267">
        <v>9.2697885838024727E-3</v>
      </c>
      <c r="AF79" s="267">
        <v>9.7872965119354012E-3</v>
      </c>
      <c r="AG79" s="267">
        <v>1.80478608615206E-2</v>
      </c>
      <c r="AH79" s="267">
        <v>1.1316054002736603E-2</v>
      </c>
      <c r="AI79" s="267">
        <v>3.5652064941751417E-2</v>
      </c>
      <c r="AJ79" s="267">
        <v>2.77055659866603E-2</v>
      </c>
      <c r="AK79" s="267">
        <v>1.7548358807172152E-2</v>
      </c>
      <c r="AL79" s="267">
        <v>0</v>
      </c>
      <c r="AM79" s="267">
        <v>1.0770336303277738E-2</v>
      </c>
      <c r="AN79" s="267">
        <v>2.6370869670184292E-2</v>
      </c>
      <c r="AO79" s="267">
        <v>3.2425908556486763E-2</v>
      </c>
      <c r="AP79" s="267">
        <v>6.284134190789591E-3</v>
      </c>
      <c r="AQ79" s="267">
        <v>9.2475460996922151E-3</v>
      </c>
      <c r="AR79" s="267">
        <v>1.4754604187931324E-2</v>
      </c>
      <c r="AS79" s="267">
        <v>1.5099733201904386E-2</v>
      </c>
      <c r="AT79" s="267">
        <v>8.7831930783270253E-3</v>
      </c>
      <c r="AU79" s="267">
        <v>7.4957434215633025E-3</v>
      </c>
      <c r="AV79" s="267">
        <v>7.9028231858914669E-3</v>
      </c>
      <c r="AW79" s="267">
        <v>8.4223711314136574E-3</v>
      </c>
      <c r="AX79" s="267">
        <v>7.5929033960961444E-3</v>
      </c>
      <c r="AY79" s="267">
        <v>9.0925296036191341E-3</v>
      </c>
      <c r="AZ79" s="267">
        <v>7.7990069037339616E-3</v>
      </c>
      <c r="BA79" s="267">
        <v>5.9963358733112881E-3</v>
      </c>
      <c r="BB79" s="267">
        <v>7.3985247703603364E-3</v>
      </c>
      <c r="BC79" s="267">
        <v>4.7420631229887265E-4</v>
      </c>
      <c r="BD79" s="267">
        <v>9.4561743521330799E-5</v>
      </c>
      <c r="BE79" s="267">
        <v>0</v>
      </c>
      <c r="BF79" s="267">
        <v>1.0631490136266662E-2</v>
      </c>
      <c r="BG79" s="267">
        <v>8.5712706510120331E-3</v>
      </c>
      <c r="BH79" s="267">
        <v>1.128419108722617E-2</v>
      </c>
      <c r="BI79" s="267">
        <v>1.5623069394901712E-2</v>
      </c>
      <c r="BJ79" s="267">
        <v>1.4787405093528496E-2</v>
      </c>
      <c r="BK79" s="267">
        <v>0.18944365018439333</v>
      </c>
      <c r="BL79" s="267">
        <v>1.7837542992306925E-2</v>
      </c>
      <c r="BM79" s="267">
        <v>1.7811733527955845E-2</v>
      </c>
      <c r="BN79" s="267">
        <v>1.564469741586268E-2</v>
      </c>
      <c r="BO79" s="267">
        <v>1.4648960327159767E-2</v>
      </c>
      <c r="BP79" s="267">
        <v>1.3677098590759372E-2</v>
      </c>
      <c r="BQ79" s="267">
        <v>1.5104771868720375E-2</v>
      </c>
      <c r="BR79" s="267">
        <v>5.3652003021352861E-3</v>
      </c>
      <c r="BS79" s="267">
        <v>1.9854242139544481E-2</v>
      </c>
      <c r="BT79" s="267">
        <v>4.8338743238288224E-3</v>
      </c>
      <c r="BU79" s="267">
        <v>9.2038368877250202E-3</v>
      </c>
      <c r="BV79" s="267">
        <v>1.9146232975229783E-3</v>
      </c>
      <c r="BW79" s="267">
        <v>1.7143436380370912E-3</v>
      </c>
      <c r="BX79" s="267">
        <v>8.3210208428127731E-4</v>
      </c>
      <c r="BY79" s="267">
        <v>2.9215430462475296E-3</v>
      </c>
      <c r="BZ79" s="267">
        <v>1.0036600909012632</v>
      </c>
      <c r="CA79" s="267">
        <v>5.2216005879536656E-3</v>
      </c>
      <c r="CB79" s="267">
        <v>4.0962101622368371E-3</v>
      </c>
      <c r="CC79" s="267">
        <v>6.2515089780908429E-3</v>
      </c>
      <c r="CD79" s="267">
        <v>3.5322403551176734E-3</v>
      </c>
      <c r="CE79" s="267">
        <v>3.835999932279593E-3</v>
      </c>
      <c r="CF79" s="267">
        <v>5.1843185766737151E-3</v>
      </c>
      <c r="CG79" s="267">
        <v>6.138279060885312E-2</v>
      </c>
      <c r="CH79" s="267">
        <v>6.6427411316960861E-3</v>
      </c>
      <c r="CI79" s="267">
        <v>7.3561914311715418E-3</v>
      </c>
      <c r="CJ79" s="267">
        <v>6.9299991263389073E-3</v>
      </c>
      <c r="CK79" s="267">
        <v>1.0812729452287111E-2</v>
      </c>
      <c r="CL79" s="267">
        <v>1.4549594043934987E-2</v>
      </c>
      <c r="CM79" s="267">
        <v>5.4139969967905033E-3</v>
      </c>
      <c r="CN79" s="267">
        <v>3.9497575968768196E-3</v>
      </c>
      <c r="CO79" s="267">
        <v>7.4487994941204744E-3</v>
      </c>
      <c r="CP79" s="267">
        <v>6.5229409041806866E-3</v>
      </c>
      <c r="CQ79" s="267">
        <v>5.0536260916652304E-3</v>
      </c>
      <c r="CR79" s="267">
        <v>5.4047587836763417E-3</v>
      </c>
      <c r="CS79" s="267">
        <v>3.7681386291999758E-3</v>
      </c>
      <c r="CT79" s="267">
        <v>1.2579522064484334E-2</v>
      </c>
      <c r="CU79" s="267">
        <v>3.1602303940465085E-3</v>
      </c>
      <c r="CV79" s="267">
        <v>9.8105117771298822E-3</v>
      </c>
      <c r="CW79" s="267">
        <v>7.400211338297766E-3</v>
      </c>
      <c r="CX79" s="267">
        <v>3.3305516097794398E-3</v>
      </c>
      <c r="CY79" s="267">
        <v>8.1392611592458509E-3</v>
      </c>
      <c r="CZ79" s="267">
        <v>1.1641380230570047E-2</v>
      </c>
      <c r="DA79" s="267">
        <v>4.1449668436682723E-3</v>
      </c>
      <c r="DB79" s="267">
        <v>4.1498789657301374E-3</v>
      </c>
      <c r="DC79" s="267">
        <v>2.1924594918237731E-2</v>
      </c>
      <c r="DD79" s="267">
        <v>5.0730042479445861E-2</v>
      </c>
      <c r="DE79" s="268">
        <v>8.5820234684635659E-3</v>
      </c>
      <c r="DF79" s="266">
        <v>2.4215163906527377</v>
      </c>
      <c r="DG79" s="269">
        <v>1.8911137050780416</v>
      </c>
      <c r="DH79" s="270"/>
      <c r="DI79" s="270"/>
      <c r="DJ79" s="270"/>
      <c r="DK79" s="270"/>
      <c r="DL79" s="270"/>
      <c r="DM79" s="270"/>
      <c r="DN79" s="270"/>
      <c r="DO79" s="270"/>
      <c r="DP79" s="270"/>
      <c r="DQ79" s="270"/>
      <c r="DR79" s="270"/>
      <c r="DS79" s="270"/>
      <c r="DT79" s="270"/>
      <c r="DU79" s="270"/>
      <c r="DV79" s="270"/>
      <c r="DW79" s="270"/>
      <c r="DX79" s="270"/>
      <c r="DY79" s="270"/>
      <c r="DZ79" s="270"/>
      <c r="EA79" s="270"/>
      <c r="EB79" s="270"/>
      <c r="EC79" s="253"/>
      <c r="ED79" s="271"/>
    </row>
    <row r="80" spans="1:134" ht="39.950000000000003" customHeight="1">
      <c r="A80" s="272" t="s">
        <v>271</v>
      </c>
      <c r="B80" s="265" t="s">
        <v>172</v>
      </c>
      <c r="C80" s="266">
        <v>5.3610645998238227E-2</v>
      </c>
      <c r="D80" s="267">
        <v>2.2989539112671223E-2</v>
      </c>
      <c r="E80" s="267">
        <v>8.580770008573238E-2</v>
      </c>
      <c r="F80" s="267">
        <v>5.1937307048426723E-2</v>
      </c>
      <c r="G80" s="267">
        <v>3.1127474837568721E-2</v>
      </c>
      <c r="H80" s="267">
        <v>0</v>
      </c>
      <c r="I80" s="267">
        <v>0.32150162156707185</v>
      </c>
      <c r="J80" s="267">
        <v>1.6537248315672576E-2</v>
      </c>
      <c r="K80" s="267">
        <v>1.50642479726008E-2</v>
      </c>
      <c r="L80" s="267">
        <v>1.295952312701322E-2</v>
      </c>
      <c r="M80" s="267">
        <v>0</v>
      </c>
      <c r="N80" s="267">
        <v>1.6361659872176831E-2</v>
      </c>
      <c r="O80" s="267">
        <v>8.9628880886024904E-3</v>
      </c>
      <c r="P80" s="267">
        <v>4.5399254456869514E-2</v>
      </c>
      <c r="Q80" s="267">
        <v>1.0704903263273677E-2</v>
      </c>
      <c r="R80" s="267">
        <v>8.347375627451116E-3</v>
      </c>
      <c r="S80" s="267">
        <v>8.2227363322763154E-3</v>
      </c>
      <c r="T80" s="267">
        <v>1.3280041847962531E-2</v>
      </c>
      <c r="U80" s="267">
        <v>7.3290258377812882E-3</v>
      </c>
      <c r="V80" s="267">
        <v>8.2957803964873351E-3</v>
      </c>
      <c r="W80" s="267">
        <v>3.3298170832142707E-3</v>
      </c>
      <c r="X80" s="267">
        <v>5.3464486487351066E-3</v>
      </c>
      <c r="Y80" s="267">
        <v>5.2876010519867948E-2</v>
      </c>
      <c r="Z80" s="267">
        <v>6.4619890456589424E-3</v>
      </c>
      <c r="AA80" s="267">
        <v>5.4409166180647301E-3</v>
      </c>
      <c r="AB80" s="267">
        <v>7.0103922004297048E-3</v>
      </c>
      <c r="AC80" s="267">
        <v>1.2797562708100677E-3</v>
      </c>
      <c r="AD80" s="267">
        <v>7.7295442079674112E-3</v>
      </c>
      <c r="AE80" s="267">
        <v>5.5666849817481183E-3</v>
      </c>
      <c r="AF80" s="267">
        <v>3.843496435689021E-3</v>
      </c>
      <c r="AG80" s="267">
        <v>3.5395601536083814E-3</v>
      </c>
      <c r="AH80" s="267">
        <v>4.5095034595318065E-3</v>
      </c>
      <c r="AI80" s="267">
        <v>9.9946162139269296E-2</v>
      </c>
      <c r="AJ80" s="267">
        <v>6.3132210097780282E-3</v>
      </c>
      <c r="AK80" s="267">
        <v>9.47439467784854E-3</v>
      </c>
      <c r="AL80" s="267">
        <v>0</v>
      </c>
      <c r="AM80" s="267">
        <v>8.0312620226568061E-3</v>
      </c>
      <c r="AN80" s="267">
        <v>9.9871884017081573E-3</v>
      </c>
      <c r="AO80" s="267">
        <v>5.68670298992471E-3</v>
      </c>
      <c r="AP80" s="267">
        <v>7.0896596387709909E-3</v>
      </c>
      <c r="AQ80" s="267">
        <v>7.8987136773964323E-3</v>
      </c>
      <c r="AR80" s="267">
        <v>1.240645931364443E-2</v>
      </c>
      <c r="AS80" s="267">
        <v>1.0113890823717952E-2</v>
      </c>
      <c r="AT80" s="267">
        <v>8.1592044769585436E-3</v>
      </c>
      <c r="AU80" s="267">
        <v>7.8957778066859243E-3</v>
      </c>
      <c r="AV80" s="267">
        <v>8.2261927578758404E-3</v>
      </c>
      <c r="AW80" s="267">
        <v>8.5429198304261076E-3</v>
      </c>
      <c r="AX80" s="267">
        <v>2.8372225223399507E-3</v>
      </c>
      <c r="AY80" s="267">
        <v>5.2113849979422752E-3</v>
      </c>
      <c r="AZ80" s="267">
        <v>4.8480763491476906E-3</v>
      </c>
      <c r="BA80" s="267">
        <v>3.8968700028651341E-3</v>
      </c>
      <c r="BB80" s="267">
        <v>5.8076565116137501E-3</v>
      </c>
      <c r="BC80" s="267">
        <v>1.7558236480960034E-3</v>
      </c>
      <c r="BD80" s="267">
        <v>9.591519790846035E-5</v>
      </c>
      <c r="BE80" s="267">
        <v>0</v>
      </c>
      <c r="BF80" s="267">
        <v>6.871853960045063E-4</v>
      </c>
      <c r="BG80" s="267">
        <v>2.9747782929132388E-3</v>
      </c>
      <c r="BH80" s="267">
        <v>5.2001421581454269E-3</v>
      </c>
      <c r="BI80" s="267">
        <v>2.630116493450099E-3</v>
      </c>
      <c r="BJ80" s="267">
        <v>4.0642118149160557E-2</v>
      </c>
      <c r="BK80" s="267">
        <v>1.0177135052891586E-2</v>
      </c>
      <c r="BL80" s="267">
        <v>3.0325286943925157E-2</v>
      </c>
      <c r="BM80" s="267">
        <v>2.8593118836419695E-2</v>
      </c>
      <c r="BN80" s="267">
        <v>3.688337729730732E-2</v>
      </c>
      <c r="BO80" s="267">
        <v>2.5099146224731847E-2</v>
      </c>
      <c r="BP80" s="267">
        <v>1.1775536441283024E-2</v>
      </c>
      <c r="BQ80" s="267">
        <v>6.9567762382081177E-3</v>
      </c>
      <c r="BR80" s="267">
        <v>9.488875969148448E-3</v>
      </c>
      <c r="BS80" s="267">
        <v>3.4602783232473337E-2</v>
      </c>
      <c r="BT80" s="267">
        <v>4.1189857964118844E-2</v>
      </c>
      <c r="BU80" s="267">
        <v>2.6790010002146605E-2</v>
      </c>
      <c r="BV80" s="267">
        <v>1.1919597256483451E-2</v>
      </c>
      <c r="BW80" s="267">
        <v>7.5609759532146723E-3</v>
      </c>
      <c r="BX80" s="267">
        <v>3.8186074454867693E-3</v>
      </c>
      <c r="BY80" s="267">
        <v>4.2329473445297406E-3</v>
      </c>
      <c r="BZ80" s="267">
        <v>3.6738567712679719E-3</v>
      </c>
      <c r="CA80" s="267">
        <v>1.0077045878757946</v>
      </c>
      <c r="CB80" s="267">
        <v>9.8569787092992432E-3</v>
      </c>
      <c r="CC80" s="267">
        <v>6.9924059754252563E-3</v>
      </c>
      <c r="CD80" s="267">
        <v>6.075192100280128E-3</v>
      </c>
      <c r="CE80" s="267">
        <v>7.6547783669457742E-3</v>
      </c>
      <c r="CF80" s="267">
        <v>7.3835163076962649E-3</v>
      </c>
      <c r="CG80" s="267">
        <v>1.0565164230778119E-2</v>
      </c>
      <c r="CH80" s="267">
        <v>1.1877582703010543E-2</v>
      </c>
      <c r="CI80" s="267">
        <v>1.0701583089030646E-2</v>
      </c>
      <c r="CJ80" s="267">
        <v>1.637217345729268E-2</v>
      </c>
      <c r="CK80" s="267">
        <v>1.1364285003488381E-2</v>
      </c>
      <c r="CL80" s="267">
        <v>1.3446011247970556E-2</v>
      </c>
      <c r="CM80" s="267">
        <v>2.6099280285578369E-2</v>
      </c>
      <c r="CN80" s="267">
        <v>1.6493504559904389E-2</v>
      </c>
      <c r="CO80" s="267">
        <v>8.0393568146739647E-3</v>
      </c>
      <c r="CP80" s="267">
        <v>8.7812286880386888E-3</v>
      </c>
      <c r="CQ80" s="267">
        <v>1.4454369723848148E-2</v>
      </c>
      <c r="CR80" s="267">
        <v>1.1348599054062894E-2</v>
      </c>
      <c r="CS80" s="267">
        <v>9.5917075734781726E-3</v>
      </c>
      <c r="CT80" s="267">
        <v>1.4459557573781118E-2</v>
      </c>
      <c r="CU80" s="267">
        <v>1.0472344811832394E-2</v>
      </c>
      <c r="CV80" s="267">
        <v>1.0363040964160602E-2</v>
      </c>
      <c r="CW80" s="267">
        <v>9.0277821218776328E-3</v>
      </c>
      <c r="CX80" s="267">
        <v>1.2539925481215224E-2</v>
      </c>
      <c r="CY80" s="267">
        <v>3.5871930046376302E-2</v>
      </c>
      <c r="CZ80" s="267">
        <v>7.5532871065800717E-3</v>
      </c>
      <c r="DA80" s="267">
        <v>2.0094514643040493E-2</v>
      </c>
      <c r="DB80" s="267">
        <v>3.5085786802980405E-2</v>
      </c>
      <c r="DC80" s="267">
        <v>4.3353733706461978E-2</v>
      </c>
      <c r="DD80" s="267">
        <v>7.5995748895790289E-3</v>
      </c>
      <c r="DE80" s="268">
        <v>9.2580884585877141E-3</v>
      </c>
      <c r="DF80" s="266">
        <v>2.8553018940461552</v>
      </c>
      <c r="DG80" s="269">
        <v>2.2298839540418904</v>
      </c>
      <c r="DH80" s="270"/>
      <c r="DI80" s="270"/>
      <c r="DJ80" s="270"/>
      <c r="DK80" s="270"/>
      <c r="DL80" s="270"/>
      <c r="DM80" s="270"/>
      <c r="DN80" s="270"/>
      <c r="DO80" s="270"/>
      <c r="DP80" s="270"/>
      <c r="DQ80" s="270"/>
      <c r="DR80" s="270"/>
      <c r="DS80" s="270"/>
      <c r="DT80" s="270"/>
      <c r="DU80" s="270"/>
      <c r="DV80" s="270"/>
      <c r="DW80" s="270"/>
      <c r="DX80" s="270"/>
      <c r="DY80" s="270"/>
      <c r="DZ80" s="270"/>
      <c r="EA80" s="270"/>
      <c r="EB80" s="270"/>
      <c r="EC80" s="253"/>
      <c r="ED80" s="271"/>
    </row>
    <row r="81" spans="1:134" ht="39.950000000000003" customHeight="1">
      <c r="A81" s="272" t="s">
        <v>272</v>
      </c>
      <c r="B81" s="265" t="s">
        <v>173</v>
      </c>
      <c r="C81" s="266">
        <v>2.174170295991719E-3</v>
      </c>
      <c r="D81" s="267">
        <v>3.1039522117542961E-3</v>
      </c>
      <c r="E81" s="267">
        <v>1.5588997010980721E-3</v>
      </c>
      <c r="F81" s="267">
        <v>8.7157918857043383E-4</v>
      </c>
      <c r="G81" s="267">
        <v>3.0523637559341623E-3</v>
      </c>
      <c r="H81" s="267">
        <v>0</v>
      </c>
      <c r="I81" s="267">
        <v>2.9427301421684868E-3</v>
      </c>
      <c r="J81" s="267">
        <v>4.8916265678953354E-3</v>
      </c>
      <c r="K81" s="267">
        <v>3.6098002642438653E-3</v>
      </c>
      <c r="L81" s="267">
        <v>2.248990823793364E-3</v>
      </c>
      <c r="M81" s="267">
        <v>0</v>
      </c>
      <c r="N81" s="267">
        <v>1.2443909922742469E-3</v>
      </c>
      <c r="O81" s="267">
        <v>5.6418692900557748E-4</v>
      </c>
      <c r="P81" s="267">
        <v>4.6684120093803969E-3</v>
      </c>
      <c r="Q81" s="267">
        <v>1.5767399422824649E-3</v>
      </c>
      <c r="R81" s="267">
        <v>8.6373096321189224E-3</v>
      </c>
      <c r="S81" s="267">
        <v>4.5748040501986291E-3</v>
      </c>
      <c r="T81" s="267">
        <v>5.8254668921194552E-3</v>
      </c>
      <c r="U81" s="267">
        <v>9.5254162413393254E-3</v>
      </c>
      <c r="V81" s="267">
        <v>8.4260935943877621E-3</v>
      </c>
      <c r="W81" s="267">
        <v>1.864998386389571E-3</v>
      </c>
      <c r="X81" s="267">
        <v>6.8876929311498273E-3</v>
      </c>
      <c r="Y81" s="267">
        <v>8.3305865198712511E-3</v>
      </c>
      <c r="Z81" s="267">
        <v>3.7046356672236175E-3</v>
      </c>
      <c r="AA81" s="267">
        <v>5.2573623583439064E-3</v>
      </c>
      <c r="AB81" s="267">
        <v>8.3395806835661768E-3</v>
      </c>
      <c r="AC81" s="267">
        <v>5.3297688385647267E-3</v>
      </c>
      <c r="AD81" s="267">
        <v>4.0749176410019364E-2</v>
      </c>
      <c r="AE81" s="267">
        <v>9.7535600722500296E-4</v>
      </c>
      <c r="AF81" s="267">
        <v>6.2389005746744898E-4</v>
      </c>
      <c r="AG81" s="267">
        <v>1.6217415196066715E-4</v>
      </c>
      <c r="AH81" s="267">
        <v>1.2240065697811655E-2</v>
      </c>
      <c r="AI81" s="267">
        <v>2.4593014772618965E-2</v>
      </c>
      <c r="AJ81" s="267">
        <v>6.5423392098514282E-3</v>
      </c>
      <c r="AK81" s="267">
        <v>5.9968347670538037E-3</v>
      </c>
      <c r="AL81" s="267">
        <v>0</v>
      </c>
      <c r="AM81" s="267">
        <v>8.9759814748856092E-3</v>
      </c>
      <c r="AN81" s="267">
        <v>1.5111536337924069E-2</v>
      </c>
      <c r="AO81" s="267">
        <v>9.6612291036958075E-3</v>
      </c>
      <c r="AP81" s="267">
        <v>2.162664705885925E-2</v>
      </c>
      <c r="AQ81" s="267">
        <v>1.4503869911335442E-2</v>
      </c>
      <c r="AR81" s="267">
        <v>7.7037462395348442E-3</v>
      </c>
      <c r="AS81" s="267">
        <v>6.5625702003935023E-3</v>
      </c>
      <c r="AT81" s="267">
        <v>3.6170092221541562E-3</v>
      </c>
      <c r="AU81" s="267">
        <v>1.3958740836884349E-3</v>
      </c>
      <c r="AV81" s="267">
        <v>9.5997570354735304E-4</v>
      </c>
      <c r="AW81" s="267">
        <v>1.1801017218815528E-3</v>
      </c>
      <c r="AX81" s="267">
        <v>1.034990217116888E-3</v>
      </c>
      <c r="AY81" s="267">
        <v>1.1429504483385202E-3</v>
      </c>
      <c r="AZ81" s="267">
        <v>4.3700401793618352E-4</v>
      </c>
      <c r="BA81" s="267">
        <v>5.3648134343977738E-4</v>
      </c>
      <c r="BB81" s="267">
        <v>1.1643748543033567E-3</v>
      </c>
      <c r="BC81" s="267">
        <v>8.8679084538293164E-5</v>
      </c>
      <c r="BD81" s="267">
        <v>1.3249532063177321E-5</v>
      </c>
      <c r="BE81" s="267">
        <v>0</v>
      </c>
      <c r="BF81" s="267">
        <v>1.9457069155433499E-4</v>
      </c>
      <c r="BG81" s="267">
        <v>5.49898587365138E-3</v>
      </c>
      <c r="BH81" s="267">
        <v>9.3599965288306917E-3</v>
      </c>
      <c r="BI81" s="267">
        <v>3.9421171105817289E-3</v>
      </c>
      <c r="BJ81" s="267">
        <v>1.1359751726545567E-3</v>
      </c>
      <c r="BK81" s="267">
        <v>0.18104946189866067</v>
      </c>
      <c r="BL81" s="267">
        <v>1.6909359223029673E-3</v>
      </c>
      <c r="BM81" s="267">
        <v>1.6444113679176247E-3</v>
      </c>
      <c r="BN81" s="267">
        <v>2.7651327389933548E-3</v>
      </c>
      <c r="BO81" s="267">
        <v>2.0589268393355975E-3</v>
      </c>
      <c r="BP81" s="267">
        <v>8.4596395559693085E-3</v>
      </c>
      <c r="BQ81" s="267">
        <v>3.5018393994923239E-3</v>
      </c>
      <c r="BR81" s="267">
        <v>7.932429647528143E-4</v>
      </c>
      <c r="BS81" s="267">
        <v>1.1701040021841345E-3</v>
      </c>
      <c r="BT81" s="267">
        <v>7.1571708563647593E-4</v>
      </c>
      <c r="BU81" s="267">
        <v>5.4656411976132253E-4</v>
      </c>
      <c r="BV81" s="267">
        <v>3.7405664789984927E-4</v>
      </c>
      <c r="BW81" s="267">
        <v>1.4009692239142605E-4</v>
      </c>
      <c r="BX81" s="267">
        <v>7.1695788435318617E-5</v>
      </c>
      <c r="BY81" s="267">
        <v>1.2634109782058999E-3</v>
      </c>
      <c r="BZ81" s="267">
        <v>2.7640931898929009E-3</v>
      </c>
      <c r="CA81" s="267">
        <v>7.8488027763778841E-3</v>
      </c>
      <c r="CB81" s="267">
        <v>1.2771459372716529</v>
      </c>
      <c r="CC81" s="267">
        <v>2.3431805569064795E-3</v>
      </c>
      <c r="CD81" s="267">
        <v>4.2813224930221994E-4</v>
      </c>
      <c r="CE81" s="267">
        <v>5.5254161004743036E-4</v>
      </c>
      <c r="CF81" s="267">
        <v>4.2605305426752599E-4</v>
      </c>
      <c r="CG81" s="267">
        <v>2.0463260896193942E-3</v>
      </c>
      <c r="CH81" s="267">
        <v>3.2961553897576973E-4</v>
      </c>
      <c r="CI81" s="267">
        <v>5.2916247091096464E-4</v>
      </c>
      <c r="CJ81" s="267">
        <v>4.9136927739812039E-4</v>
      </c>
      <c r="CK81" s="267">
        <v>3.4340307596273913E-4</v>
      </c>
      <c r="CL81" s="267">
        <v>1.0807608497524878E-3</v>
      </c>
      <c r="CM81" s="267">
        <v>4.7981785327187932E-4</v>
      </c>
      <c r="CN81" s="267">
        <v>7.7303058884194305E-4</v>
      </c>
      <c r="CO81" s="267">
        <v>7.5697623827910849E-4</v>
      </c>
      <c r="CP81" s="267">
        <v>4.0950621827394484E-4</v>
      </c>
      <c r="CQ81" s="267">
        <v>6.5409217429267719E-4</v>
      </c>
      <c r="CR81" s="267">
        <v>5.0108832328432478E-4</v>
      </c>
      <c r="CS81" s="267">
        <v>5.3532028814680171E-4</v>
      </c>
      <c r="CT81" s="267">
        <v>4.4305995832416735E-4</v>
      </c>
      <c r="CU81" s="267">
        <v>1.922807273246717E-4</v>
      </c>
      <c r="CV81" s="267">
        <v>4.8055652247985635E-4</v>
      </c>
      <c r="CW81" s="267">
        <v>1.1414090676681546E-3</v>
      </c>
      <c r="CX81" s="267">
        <v>3.0797072535925868E-4</v>
      </c>
      <c r="CY81" s="267">
        <v>1.0602115835277467E-3</v>
      </c>
      <c r="CZ81" s="267">
        <v>9.8320238503135063E-4</v>
      </c>
      <c r="DA81" s="267">
        <v>6.7836072793400141E-4</v>
      </c>
      <c r="DB81" s="267">
        <v>7.2550972617360502E-4</v>
      </c>
      <c r="DC81" s="267">
        <v>9.2876837534930227E-4</v>
      </c>
      <c r="DD81" s="267">
        <v>2.6748447325296403E-3</v>
      </c>
      <c r="DE81" s="268">
        <v>5.8821459151745035E-4</v>
      </c>
      <c r="DF81" s="266">
        <v>1.8338311606771984</v>
      </c>
      <c r="DG81" s="269">
        <v>1.4321535274931594</v>
      </c>
      <c r="DH81" s="270"/>
      <c r="DI81" s="270"/>
      <c r="DJ81" s="270"/>
      <c r="DK81" s="270"/>
      <c r="DL81" s="270"/>
      <c r="DM81" s="270"/>
      <c r="DN81" s="270"/>
      <c r="DO81" s="270"/>
      <c r="DP81" s="270"/>
      <c r="DQ81" s="270"/>
      <c r="DR81" s="270"/>
      <c r="DS81" s="270"/>
      <c r="DT81" s="270"/>
      <c r="DU81" s="270"/>
      <c r="DV81" s="270"/>
      <c r="DW81" s="270"/>
      <c r="DX81" s="270"/>
      <c r="DY81" s="270"/>
      <c r="DZ81" s="270"/>
      <c r="EA81" s="270"/>
      <c r="EB81" s="270"/>
      <c r="EC81" s="253"/>
      <c r="ED81" s="271"/>
    </row>
    <row r="82" spans="1:134" ht="39.950000000000003" customHeight="1">
      <c r="A82" s="272" t="s">
        <v>273</v>
      </c>
      <c r="B82" s="265" t="s">
        <v>174</v>
      </c>
      <c r="C82" s="266">
        <v>4.5250720727939991E-4</v>
      </c>
      <c r="D82" s="267">
        <v>3.7731017251393359E-4</v>
      </c>
      <c r="E82" s="267">
        <v>5.0113908146208778E-3</v>
      </c>
      <c r="F82" s="267">
        <v>5.4618030732155693E-4</v>
      </c>
      <c r="G82" s="267">
        <v>4.054039217474043E-4</v>
      </c>
      <c r="H82" s="267">
        <v>0</v>
      </c>
      <c r="I82" s="267">
        <v>7.2986732034797583E-4</v>
      </c>
      <c r="J82" s="267">
        <v>3.6237689899219842E-4</v>
      </c>
      <c r="K82" s="267">
        <v>1.6685988736444578E-4</v>
      </c>
      <c r="L82" s="267">
        <v>4.4197099984465393E-4</v>
      </c>
      <c r="M82" s="267">
        <v>0</v>
      </c>
      <c r="N82" s="267">
        <v>7.5792016955230799E-4</v>
      </c>
      <c r="O82" s="267">
        <v>8.8996643006144746E-4</v>
      </c>
      <c r="P82" s="267">
        <v>3.8506500506800296E-4</v>
      </c>
      <c r="Q82" s="267">
        <v>8.7609851792342199E-4</v>
      </c>
      <c r="R82" s="267">
        <v>3.4222562020734689E-4</v>
      </c>
      <c r="S82" s="267">
        <v>4.830161720380404E-4</v>
      </c>
      <c r="T82" s="267">
        <v>1.8944637892788559E-3</v>
      </c>
      <c r="U82" s="267">
        <v>5.1373938772429921E-4</v>
      </c>
      <c r="V82" s="267">
        <v>6.2530441095243726E-4</v>
      </c>
      <c r="W82" s="267">
        <v>1.0943103847347961E-4</v>
      </c>
      <c r="X82" s="267">
        <v>2.2821702329797717E-4</v>
      </c>
      <c r="Y82" s="267">
        <v>3.1980019523698957E-4</v>
      </c>
      <c r="Z82" s="267">
        <v>2.6269879439804215E-4</v>
      </c>
      <c r="AA82" s="267">
        <v>2.5892013758635809E-3</v>
      </c>
      <c r="AB82" s="267">
        <v>6.2309642579921746E-4</v>
      </c>
      <c r="AC82" s="267">
        <v>2.0242635271852793E-4</v>
      </c>
      <c r="AD82" s="267">
        <v>6.0235545852337666E-4</v>
      </c>
      <c r="AE82" s="267">
        <v>5.0464137004585345E-4</v>
      </c>
      <c r="AF82" s="267">
        <v>3.919366619840809E-4</v>
      </c>
      <c r="AG82" s="267">
        <v>2.0407637091068241E-4</v>
      </c>
      <c r="AH82" s="267">
        <v>2.1697737652454741E-4</v>
      </c>
      <c r="AI82" s="267">
        <v>3.5236597143063536E-4</v>
      </c>
      <c r="AJ82" s="267">
        <v>1.466236178528721E-4</v>
      </c>
      <c r="AK82" s="267">
        <v>7.2311637212506556E-4</v>
      </c>
      <c r="AL82" s="267">
        <v>0</v>
      </c>
      <c r="AM82" s="267">
        <v>2.8651182311455864E-4</v>
      </c>
      <c r="AN82" s="267">
        <v>5.2520499384259647E-4</v>
      </c>
      <c r="AO82" s="267">
        <v>1.6655378767401868E-4</v>
      </c>
      <c r="AP82" s="267">
        <v>2.2674908535890576E-4</v>
      </c>
      <c r="AQ82" s="267">
        <v>2.3226363282517941E-4</v>
      </c>
      <c r="AR82" s="267">
        <v>1.6149425796475104E-3</v>
      </c>
      <c r="AS82" s="267">
        <v>3.9803950588732085E-4</v>
      </c>
      <c r="AT82" s="267">
        <v>6.9590910278672377E-4</v>
      </c>
      <c r="AU82" s="267">
        <v>6.7147418342819313E-4</v>
      </c>
      <c r="AV82" s="267">
        <v>6.633504545168257E-4</v>
      </c>
      <c r="AW82" s="267">
        <v>6.7731657394038314E-4</v>
      </c>
      <c r="AX82" s="267">
        <v>4.1477489291092068E-4</v>
      </c>
      <c r="AY82" s="267">
        <v>7.032307806868536E-4</v>
      </c>
      <c r="AZ82" s="267">
        <v>1.3956775651666038E-4</v>
      </c>
      <c r="BA82" s="267">
        <v>8.3522010241775474E-4</v>
      </c>
      <c r="BB82" s="267">
        <v>4.7375765466999649E-4</v>
      </c>
      <c r="BC82" s="267">
        <v>8.9335005390645976E-5</v>
      </c>
      <c r="BD82" s="267">
        <v>7.6045373860112516E-6</v>
      </c>
      <c r="BE82" s="267">
        <v>0</v>
      </c>
      <c r="BF82" s="267">
        <v>4.342977615783758E-5</v>
      </c>
      <c r="BG82" s="267">
        <v>1.5804324789138024E-4</v>
      </c>
      <c r="BH82" s="267">
        <v>2.2703211698811649E-4</v>
      </c>
      <c r="BI82" s="267">
        <v>1.7057362442794683E-4</v>
      </c>
      <c r="BJ82" s="267">
        <v>5.0808985608097475E-4</v>
      </c>
      <c r="BK82" s="267">
        <v>1.9039461625523373E-4</v>
      </c>
      <c r="BL82" s="267">
        <v>3.591627844884673E-4</v>
      </c>
      <c r="BM82" s="267">
        <v>4.3230139473166007E-4</v>
      </c>
      <c r="BN82" s="267">
        <v>4.8027476319347732E-4</v>
      </c>
      <c r="BO82" s="267">
        <v>3.8341707897722341E-4</v>
      </c>
      <c r="BP82" s="267">
        <v>3.9435004792249796E-4</v>
      </c>
      <c r="BQ82" s="267">
        <v>1.8861193641907901E-4</v>
      </c>
      <c r="BR82" s="267">
        <v>4.4519691839170391E-4</v>
      </c>
      <c r="BS82" s="267">
        <v>1.5130525257742108E-3</v>
      </c>
      <c r="BT82" s="267">
        <v>1.9518147516215327E-3</v>
      </c>
      <c r="BU82" s="267">
        <v>1.0169690402425571E-3</v>
      </c>
      <c r="BV82" s="267">
        <v>3.0793624185055171E-4</v>
      </c>
      <c r="BW82" s="267">
        <v>2.3690711083114942E-4</v>
      </c>
      <c r="BX82" s="267">
        <v>8.1776608335610087E-5</v>
      </c>
      <c r="BY82" s="267">
        <v>1.3465653626536708E-4</v>
      </c>
      <c r="BZ82" s="267">
        <v>3.768331502315018E-4</v>
      </c>
      <c r="CA82" s="267">
        <v>4.1673295982980668E-4</v>
      </c>
      <c r="CB82" s="267">
        <v>5.4114565783578252E-4</v>
      </c>
      <c r="CC82" s="267">
        <v>1.0047453472819561</v>
      </c>
      <c r="CD82" s="267">
        <v>1.6837464935698422E-3</v>
      </c>
      <c r="CE82" s="267">
        <v>4.3558624088634214E-4</v>
      </c>
      <c r="CF82" s="267">
        <v>5.6436745216730455E-4</v>
      </c>
      <c r="CG82" s="267">
        <v>1.0873010722359638E-2</v>
      </c>
      <c r="CH82" s="267">
        <v>1.3505888758137546E-3</v>
      </c>
      <c r="CI82" s="267">
        <v>3.4896016140939117E-3</v>
      </c>
      <c r="CJ82" s="267">
        <v>2.2325623546071375E-3</v>
      </c>
      <c r="CK82" s="267">
        <v>2.6842648627140313E-3</v>
      </c>
      <c r="CL82" s="267">
        <v>8.0680959425768872E-3</v>
      </c>
      <c r="CM82" s="267">
        <v>6.3889756247412753E-4</v>
      </c>
      <c r="CN82" s="267">
        <v>2.2217533557631979E-3</v>
      </c>
      <c r="CO82" s="267">
        <v>1.1461822270454219E-3</v>
      </c>
      <c r="CP82" s="267">
        <v>5.8714789330499789E-4</v>
      </c>
      <c r="CQ82" s="267">
        <v>3.3605123544433181E-4</v>
      </c>
      <c r="CR82" s="267">
        <v>3.6270039793719701E-4</v>
      </c>
      <c r="CS82" s="267">
        <v>3.4014569689697804E-4</v>
      </c>
      <c r="CT82" s="267">
        <v>2.2014139926287862E-3</v>
      </c>
      <c r="CU82" s="267">
        <v>8.6181725866494631E-4</v>
      </c>
      <c r="CV82" s="267">
        <v>3.0708460394704841E-3</v>
      </c>
      <c r="CW82" s="267">
        <v>5.1933847282219312E-4</v>
      </c>
      <c r="CX82" s="267">
        <v>1.5929837426070757E-3</v>
      </c>
      <c r="CY82" s="267">
        <v>7.5510613184535881E-4</v>
      </c>
      <c r="CZ82" s="267">
        <v>4.4346791743448343E-4</v>
      </c>
      <c r="DA82" s="267">
        <v>8.5859000601755896E-4</v>
      </c>
      <c r="DB82" s="267">
        <v>9.8451757266432576E-4</v>
      </c>
      <c r="DC82" s="267">
        <v>7.4371708828281007E-4</v>
      </c>
      <c r="DD82" s="267">
        <v>3.8669986513758137E-4</v>
      </c>
      <c r="DE82" s="268">
        <v>1.2878813832239181E-3</v>
      </c>
      <c r="DF82" s="266">
        <v>1.0975855703161792</v>
      </c>
      <c r="DG82" s="269">
        <v>0.85717326652549131</v>
      </c>
      <c r="DH82" s="270"/>
      <c r="DI82" s="270"/>
      <c r="DJ82" s="270"/>
      <c r="DK82" s="270"/>
      <c r="DL82" s="270"/>
      <c r="DM82" s="270"/>
      <c r="DN82" s="270"/>
      <c r="DO82" s="270"/>
      <c r="DP82" s="270"/>
      <c r="DQ82" s="270"/>
      <c r="DR82" s="270"/>
      <c r="DS82" s="270"/>
      <c r="DT82" s="270"/>
      <c r="DU82" s="270"/>
      <c r="DV82" s="270"/>
      <c r="DW82" s="270"/>
      <c r="DX82" s="270"/>
      <c r="DY82" s="270"/>
      <c r="DZ82" s="270"/>
      <c r="EA82" s="270"/>
      <c r="EB82" s="270"/>
      <c r="EC82" s="253"/>
      <c r="ED82" s="271"/>
    </row>
    <row r="83" spans="1:134" ht="39.950000000000003" customHeight="1">
      <c r="A83" s="272" t="s">
        <v>274</v>
      </c>
      <c r="B83" s="265" t="s">
        <v>175</v>
      </c>
      <c r="C83" s="266">
        <v>2.7114980327671541E-3</v>
      </c>
      <c r="D83" s="267">
        <v>1.1265453841363994E-2</v>
      </c>
      <c r="E83" s="267">
        <v>2.480335974206264E-3</v>
      </c>
      <c r="F83" s="267">
        <v>3.5556770262198814E-5</v>
      </c>
      <c r="G83" s="267">
        <v>5.4290412894037246E-4</v>
      </c>
      <c r="H83" s="267">
        <v>0</v>
      </c>
      <c r="I83" s="267">
        <v>1.3141904066130844E-4</v>
      </c>
      <c r="J83" s="267">
        <v>8.5471854562357234E-4</v>
      </c>
      <c r="K83" s="267">
        <v>2.5050458857834722E-4</v>
      </c>
      <c r="L83" s="267">
        <v>2.852723086450727E-4</v>
      </c>
      <c r="M83" s="267">
        <v>0</v>
      </c>
      <c r="N83" s="267">
        <v>1.9386127004665288E-4</v>
      </c>
      <c r="O83" s="267">
        <v>1.8847647366014838E-4</v>
      </c>
      <c r="P83" s="267">
        <v>8.3976169110563101E-5</v>
      </c>
      <c r="Q83" s="267">
        <v>3.1085208398481869E-4</v>
      </c>
      <c r="R83" s="267">
        <v>3.7237179984428866E-5</v>
      </c>
      <c r="S83" s="267">
        <v>2.0884183123314894E-4</v>
      </c>
      <c r="T83" s="267">
        <v>2.354038442794882E-5</v>
      </c>
      <c r="U83" s="267">
        <v>3.3277497310759839E-4</v>
      </c>
      <c r="V83" s="267">
        <v>2.2900119456968323E-4</v>
      </c>
      <c r="W83" s="267">
        <v>6.9973886214645439E-5</v>
      </c>
      <c r="X83" s="267">
        <v>2.9956229112711451E-4</v>
      </c>
      <c r="Y83" s="267">
        <v>3.5540936193879827E-4</v>
      </c>
      <c r="Z83" s="267">
        <v>4.6890872247484378E-5</v>
      </c>
      <c r="AA83" s="267">
        <v>2.2166826452066238E-4</v>
      </c>
      <c r="AB83" s="267">
        <v>4.0587248086449112E-4</v>
      </c>
      <c r="AC83" s="267">
        <v>1.545035991228317E-4</v>
      </c>
      <c r="AD83" s="267">
        <v>1.8650307163273015E-3</v>
      </c>
      <c r="AE83" s="267">
        <v>3.1597405381614781E-5</v>
      </c>
      <c r="AF83" s="267">
        <v>3.7841994536315849E-5</v>
      </c>
      <c r="AG83" s="267">
        <v>1.6733489464768233E-5</v>
      </c>
      <c r="AH83" s="267">
        <v>3.1091386088909281E-5</v>
      </c>
      <c r="AI83" s="267">
        <v>1.0124181988371132E-3</v>
      </c>
      <c r="AJ83" s="267">
        <v>3.9705798968139316E-5</v>
      </c>
      <c r="AK83" s="267">
        <v>2.5625828837132539E-4</v>
      </c>
      <c r="AL83" s="267">
        <v>0</v>
      </c>
      <c r="AM83" s="267">
        <v>1.3697720389955976E-3</v>
      </c>
      <c r="AN83" s="267">
        <v>2.2667718076363405E-3</v>
      </c>
      <c r="AO83" s="267">
        <v>1.417445398855996E-3</v>
      </c>
      <c r="AP83" s="267">
        <v>7.519761741124532E-4</v>
      </c>
      <c r="AQ83" s="267">
        <v>8.1468809859840769E-4</v>
      </c>
      <c r="AR83" s="267">
        <v>1.2474432826575254E-3</v>
      </c>
      <c r="AS83" s="267">
        <v>1.0998859682114291E-3</v>
      </c>
      <c r="AT83" s="267">
        <v>6.0701060930974302E-4</v>
      </c>
      <c r="AU83" s="267">
        <v>1.9337413627819878E-4</v>
      </c>
      <c r="AV83" s="267">
        <v>1.4570209093439811E-4</v>
      </c>
      <c r="AW83" s="267">
        <v>1.7732711567174946E-4</v>
      </c>
      <c r="AX83" s="267">
        <v>1.6344508023836287E-4</v>
      </c>
      <c r="AY83" s="267">
        <v>1.9959604454004929E-4</v>
      </c>
      <c r="AZ83" s="267">
        <v>3.3935958818129188E-5</v>
      </c>
      <c r="BA83" s="267">
        <v>1.6769661174364416E-4</v>
      </c>
      <c r="BB83" s="267">
        <v>2.0614506751867392E-4</v>
      </c>
      <c r="BC83" s="267">
        <v>1.1349367948758245E-5</v>
      </c>
      <c r="BD83" s="267">
        <v>1.9909311724565184E-6</v>
      </c>
      <c r="BE83" s="267">
        <v>0</v>
      </c>
      <c r="BF83" s="267">
        <v>1.854711643216728E-5</v>
      </c>
      <c r="BG83" s="267">
        <v>6.0179379960872503E-4</v>
      </c>
      <c r="BH83" s="267">
        <v>1.6650920304178524E-3</v>
      </c>
      <c r="BI83" s="267">
        <v>7.3310249593226196E-4</v>
      </c>
      <c r="BJ83" s="267">
        <v>2.5899572912016717E-4</v>
      </c>
      <c r="BK83" s="267">
        <v>9.2235233711186336E-5</v>
      </c>
      <c r="BL83" s="267">
        <v>2.9803532195304917E-4</v>
      </c>
      <c r="BM83" s="267">
        <v>2.9495870298947013E-4</v>
      </c>
      <c r="BN83" s="267">
        <v>3.1548973213396458E-4</v>
      </c>
      <c r="BO83" s="267">
        <v>3.0114773778989432E-4</v>
      </c>
      <c r="BP83" s="267">
        <v>2.6840284444927016E-4</v>
      </c>
      <c r="BQ83" s="267">
        <v>2.7311759501498349E-4</v>
      </c>
      <c r="BR83" s="267">
        <v>7.2663845718520475E-5</v>
      </c>
      <c r="BS83" s="267">
        <v>9.2015740692720502E-5</v>
      </c>
      <c r="BT83" s="267">
        <v>6.4559441748926884E-5</v>
      </c>
      <c r="BU83" s="267">
        <v>4.9846772221188717E-5</v>
      </c>
      <c r="BV83" s="267">
        <v>1.5738539902531923E-5</v>
      </c>
      <c r="BW83" s="267">
        <v>1.4232672111242336E-5</v>
      </c>
      <c r="BX83" s="267">
        <v>5.6974795630370253E-6</v>
      </c>
      <c r="BY83" s="267">
        <v>3.2191690178124457E-4</v>
      </c>
      <c r="BZ83" s="267">
        <v>3.5564911240226662E-4</v>
      </c>
      <c r="CA83" s="267">
        <v>1.972536186572122E-4</v>
      </c>
      <c r="CB83" s="267">
        <v>1.2677000280792203E-4</v>
      </c>
      <c r="CC83" s="267">
        <v>1.9391764023187291E-4</v>
      </c>
      <c r="CD83" s="267">
        <v>1.0007092587466273</v>
      </c>
      <c r="CE83" s="267">
        <v>4.2979033773672223E-5</v>
      </c>
      <c r="CF83" s="267">
        <v>4.6188806787855597E-5</v>
      </c>
      <c r="CG83" s="267">
        <v>1.1639794737824027E-3</v>
      </c>
      <c r="CH83" s="267">
        <v>4.8134482193814978E-5</v>
      </c>
      <c r="CI83" s="267">
        <v>6.6427612541086029E-5</v>
      </c>
      <c r="CJ83" s="267">
        <v>1.1561379012191888E-4</v>
      </c>
      <c r="CK83" s="267">
        <v>3.4450777506418884E-5</v>
      </c>
      <c r="CL83" s="267">
        <v>3.0395240794601347E-4</v>
      </c>
      <c r="CM83" s="267">
        <v>4.3988585451134017E-5</v>
      </c>
      <c r="CN83" s="267">
        <v>5.2970670768429403E-5</v>
      </c>
      <c r="CO83" s="267">
        <v>1.2598337721726738E-4</v>
      </c>
      <c r="CP83" s="267">
        <v>1.8104740903778036E-4</v>
      </c>
      <c r="CQ83" s="267">
        <v>8.9379370744945661E-5</v>
      </c>
      <c r="CR83" s="267">
        <v>1.0361382338154379E-4</v>
      </c>
      <c r="CS83" s="267">
        <v>1.5296024270015096E-4</v>
      </c>
      <c r="CT83" s="267">
        <v>9.4424589365078756E-5</v>
      </c>
      <c r="CU83" s="267">
        <v>1.458172124736311E-4</v>
      </c>
      <c r="CV83" s="267">
        <v>1.0267135134588577E-4</v>
      </c>
      <c r="CW83" s="267">
        <v>1.688186553175628E-4</v>
      </c>
      <c r="CX83" s="267">
        <v>4.0758711638212055E-5</v>
      </c>
      <c r="CY83" s="267">
        <v>2.200182055307649E-4</v>
      </c>
      <c r="CZ83" s="267">
        <v>3.8553906223595501E-4</v>
      </c>
      <c r="DA83" s="267">
        <v>6.2416950488943554E-5</v>
      </c>
      <c r="DB83" s="267">
        <v>6.2998085348603858E-5</v>
      </c>
      <c r="DC83" s="267">
        <v>1.5483178626008142E-4</v>
      </c>
      <c r="DD83" s="267">
        <v>4.2140421569582335E-4</v>
      </c>
      <c r="DE83" s="268">
        <v>1.9568507589336288E-5</v>
      </c>
      <c r="DF83" s="266">
        <v>1.0476777146596903</v>
      </c>
      <c r="DG83" s="269">
        <v>0.81819709845685329</v>
      </c>
      <c r="DH83" s="270"/>
      <c r="DI83" s="270"/>
      <c r="DJ83" s="270"/>
      <c r="DK83" s="270"/>
      <c r="DL83" s="270"/>
      <c r="DM83" s="270"/>
      <c r="DN83" s="270"/>
      <c r="DO83" s="270"/>
      <c r="DP83" s="270"/>
      <c r="DQ83" s="270"/>
      <c r="DR83" s="270"/>
      <c r="DS83" s="270"/>
      <c r="DT83" s="270"/>
      <c r="DU83" s="270"/>
      <c r="DV83" s="270"/>
      <c r="DW83" s="270"/>
      <c r="DX83" s="270"/>
      <c r="DY83" s="270"/>
      <c r="DZ83" s="270"/>
      <c r="EA83" s="270"/>
      <c r="EB83" s="270"/>
      <c r="EC83" s="253"/>
      <c r="ED83" s="271"/>
    </row>
    <row r="84" spans="1:134" ht="39.950000000000003" customHeight="1">
      <c r="A84" s="272" t="s">
        <v>275</v>
      </c>
      <c r="B84" s="265" t="s">
        <v>176</v>
      </c>
      <c r="C84" s="266">
        <v>1.8557938917609031E-3</v>
      </c>
      <c r="D84" s="267">
        <v>6.7344807558291303E-3</v>
      </c>
      <c r="E84" s="267">
        <v>1.8661628152254826E-3</v>
      </c>
      <c r="F84" s="267">
        <v>7.515501551741162E-4</v>
      </c>
      <c r="G84" s="267">
        <v>3.9052659866021023E-3</v>
      </c>
      <c r="H84" s="267">
        <v>0</v>
      </c>
      <c r="I84" s="267">
        <v>9.8835516299161674E-4</v>
      </c>
      <c r="J84" s="267">
        <v>4.1509465318741176E-3</v>
      </c>
      <c r="K84" s="267">
        <v>1.6036178752916544E-3</v>
      </c>
      <c r="L84" s="267">
        <v>9.6749385531502644E-3</v>
      </c>
      <c r="M84" s="267">
        <v>0</v>
      </c>
      <c r="N84" s="267">
        <v>1.9909185102205372E-3</v>
      </c>
      <c r="O84" s="267">
        <v>1.9819693941734258E-3</v>
      </c>
      <c r="P84" s="267">
        <v>2.8070409474364824E-3</v>
      </c>
      <c r="Q84" s="267">
        <v>1.8648214070170644E-3</v>
      </c>
      <c r="R84" s="267">
        <v>3.2533993950312457E-3</v>
      </c>
      <c r="S84" s="267">
        <v>3.4689376613859318E-3</v>
      </c>
      <c r="T84" s="267">
        <v>2.6361852481169307E-3</v>
      </c>
      <c r="U84" s="267">
        <v>5.1874562505002768E-3</v>
      </c>
      <c r="V84" s="267">
        <v>3.2143637605966942E-3</v>
      </c>
      <c r="W84" s="267">
        <v>2.1030523974027312E-3</v>
      </c>
      <c r="X84" s="267">
        <v>1.9810719090503168E-3</v>
      </c>
      <c r="Y84" s="267">
        <v>1.9141118120913213E-3</v>
      </c>
      <c r="Z84" s="267">
        <v>1.8938982962102683E-3</v>
      </c>
      <c r="AA84" s="267">
        <v>1.2945110916353438E-3</v>
      </c>
      <c r="AB84" s="267">
        <v>2.1837684478758332E-3</v>
      </c>
      <c r="AC84" s="267">
        <v>1.317965589756514E-2</v>
      </c>
      <c r="AD84" s="267">
        <v>6.4264741638004538E-3</v>
      </c>
      <c r="AE84" s="267">
        <v>2.4547603330461456E-3</v>
      </c>
      <c r="AF84" s="267">
        <v>1.3882986168099957E-3</v>
      </c>
      <c r="AG84" s="267">
        <v>1.2124223576828958E-4</v>
      </c>
      <c r="AH84" s="267">
        <v>4.3075292394680151E-4</v>
      </c>
      <c r="AI84" s="267">
        <v>4.1880388993154596E-3</v>
      </c>
      <c r="AJ84" s="267">
        <v>1.9933836160476851E-3</v>
      </c>
      <c r="AK84" s="267">
        <v>1.9707784243272039E-3</v>
      </c>
      <c r="AL84" s="267">
        <v>0</v>
      </c>
      <c r="AM84" s="267">
        <v>2.0727521709010825E-3</v>
      </c>
      <c r="AN84" s="267">
        <v>3.3737312964672982E-3</v>
      </c>
      <c r="AO84" s="267">
        <v>1.9940989096328327E-3</v>
      </c>
      <c r="AP84" s="267">
        <v>4.7363580186178351E-3</v>
      </c>
      <c r="AQ84" s="267">
        <v>5.1676123287096058E-3</v>
      </c>
      <c r="AR84" s="267">
        <v>1.8117252070961299E-3</v>
      </c>
      <c r="AS84" s="267">
        <v>1.5373275372278167E-3</v>
      </c>
      <c r="AT84" s="267">
        <v>1.1544856975561164E-3</v>
      </c>
      <c r="AU84" s="267">
        <v>1.1362274843310979E-3</v>
      </c>
      <c r="AV84" s="267">
        <v>2.536140715829326E-3</v>
      </c>
      <c r="AW84" s="267">
        <v>2.8629263109506867E-3</v>
      </c>
      <c r="AX84" s="267">
        <v>1.3073351351111074E-3</v>
      </c>
      <c r="AY84" s="267">
        <v>1.8695242597627523E-3</v>
      </c>
      <c r="AZ84" s="267">
        <v>2.1535883081032545E-4</v>
      </c>
      <c r="BA84" s="267">
        <v>1.1857697637043944E-3</v>
      </c>
      <c r="BB84" s="267">
        <v>1.890459069711341E-3</v>
      </c>
      <c r="BC84" s="267">
        <v>8.0898650985019888E-5</v>
      </c>
      <c r="BD84" s="267">
        <v>3.2143359549527304E-5</v>
      </c>
      <c r="BE84" s="267">
        <v>0</v>
      </c>
      <c r="BF84" s="267">
        <v>1.1841594773111606E-4</v>
      </c>
      <c r="BG84" s="267">
        <v>1.6218337073012612E-3</v>
      </c>
      <c r="BH84" s="267">
        <v>1.9146822645903932E-3</v>
      </c>
      <c r="BI84" s="267">
        <v>2.4538043446236556E-4</v>
      </c>
      <c r="BJ84" s="267">
        <v>1.8339116721954375E-3</v>
      </c>
      <c r="BK84" s="267">
        <v>1.9128623220893849E-2</v>
      </c>
      <c r="BL84" s="267">
        <v>1.241319402331093E-3</v>
      </c>
      <c r="BM84" s="267">
        <v>1.250828892040457E-3</v>
      </c>
      <c r="BN84" s="267">
        <v>1.548275129761797E-3</v>
      </c>
      <c r="BO84" s="267">
        <v>1.4630393562939058E-3</v>
      </c>
      <c r="BP84" s="267">
        <v>6.4766478359508826E-3</v>
      </c>
      <c r="BQ84" s="267">
        <v>1.1053606056160717E-2</v>
      </c>
      <c r="BR84" s="267">
        <v>7.7540562809482686E-4</v>
      </c>
      <c r="BS84" s="267">
        <v>8.9278778499886379E-4</v>
      </c>
      <c r="BT84" s="267">
        <v>6.0428297136085204E-4</v>
      </c>
      <c r="BU84" s="267">
        <v>4.1107404729784293E-4</v>
      </c>
      <c r="BV84" s="267">
        <v>2.6929949018850483E-4</v>
      </c>
      <c r="BW84" s="267">
        <v>1.016176645560904E-4</v>
      </c>
      <c r="BX84" s="267">
        <v>5.3528196179497716E-5</v>
      </c>
      <c r="BY84" s="267">
        <v>9.6856417594943459E-4</v>
      </c>
      <c r="BZ84" s="267">
        <v>5.0800195138077321E-4</v>
      </c>
      <c r="CA84" s="267">
        <v>1.8980021489478915E-3</v>
      </c>
      <c r="CB84" s="267">
        <v>6.8271111900933908E-4</v>
      </c>
      <c r="CC84" s="267">
        <v>1.3098940882153355E-3</v>
      </c>
      <c r="CD84" s="267">
        <v>4.0536709912105838E-4</v>
      </c>
      <c r="CE84" s="267">
        <v>1.0004561445771876</v>
      </c>
      <c r="CF84" s="267">
        <v>5.5852964603718901E-4</v>
      </c>
      <c r="CG84" s="267">
        <v>2.1860195116176474E-4</v>
      </c>
      <c r="CH84" s="267">
        <v>4.2972340281312608E-4</v>
      </c>
      <c r="CI84" s="267">
        <v>1.7170449502140928E-3</v>
      </c>
      <c r="CJ84" s="267">
        <v>7.3237371967890537E-4</v>
      </c>
      <c r="CK84" s="267">
        <v>7.3857771436523041E-4</v>
      </c>
      <c r="CL84" s="267">
        <v>2.4653146033798133E-3</v>
      </c>
      <c r="CM84" s="267">
        <v>2.1494299648063863E-3</v>
      </c>
      <c r="CN84" s="267">
        <v>5.7928571241572366E-4</v>
      </c>
      <c r="CO84" s="267">
        <v>1.1519330346323874E-3</v>
      </c>
      <c r="CP84" s="267">
        <v>6.7627421224292607E-4</v>
      </c>
      <c r="CQ84" s="267">
        <v>8.6759538988106242E-4</v>
      </c>
      <c r="CR84" s="267">
        <v>8.1087087581138933E-4</v>
      </c>
      <c r="CS84" s="267">
        <v>8.6452930400804243E-4</v>
      </c>
      <c r="CT84" s="267">
        <v>8.2266959986046788E-4</v>
      </c>
      <c r="CU84" s="267">
        <v>3.4956702316224546E-4</v>
      </c>
      <c r="CV84" s="267">
        <v>1.0409532437725278E-3</v>
      </c>
      <c r="CW84" s="267">
        <v>9.3445861332415545E-4</v>
      </c>
      <c r="CX84" s="267">
        <v>2.444445952915653E-4</v>
      </c>
      <c r="CY84" s="267">
        <v>1.3923669142583365E-3</v>
      </c>
      <c r="CZ84" s="267">
        <v>2.053342475848304E-3</v>
      </c>
      <c r="DA84" s="267">
        <v>5.7482649678409462E-4</v>
      </c>
      <c r="DB84" s="267">
        <v>6.1654137881223415E-4</v>
      </c>
      <c r="DC84" s="267">
        <v>7.2892945079005937E-4</v>
      </c>
      <c r="DD84" s="267">
        <v>2.8808463132252433E-3</v>
      </c>
      <c r="DE84" s="268">
        <v>5.9831657788227566E-4</v>
      </c>
      <c r="DF84" s="266">
        <v>1.2198554701408864</v>
      </c>
      <c r="DG84" s="269">
        <v>0.95266148381345861</v>
      </c>
      <c r="DH84" s="270"/>
      <c r="DI84" s="270"/>
      <c r="DJ84" s="270"/>
      <c r="DK84" s="270"/>
      <c r="DL84" s="270"/>
      <c r="DM84" s="270"/>
      <c r="DN84" s="270"/>
      <c r="DO84" s="270"/>
      <c r="DP84" s="270"/>
      <c r="DQ84" s="270"/>
      <c r="DR84" s="270"/>
      <c r="DS84" s="270"/>
      <c r="DT84" s="270"/>
      <c r="DU84" s="270"/>
      <c r="DV84" s="270"/>
      <c r="DW84" s="270"/>
      <c r="DX84" s="270"/>
      <c r="DY84" s="270"/>
      <c r="DZ84" s="270"/>
      <c r="EA84" s="270"/>
      <c r="EB84" s="270"/>
      <c r="EC84" s="253"/>
      <c r="ED84" s="271"/>
    </row>
    <row r="85" spans="1:134" ht="39.950000000000003" customHeight="1">
      <c r="A85" s="272" t="s">
        <v>276</v>
      </c>
      <c r="B85" s="265" t="s">
        <v>177</v>
      </c>
      <c r="C85" s="266">
        <v>5.1515057952666293E-3</v>
      </c>
      <c r="D85" s="267">
        <v>3.4660149763307215E-3</v>
      </c>
      <c r="E85" s="267">
        <v>9.1438034261518593E-3</v>
      </c>
      <c r="F85" s="267">
        <v>5.2249955794995565E-3</v>
      </c>
      <c r="G85" s="267">
        <v>4.1947017708967365E-3</v>
      </c>
      <c r="H85" s="267">
        <v>0</v>
      </c>
      <c r="I85" s="267">
        <v>2.8151544836680802E-2</v>
      </c>
      <c r="J85" s="267">
        <v>2.708288844735284E-3</v>
      </c>
      <c r="K85" s="267">
        <v>2.4905712676700901E-3</v>
      </c>
      <c r="L85" s="267">
        <v>3.2658715929336458E-3</v>
      </c>
      <c r="M85" s="267">
        <v>0</v>
      </c>
      <c r="N85" s="267">
        <v>2.1069608276557189E-3</v>
      </c>
      <c r="O85" s="267">
        <v>1.3468755696316504E-3</v>
      </c>
      <c r="P85" s="267">
        <v>4.7368097296036273E-3</v>
      </c>
      <c r="Q85" s="267">
        <v>2.5469241197247751E-3</v>
      </c>
      <c r="R85" s="267">
        <v>2.4566013057478633E-3</v>
      </c>
      <c r="S85" s="267">
        <v>1.741599902247789E-3</v>
      </c>
      <c r="T85" s="267">
        <v>3.5178556682442081E-3</v>
      </c>
      <c r="U85" s="267">
        <v>4.8922155577955009E-3</v>
      </c>
      <c r="V85" s="267">
        <v>4.3565658768888156E-3</v>
      </c>
      <c r="W85" s="267">
        <v>6.4411660283307363E-4</v>
      </c>
      <c r="X85" s="267">
        <v>2.0162471225713837E-3</v>
      </c>
      <c r="Y85" s="267">
        <v>7.3464603310325711E-3</v>
      </c>
      <c r="Z85" s="267">
        <v>1.7360860744670902E-3</v>
      </c>
      <c r="AA85" s="267">
        <v>2.4212472771294783E-3</v>
      </c>
      <c r="AB85" s="267">
        <v>2.4137651089103144E-3</v>
      </c>
      <c r="AC85" s="267">
        <v>3.7280196025396252E-4</v>
      </c>
      <c r="AD85" s="267">
        <v>2.6114415274711951E-3</v>
      </c>
      <c r="AE85" s="267">
        <v>1.0176237837915298E-3</v>
      </c>
      <c r="AF85" s="267">
        <v>1.7751694480464405E-3</v>
      </c>
      <c r="AG85" s="267">
        <v>8.0753016827499224E-4</v>
      </c>
      <c r="AH85" s="267">
        <v>1.1406110463340914E-3</v>
      </c>
      <c r="AI85" s="267">
        <v>1.0018888530875441E-2</v>
      </c>
      <c r="AJ85" s="267">
        <v>2.5366694561970242E-3</v>
      </c>
      <c r="AK85" s="267">
        <v>2.8706750649499018E-3</v>
      </c>
      <c r="AL85" s="267">
        <v>0</v>
      </c>
      <c r="AM85" s="267">
        <v>1.8691406966796691E-3</v>
      </c>
      <c r="AN85" s="267">
        <v>2.3018072848215014E-3</v>
      </c>
      <c r="AO85" s="267">
        <v>1.737241003498856E-3</v>
      </c>
      <c r="AP85" s="267">
        <v>1.2836800082521027E-3</v>
      </c>
      <c r="AQ85" s="267">
        <v>1.4843968862025898E-3</v>
      </c>
      <c r="AR85" s="267">
        <v>2.1398662534797552E-3</v>
      </c>
      <c r="AS85" s="267">
        <v>2.4559412623118195E-3</v>
      </c>
      <c r="AT85" s="267">
        <v>1.7848805671233864E-3</v>
      </c>
      <c r="AU85" s="267">
        <v>1.4837586804655792E-3</v>
      </c>
      <c r="AV85" s="267">
        <v>1.2670373168413769E-3</v>
      </c>
      <c r="AW85" s="267">
        <v>1.3724159103158265E-3</v>
      </c>
      <c r="AX85" s="267">
        <v>9.9205208949159512E-4</v>
      </c>
      <c r="AY85" s="267">
        <v>2.5562064421574553E-3</v>
      </c>
      <c r="AZ85" s="267">
        <v>6.9880600064433436E-4</v>
      </c>
      <c r="BA85" s="267">
        <v>1.2964147601004397E-3</v>
      </c>
      <c r="BB85" s="267">
        <v>2.1975740028912774E-3</v>
      </c>
      <c r="BC85" s="267">
        <v>2.193043766256025E-4</v>
      </c>
      <c r="BD85" s="267">
        <v>1.5408729832841764E-5</v>
      </c>
      <c r="BE85" s="267">
        <v>0</v>
      </c>
      <c r="BF85" s="267">
        <v>3.1126011509113362E-4</v>
      </c>
      <c r="BG85" s="267">
        <v>8.7706495766919806E-4</v>
      </c>
      <c r="BH85" s="267">
        <v>1.0379419121583158E-3</v>
      </c>
      <c r="BI85" s="267">
        <v>7.5200845861491956E-4</v>
      </c>
      <c r="BJ85" s="267">
        <v>4.856770955220557E-3</v>
      </c>
      <c r="BK85" s="267">
        <v>8.7387057334810999E-3</v>
      </c>
      <c r="BL85" s="267">
        <v>3.216240065006773E-3</v>
      </c>
      <c r="BM85" s="267">
        <v>3.0706358202770528E-3</v>
      </c>
      <c r="BN85" s="267">
        <v>3.7667043321175913E-3</v>
      </c>
      <c r="BO85" s="267">
        <v>2.8225273949062171E-3</v>
      </c>
      <c r="BP85" s="267">
        <v>1.6111914627628902E-3</v>
      </c>
      <c r="BQ85" s="267">
        <v>1.0668497681181859E-3</v>
      </c>
      <c r="BR85" s="267">
        <v>1.1312278221349828E-3</v>
      </c>
      <c r="BS85" s="267">
        <v>4.02318353257644E-3</v>
      </c>
      <c r="BT85" s="267">
        <v>4.675504930589997E-3</v>
      </c>
      <c r="BU85" s="267">
        <v>2.8266223895421407E-3</v>
      </c>
      <c r="BV85" s="267">
        <v>1.198042364006516E-3</v>
      </c>
      <c r="BW85" s="267">
        <v>7.6383774126560734E-4</v>
      </c>
      <c r="BX85" s="267">
        <v>3.785126195669345E-4</v>
      </c>
      <c r="BY85" s="267">
        <v>1.1187322725840689E-2</v>
      </c>
      <c r="BZ85" s="267">
        <v>2.1406082928757921E-2</v>
      </c>
      <c r="CA85" s="267">
        <v>8.7109486120395749E-2</v>
      </c>
      <c r="CB85" s="267">
        <v>2.7257209238461779E-2</v>
      </c>
      <c r="CC85" s="267">
        <v>0.24742395703391362</v>
      </c>
      <c r="CD85" s="267">
        <v>2.0791570453791167E-2</v>
      </c>
      <c r="CE85" s="267">
        <v>1.801737960804886E-3</v>
      </c>
      <c r="CF85" s="267">
        <v>1.0054330243988441</v>
      </c>
      <c r="CG85" s="267">
        <v>4.9720155282185121E-3</v>
      </c>
      <c r="CH85" s="267">
        <v>1.5614563040729646E-3</v>
      </c>
      <c r="CI85" s="267">
        <v>2.5837024651068907E-3</v>
      </c>
      <c r="CJ85" s="267">
        <v>2.1484463731677728E-3</v>
      </c>
      <c r="CK85" s="267">
        <v>1.93799855437333E-3</v>
      </c>
      <c r="CL85" s="267">
        <v>5.7296863909409718E-3</v>
      </c>
      <c r="CM85" s="267">
        <v>2.6318639608027034E-3</v>
      </c>
      <c r="CN85" s="267">
        <v>2.1429350851144714E-3</v>
      </c>
      <c r="CO85" s="267">
        <v>1.5354260013944738E-3</v>
      </c>
      <c r="CP85" s="267">
        <v>1.099780702548012E-3</v>
      </c>
      <c r="CQ85" s="267">
        <v>1.5095558078678053E-3</v>
      </c>
      <c r="CR85" s="267">
        <v>1.2714458555502933E-3</v>
      </c>
      <c r="CS85" s="267">
        <v>1.0564480024907856E-3</v>
      </c>
      <c r="CT85" s="267">
        <v>2.1700923404128682E-3</v>
      </c>
      <c r="CU85" s="267">
        <v>1.2283011583570668E-3</v>
      </c>
      <c r="CV85" s="267">
        <v>2.6112922111634581E-3</v>
      </c>
      <c r="CW85" s="267">
        <v>1.1639321727440423E-3</v>
      </c>
      <c r="CX85" s="267">
        <v>1.5826135503365837E-3</v>
      </c>
      <c r="CY85" s="267">
        <v>4.2376738587923582E-2</v>
      </c>
      <c r="CZ85" s="267">
        <v>3.2036715686815237E-3</v>
      </c>
      <c r="DA85" s="267">
        <v>2.109874379063576E-3</v>
      </c>
      <c r="DB85" s="267">
        <v>4.5367123354040665E-3</v>
      </c>
      <c r="DC85" s="267">
        <v>4.4648579193533678E-3</v>
      </c>
      <c r="DD85" s="267">
        <v>2.0595234099351815E-3</v>
      </c>
      <c r="DE85" s="268">
        <v>6.6586135672840304E-3</v>
      </c>
      <c r="DF85" s="266">
        <v>1.7322671798908045</v>
      </c>
      <c r="DG85" s="269">
        <v>1.3528358583050277</v>
      </c>
      <c r="DH85" s="270"/>
      <c r="DI85" s="270"/>
      <c r="DJ85" s="270"/>
      <c r="DK85" s="270"/>
      <c r="DL85" s="270"/>
      <c r="DM85" s="270"/>
      <c r="DN85" s="270"/>
      <c r="DO85" s="270"/>
      <c r="DP85" s="270"/>
      <c r="DQ85" s="270"/>
      <c r="DR85" s="270"/>
      <c r="DS85" s="270"/>
      <c r="DT85" s="270"/>
      <c r="DU85" s="270"/>
      <c r="DV85" s="270"/>
      <c r="DW85" s="270"/>
      <c r="DX85" s="270"/>
      <c r="DY85" s="270"/>
      <c r="DZ85" s="270"/>
      <c r="EA85" s="270"/>
      <c r="EB85" s="270"/>
      <c r="EC85" s="253"/>
      <c r="ED85" s="271"/>
    </row>
    <row r="86" spans="1:134" ht="39.950000000000003" customHeight="1">
      <c r="A86" s="272" t="s">
        <v>277</v>
      </c>
      <c r="B86" s="265" t="s">
        <v>178</v>
      </c>
      <c r="C86" s="266">
        <v>5.2831630901093969E-4</v>
      </c>
      <c r="D86" s="267">
        <v>4.8021263156142885E-4</v>
      </c>
      <c r="E86" s="267">
        <v>1.01810510200765E-3</v>
      </c>
      <c r="F86" s="267">
        <v>6.5582795578393604E-4</v>
      </c>
      <c r="G86" s="267">
        <v>6.4507677608690358E-4</v>
      </c>
      <c r="H86" s="267">
        <v>0</v>
      </c>
      <c r="I86" s="267">
        <v>1.0494460950432767E-3</v>
      </c>
      <c r="J86" s="267">
        <v>5.0046769388206931E-4</v>
      </c>
      <c r="K86" s="267">
        <v>3.1194140231098172E-4</v>
      </c>
      <c r="L86" s="267">
        <v>6.549821104934548E-4</v>
      </c>
      <c r="M86" s="267">
        <v>0</v>
      </c>
      <c r="N86" s="267">
        <v>5.6666755328719934E-4</v>
      </c>
      <c r="O86" s="267">
        <v>4.8254530924012978E-4</v>
      </c>
      <c r="P86" s="267">
        <v>4.5978273877951369E-4</v>
      </c>
      <c r="Q86" s="267">
        <v>3.491506535811174E-4</v>
      </c>
      <c r="R86" s="267">
        <v>5.4019744460307014E-4</v>
      </c>
      <c r="S86" s="267">
        <v>8.8242924300547816E-4</v>
      </c>
      <c r="T86" s="267">
        <v>1.1152421390703882E-3</v>
      </c>
      <c r="U86" s="267">
        <v>5.76865738164047E-4</v>
      </c>
      <c r="V86" s="267">
        <v>1.1331755782274799E-3</v>
      </c>
      <c r="W86" s="267">
        <v>1.1451565811596737E-4</v>
      </c>
      <c r="X86" s="267">
        <v>3.3207038238666764E-4</v>
      </c>
      <c r="Y86" s="267">
        <v>4.966693812906433E-4</v>
      </c>
      <c r="Z86" s="267">
        <v>3.0926098047325023E-4</v>
      </c>
      <c r="AA86" s="267">
        <v>1.6283490040365017E-3</v>
      </c>
      <c r="AB86" s="267">
        <v>6.1918127023915148E-4</v>
      </c>
      <c r="AC86" s="267">
        <v>3.3471591221396883E-4</v>
      </c>
      <c r="AD86" s="267">
        <v>1.5895647581809012E-3</v>
      </c>
      <c r="AE86" s="267">
        <v>4.497019625233497E-4</v>
      </c>
      <c r="AF86" s="267">
        <v>1.8726077230450037E-3</v>
      </c>
      <c r="AG86" s="267">
        <v>1.9818469370350708E-4</v>
      </c>
      <c r="AH86" s="267">
        <v>3.7081334807357057E-4</v>
      </c>
      <c r="AI86" s="267">
        <v>5.5591175521734794E-4</v>
      </c>
      <c r="AJ86" s="267">
        <v>3.18529510155406E-4</v>
      </c>
      <c r="AK86" s="267">
        <v>2.2675300985101647E-3</v>
      </c>
      <c r="AL86" s="267">
        <v>0</v>
      </c>
      <c r="AM86" s="267">
        <v>3.7610680369527696E-4</v>
      </c>
      <c r="AN86" s="267">
        <v>7.3130919660326413E-4</v>
      </c>
      <c r="AO86" s="267">
        <v>2.7779858022643455E-4</v>
      </c>
      <c r="AP86" s="267">
        <v>2.9086668227220025E-4</v>
      </c>
      <c r="AQ86" s="267">
        <v>3.6040490103632838E-4</v>
      </c>
      <c r="AR86" s="267">
        <v>9.4079572749151215E-4</v>
      </c>
      <c r="AS86" s="267">
        <v>4.2108469062198962E-4</v>
      </c>
      <c r="AT86" s="267">
        <v>7.8996459509651481E-4</v>
      </c>
      <c r="AU86" s="267">
        <v>3.9492649627162029E-4</v>
      </c>
      <c r="AV86" s="267">
        <v>4.7918958888108071E-4</v>
      </c>
      <c r="AW86" s="267">
        <v>5.7144581310948129E-4</v>
      </c>
      <c r="AX86" s="267">
        <v>3.3794622797623689E-4</v>
      </c>
      <c r="AY86" s="267">
        <v>3.9337557694122234E-4</v>
      </c>
      <c r="AZ86" s="267">
        <v>2.3520536837164896E-4</v>
      </c>
      <c r="BA86" s="267">
        <v>5.3017699830808923E-4</v>
      </c>
      <c r="BB86" s="267">
        <v>4.0471098020828663E-4</v>
      </c>
      <c r="BC86" s="267">
        <v>9.1172465208579735E-5</v>
      </c>
      <c r="BD86" s="267">
        <v>6.4158788033040773E-6</v>
      </c>
      <c r="BE86" s="267">
        <v>0</v>
      </c>
      <c r="BF86" s="267">
        <v>6.6407152202395926E-5</v>
      </c>
      <c r="BG86" s="267">
        <v>2.6401761007370392E-4</v>
      </c>
      <c r="BH86" s="267">
        <v>3.6157540223391956E-4</v>
      </c>
      <c r="BI86" s="267">
        <v>2.6875565874181248E-4</v>
      </c>
      <c r="BJ86" s="267">
        <v>5.4109640031064794E-4</v>
      </c>
      <c r="BK86" s="267">
        <v>8.0323674928400542E-4</v>
      </c>
      <c r="BL86" s="267">
        <v>5.4803256996490812E-4</v>
      </c>
      <c r="BM86" s="267">
        <v>1.2582161298121807E-3</v>
      </c>
      <c r="BN86" s="267">
        <v>1.2649518621475277E-3</v>
      </c>
      <c r="BO86" s="267">
        <v>1.1596556650260027E-3</v>
      </c>
      <c r="BP86" s="267">
        <v>2.5237212951913857E-3</v>
      </c>
      <c r="BQ86" s="267">
        <v>3.0398614496780826E-3</v>
      </c>
      <c r="BR86" s="267">
        <v>1.8953430784428963E-3</v>
      </c>
      <c r="BS86" s="267">
        <v>1.2714759230829354E-3</v>
      </c>
      <c r="BT86" s="267">
        <v>2.0442071596318448E-3</v>
      </c>
      <c r="BU86" s="267">
        <v>6.5789168390023491E-3</v>
      </c>
      <c r="BV86" s="267">
        <v>1.1007593468903307E-3</v>
      </c>
      <c r="BW86" s="267">
        <v>1.1633149298009282E-3</v>
      </c>
      <c r="BX86" s="267">
        <v>4.8430130365490273E-4</v>
      </c>
      <c r="BY86" s="267">
        <v>9.0892184746462488E-4</v>
      </c>
      <c r="BZ86" s="267">
        <v>4.5524566912405278E-4</v>
      </c>
      <c r="CA86" s="267">
        <v>9.1874711956998025E-4</v>
      </c>
      <c r="CB86" s="267">
        <v>2.0141287163419003E-3</v>
      </c>
      <c r="CC86" s="267">
        <v>1.9249405965765963E-3</v>
      </c>
      <c r="CD86" s="267">
        <v>1.9550682083051283E-3</v>
      </c>
      <c r="CE86" s="267">
        <v>1.9017271992478855E-3</v>
      </c>
      <c r="CF86" s="267">
        <v>2.0416090628153079E-3</v>
      </c>
      <c r="CG86" s="267">
        <v>1.000250821283271</v>
      </c>
      <c r="CH86" s="267">
        <v>1.2157195274709086E-2</v>
      </c>
      <c r="CI86" s="267">
        <v>4.8421595581950982E-3</v>
      </c>
      <c r="CJ86" s="267">
        <v>3.9379701177132811E-2</v>
      </c>
      <c r="CK86" s="267">
        <v>6.4986045516386287E-3</v>
      </c>
      <c r="CL86" s="267">
        <v>3.5911002972562464E-3</v>
      </c>
      <c r="CM86" s="267">
        <v>4.1450395813846259E-3</v>
      </c>
      <c r="CN86" s="267">
        <v>1.6176621411936316E-3</v>
      </c>
      <c r="CO86" s="267">
        <v>6.224611275576759E-3</v>
      </c>
      <c r="CP86" s="267">
        <v>6.8098641287133029E-4</v>
      </c>
      <c r="CQ86" s="267">
        <v>3.1814879012594887E-3</v>
      </c>
      <c r="CR86" s="267">
        <v>4.6485189384467013E-3</v>
      </c>
      <c r="CS86" s="267">
        <v>1.6475798486876242E-3</v>
      </c>
      <c r="CT86" s="267">
        <v>6.1457655716198722E-3</v>
      </c>
      <c r="CU86" s="267">
        <v>9.604789529755887E-4</v>
      </c>
      <c r="CV86" s="267">
        <v>2.3076677100598063E-3</v>
      </c>
      <c r="CW86" s="267">
        <v>1.6610742308592098E-3</v>
      </c>
      <c r="CX86" s="267">
        <v>1.5049576067507574E-3</v>
      </c>
      <c r="CY86" s="267">
        <v>2.2912268755575201E-3</v>
      </c>
      <c r="CZ86" s="267">
        <v>1.3309516437726187E-3</v>
      </c>
      <c r="DA86" s="267">
        <v>1.8740566035161138E-3</v>
      </c>
      <c r="DB86" s="267">
        <v>1.3221023811720702E-3</v>
      </c>
      <c r="DC86" s="267">
        <v>3.8005782330178036E-3</v>
      </c>
      <c r="DD86" s="267">
        <v>4.9455580633721362E-4</v>
      </c>
      <c r="DE86" s="268">
        <v>2.1239404117764666E-3</v>
      </c>
      <c r="DF86" s="266">
        <v>1.1844819946970839</v>
      </c>
      <c r="DG86" s="269">
        <v>0.92503612291718806</v>
      </c>
      <c r="DH86" s="270"/>
      <c r="DI86" s="270"/>
      <c r="DJ86" s="270"/>
      <c r="DK86" s="270"/>
      <c r="DL86" s="270"/>
      <c r="DM86" s="270"/>
      <c r="DN86" s="270"/>
      <c r="DO86" s="270"/>
      <c r="DP86" s="270"/>
      <c r="DQ86" s="270"/>
      <c r="DR86" s="270"/>
      <c r="DS86" s="270"/>
      <c r="DT86" s="270"/>
      <c r="DU86" s="270"/>
      <c r="DV86" s="270"/>
      <c r="DW86" s="270"/>
      <c r="DX86" s="270"/>
      <c r="DY86" s="270"/>
      <c r="DZ86" s="270"/>
      <c r="EA86" s="270"/>
      <c r="EB86" s="270"/>
      <c r="EC86" s="253"/>
      <c r="ED86" s="271"/>
    </row>
    <row r="87" spans="1:134" ht="39.950000000000003" customHeight="1">
      <c r="A87" s="272" t="s">
        <v>278</v>
      </c>
      <c r="B87" s="265" t="s">
        <v>179</v>
      </c>
      <c r="C87" s="266">
        <v>1.5725554689690442E-3</v>
      </c>
      <c r="D87" s="267">
        <v>1.5675763219116536E-3</v>
      </c>
      <c r="E87" s="267">
        <v>2.9063653484830004E-3</v>
      </c>
      <c r="F87" s="267">
        <v>2.3515273512303377E-3</v>
      </c>
      <c r="G87" s="267">
        <v>4.290398597915043E-3</v>
      </c>
      <c r="H87" s="267">
        <v>0</v>
      </c>
      <c r="I87" s="267">
        <v>2.9747809748102952E-3</v>
      </c>
      <c r="J87" s="267">
        <v>2.0094625302416675E-3</v>
      </c>
      <c r="K87" s="267">
        <v>1.2252761720023587E-3</v>
      </c>
      <c r="L87" s="267">
        <v>2.0365358622323627E-3</v>
      </c>
      <c r="M87" s="267">
        <v>0</v>
      </c>
      <c r="N87" s="267">
        <v>2.4252514506975277E-3</v>
      </c>
      <c r="O87" s="267">
        <v>2.2865298588188652E-3</v>
      </c>
      <c r="P87" s="267">
        <v>1.721000602995791E-3</v>
      </c>
      <c r="Q87" s="267">
        <v>1.8598241320672451E-3</v>
      </c>
      <c r="R87" s="267">
        <v>2.009660655073331E-3</v>
      </c>
      <c r="S87" s="267">
        <v>2.7474557608581644E-3</v>
      </c>
      <c r="T87" s="267">
        <v>3.5724073725892269E-3</v>
      </c>
      <c r="U87" s="267">
        <v>1.2606955959481032E-3</v>
      </c>
      <c r="V87" s="267">
        <v>2.0129001617839992E-3</v>
      </c>
      <c r="W87" s="267">
        <v>2.9126677162838785E-4</v>
      </c>
      <c r="X87" s="267">
        <v>7.8655585182979711E-4</v>
      </c>
      <c r="Y87" s="267">
        <v>1.5849320815185632E-3</v>
      </c>
      <c r="Z87" s="267">
        <v>8.2141165768137331E-4</v>
      </c>
      <c r="AA87" s="267">
        <v>1.7918945168738612E-2</v>
      </c>
      <c r="AB87" s="267">
        <v>1.8376962602666706E-3</v>
      </c>
      <c r="AC87" s="267">
        <v>7.0220261025827281E-4</v>
      </c>
      <c r="AD87" s="267">
        <v>4.3097863273171165E-3</v>
      </c>
      <c r="AE87" s="267">
        <v>1.3631663738347664E-3</v>
      </c>
      <c r="AF87" s="267">
        <v>1.9835066769188156E-3</v>
      </c>
      <c r="AG87" s="267">
        <v>1.3298932004678344E-3</v>
      </c>
      <c r="AH87" s="267">
        <v>1.506441368295412E-3</v>
      </c>
      <c r="AI87" s="267">
        <v>1.8507367815960665E-3</v>
      </c>
      <c r="AJ87" s="267">
        <v>9.3099865202843379E-4</v>
      </c>
      <c r="AK87" s="267">
        <v>2.6933035355120303E-3</v>
      </c>
      <c r="AL87" s="267">
        <v>0</v>
      </c>
      <c r="AM87" s="267">
        <v>1.1176603106754135E-3</v>
      </c>
      <c r="AN87" s="267">
        <v>2.3527585777998999E-3</v>
      </c>
      <c r="AO87" s="267">
        <v>1.4529998727723439E-3</v>
      </c>
      <c r="AP87" s="267">
        <v>8.9462516366048417E-4</v>
      </c>
      <c r="AQ87" s="267">
        <v>1.4466760782802909E-3</v>
      </c>
      <c r="AR87" s="267">
        <v>2.6328532631196841E-3</v>
      </c>
      <c r="AS87" s="267">
        <v>2.1470053067004749E-3</v>
      </c>
      <c r="AT87" s="267">
        <v>2.283430629830462E-3</v>
      </c>
      <c r="AU87" s="267">
        <v>1.9944209714068341E-3</v>
      </c>
      <c r="AV87" s="267">
        <v>2.2141826780237941E-3</v>
      </c>
      <c r="AW87" s="267">
        <v>2.4124431954145355E-3</v>
      </c>
      <c r="AX87" s="267">
        <v>1.3484869231473419E-3</v>
      </c>
      <c r="AY87" s="267">
        <v>1.6783130767956097E-3</v>
      </c>
      <c r="AZ87" s="267">
        <v>9.0926663903190426E-4</v>
      </c>
      <c r="BA87" s="267">
        <v>2.3980132224183642E-3</v>
      </c>
      <c r="BB87" s="267">
        <v>1.5167202466689835E-3</v>
      </c>
      <c r="BC87" s="267">
        <v>6.3601994398604952E-4</v>
      </c>
      <c r="BD87" s="267">
        <v>2.7085583281139401E-5</v>
      </c>
      <c r="BE87" s="267">
        <v>0</v>
      </c>
      <c r="BF87" s="267">
        <v>2.8243789594220738E-4</v>
      </c>
      <c r="BG87" s="267">
        <v>1.3741869417888653E-3</v>
      </c>
      <c r="BH87" s="267">
        <v>1.4685563324368647E-3</v>
      </c>
      <c r="BI87" s="267">
        <v>3.4756822465556933E-3</v>
      </c>
      <c r="BJ87" s="267">
        <v>2.2069126035400973E-3</v>
      </c>
      <c r="BK87" s="267">
        <v>2.9044351098532939E-3</v>
      </c>
      <c r="BL87" s="267">
        <v>2.8538872985106735E-3</v>
      </c>
      <c r="BM87" s="267">
        <v>1.6659749457128673E-2</v>
      </c>
      <c r="BN87" s="267">
        <v>8.6953087505374487E-3</v>
      </c>
      <c r="BO87" s="267">
        <v>5.846004538582931E-3</v>
      </c>
      <c r="BP87" s="267">
        <v>2.0454869789524421E-3</v>
      </c>
      <c r="BQ87" s="267">
        <v>1.5972630506041899E-3</v>
      </c>
      <c r="BR87" s="267">
        <v>3.0891956424210784E-3</v>
      </c>
      <c r="BS87" s="267">
        <v>4.2537518846207109E-3</v>
      </c>
      <c r="BT87" s="267">
        <v>1.5265167026136015E-2</v>
      </c>
      <c r="BU87" s="267">
        <v>7.617191300708359E-3</v>
      </c>
      <c r="BV87" s="267">
        <v>8.8654717650486006E-3</v>
      </c>
      <c r="BW87" s="267">
        <v>6.7143148085089142E-3</v>
      </c>
      <c r="BX87" s="267">
        <v>8.0204102480624156E-4</v>
      </c>
      <c r="BY87" s="267">
        <v>2.2689948219605806E-3</v>
      </c>
      <c r="BZ87" s="267">
        <v>3.2827477664909089E-3</v>
      </c>
      <c r="CA87" s="267">
        <v>3.3535409533115949E-3</v>
      </c>
      <c r="CB87" s="267">
        <v>1.1413328825533581E-2</v>
      </c>
      <c r="CC87" s="267">
        <v>5.9169897216260108E-3</v>
      </c>
      <c r="CD87" s="267">
        <v>5.9281242313012012E-3</v>
      </c>
      <c r="CE87" s="267">
        <v>1.8139021128102239E-2</v>
      </c>
      <c r="CF87" s="267">
        <v>4.4934738903308433E-3</v>
      </c>
      <c r="CG87" s="267">
        <v>4.904099601346126E-3</v>
      </c>
      <c r="CH87" s="267">
        <v>1.1392528816886991</v>
      </c>
      <c r="CI87" s="267">
        <v>5.5047461325263662E-2</v>
      </c>
      <c r="CJ87" s="267">
        <v>1.0393437908168306E-2</v>
      </c>
      <c r="CK87" s="267">
        <v>5.7471120280428369E-2</v>
      </c>
      <c r="CL87" s="267">
        <v>1.9440501281457009E-2</v>
      </c>
      <c r="CM87" s="267">
        <v>3.9256258915485488E-3</v>
      </c>
      <c r="CN87" s="267">
        <v>1.369474257418273E-3</v>
      </c>
      <c r="CO87" s="267">
        <v>1.2534219419942264E-2</v>
      </c>
      <c r="CP87" s="267">
        <v>3.1937190885478642E-3</v>
      </c>
      <c r="CQ87" s="267">
        <v>4.6848379479451788E-3</v>
      </c>
      <c r="CR87" s="267">
        <v>9.7656757056655951E-3</v>
      </c>
      <c r="CS87" s="267">
        <v>3.193327453108759E-3</v>
      </c>
      <c r="CT87" s="267">
        <v>8.8331864236945081E-3</v>
      </c>
      <c r="CU87" s="267">
        <v>6.3169250773652428E-3</v>
      </c>
      <c r="CV87" s="267">
        <v>1.8423691761314327E-2</v>
      </c>
      <c r="CW87" s="267">
        <v>4.7437581145450798E-3</v>
      </c>
      <c r="CX87" s="267">
        <v>6.6471110314394229E-3</v>
      </c>
      <c r="CY87" s="267">
        <v>8.1283762673906891E-3</v>
      </c>
      <c r="CZ87" s="267">
        <v>7.4835859556542945E-3</v>
      </c>
      <c r="DA87" s="267">
        <v>8.0510157692260491E-3</v>
      </c>
      <c r="DB87" s="267">
        <v>3.1142090088205577E-3</v>
      </c>
      <c r="DC87" s="267">
        <v>4.0443480919247323E-3</v>
      </c>
      <c r="DD87" s="267">
        <v>2.8028622040585142E-3</v>
      </c>
      <c r="DE87" s="268">
        <v>5.5701906188872019E-3</v>
      </c>
      <c r="DF87" s="266">
        <v>1.6703529173887335</v>
      </c>
      <c r="DG87" s="269">
        <v>1.3044831356848416</v>
      </c>
      <c r="DH87" s="270"/>
      <c r="DI87" s="270"/>
      <c r="DJ87" s="270"/>
      <c r="DK87" s="270"/>
      <c r="DL87" s="270"/>
      <c r="DM87" s="270"/>
      <c r="DN87" s="270"/>
      <c r="DO87" s="270"/>
      <c r="DP87" s="270"/>
      <c r="DQ87" s="270"/>
      <c r="DR87" s="270"/>
      <c r="DS87" s="270"/>
      <c r="DT87" s="270"/>
      <c r="DU87" s="270"/>
      <c r="DV87" s="270"/>
      <c r="DW87" s="270"/>
      <c r="DX87" s="270"/>
      <c r="DY87" s="270"/>
      <c r="DZ87" s="270"/>
      <c r="EA87" s="270"/>
      <c r="EB87" s="270"/>
      <c r="EC87" s="253"/>
      <c r="ED87" s="271"/>
    </row>
    <row r="88" spans="1:134" ht="39.950000000000003" customHeight="1">
      <c r="A88" s="272" t="s">
        <v>279</v>
      </c>
      <c r="B88" s="265" t="s">
        <v>180</v>
      </c>
      <c r="C88" s="266">
        <v>2.8033939174138299E-4</v>
      </c>
      <c r="D88" s="267">
        <v>3.1759386785141906E-4</v>
      </c>
      <c r="E88" s="267">
        <v>2.586753721325214E-4</v>
      </c>
      <c r="F88" s="267">
        <v>1.8198214726417014E-4</v>
      </c>
      <c r="G88" s="267">
        <v>1.8772945812062903E-4</v>
      </c>
      <c r="H88" s="267">
        <v>0</v>
      </c>
      <c r="I88" s="267">
        <v>1.9565153592025701E-4</v>
      </c>
      <c r="J88" s="267">
        <v>2.4370450973053141E-4</v>
      </c>
      <c r="K88" s="267">
        <v>3.6712503297010819E-4</v>
      </c>
      <c r="L88" s="267">
        <v>1.3627793542180103E-3</v>
      </c>
      <c r="M88" s="267">
        <v>0</v>
      </c>
      <c r="N88" s="267">
        <v>1.1259889432010388E-4</v>
      </c>
      <c r="O88" s="267">
        <v>1.5327169534588478E-4</v>
      </c>
      <c r="P88" s="267">
        <v>1.0514517122381324E-4</v>
      </c>
      <c r="Q88" s="267">
        <v>1.2693953027619403E-4</v>
      </c>
      <c r="R88" s="267">
        <v>1.9032522600704915E-4</v>
      </c>
      <c r="S88" s="267">
        <v>5.0256042186182421E-4</v>
      </c>
      <c r="T88" s="267">
        <v>1.7178448748821372E-4</v>
      </c>
      <c r="U88" s="267">
        <v>1.1729519068985049E-4</v>
      </c>
      <c r="V88" s="267">
        <v>1.4519422294946094E-4</v>
      </c>
      <c r="W88" s="267">
        <v>1.6191423032372852E-5</v>
      </c>
      <c r="X88" s="267">
        <v>5.4642969249420371E-5</v>
      </c>
      <c r="Y88" s="267">
        <v>1.0824392775165957E-4</v>
      </c>
      <c r="Z88" s="267">
        <v>8.9568855041840547E-5</v>
      </c>
      <c r="AA88" s="267">
        <v>6.0173828682454197E-4</v>
      </c>
      <c r="AB88" s="267">
        <v>4.2965376290506952E-4</v>
      </c>
      <c r="AC88" s="267">
        <v>4.6624191323306644E-5</v>
      </c>
      <c r="AD88" s="267">
        <v>1.5247235352243245E-4</v>
      </c>
      <c r="AE88" s="267">
        <v>1.2132576234834456E-4</v>
      </c>
      <c r="AF88" s="267">
        <v>1.1025278384079972E-4</v>
      </c>
      <c r="AG88" s="267">
        <v>8.5702811174626385E-5</v>
      </c>
      <c r="AH88" s="267">
        <v>7.4368382370085332E-5</v>
      </c>
      <c r="AI88" s="267">
        <v>1.4758521110446409E-4</v>
      </c>
      <c r="AJ88" s="267">
        <v>9.2304861776171138E-5</v>
      </c>
      <c r="AK88" s="267">
        <v>1.9664472704742123E-4</v>
      </c>
      <c r="AL88" s="267">
        <v>0</v>
      </c>
      <c r="AM88" s="267">
        <v>7.5396595260526506E-5</v>
      </c>
      <c r="AN88" s="267">
        <v>2.1467824889518985E-4</v>
      </c>
      <c r="AO88" s="267">
        <v>9.509669160621056E-5</v>
      </c>
      <c r="AP88" s="267">
        <v>5.7942129518431491E-5</v>
      </c>
      <c r="AQ88" s="267">
        <v>6.190543564348717E-5</v>
      </c>
      <c r="AR88" s="267">
        <v>1.6182789300225677E-4</v>
      </c>
      <c r="AS88" s="267">
        <v>9.9546592996844837E-5</v>
      </c>
      <c r="AT88" s="267">
        <v>1.4866489064043766E-4</v>
      </c>
      <c r="AU88" s="267">
        <v>1.2244747208025637E-4</v>
      </c>
      <c r="AV88" s="267">
        <v>1.0576445785643294E-4</v>
      </c>
      <c r="AW88" s="267">
        <v>1.0652858927747468E-4</v>
      </c>
      <c r="AX88" s="267">
        <v>6.667501632887477E-5</v>
      </c>
      <c r="AY88" s="267">
        <v>8.9923654809507614E-5</v>
      </c>
      <c r="AZ88" s="267">
        <v>1.1541443901136713E-4</v>
      </c>
      <c r="BA88" s="267">
        <v>8.3437191978950702E-5</v>
      </c>
      <c r="BB88" s="267">
        <v>1.589476888531703E-4</v>
      </c>
      <c r="BC88" s="267">
        <v>2.6070503238862372E-5</v>
      </c>
      <c r="BD88" s="267">
        <v>1.1960443181343103E-6</v>
      </c>
      <c r="BE88" s="267">
        <v>0</v>
      </c>
      <c r="BF88" s="267">
        <v>7.2961678320355297E-5</v>
      </c>
      <c r="BG88" s="267">
        <v>1.1017983052882893E-4</v>
      </c>
      <c r="BH88" s="267">
        <v>1.0486981727930547E-4</v>
      </c>
      <c r="BI88" s="267">
        <v>1.0883007806954619E-4</v>
      </c>
      <c r="BJ88" s="267">
        <v>1.9209756929463372E-4</v>
      </c>
      <c r="BK88" s="267">
        <v>1.6075001395928696E-4</v>
      </c>
      <c r="BL88" s="267">
        <v>2.6446727498184345E-4</v>
      </c>
      <c r="BM88" s="267">
        <v>2.099783230024861E-4</v>
      </c>
      <c r="BN88" s="267">
        <v>1.7835462993088605E-4</v>
      </c>
      <c r="BO88" s="267">
        <v>4.4816306478542031E-4</v>
      </c>
      <c r="BP88" s="267">
        <v>1.071864506471525E-4</v>
      </c>
      <c r="BQ88" s="267">
        <v>1.6434579167261983E-4</v>
      </c>
      <c r="BR88" s="267">
        <v>1.6580748008385968E-4</v>
      </c>
      <c r="BS88" s="267">
        <v>5.7960935807709437E-4</v>
      </c>
      <c r="BT88" s="267">
        <v>6.0453223873938402E-4</v>
      </c>
      <c r="BU88" s="267">
        <v>3.9884659464116265E-4</v>
      </c>
      <c r="BV88" s="267">
        <v>6.8881736865791332E-4</v>
      </c>
      <c r="BW88" s="267">
        <v>7.4296654049249794E-4</v>
      </c>
      <c r="BX88" s="267">
        <v>5.1375370823237055E-5</v>
      </c>
      <c r="BY88" s="267">
        <v>2.3587370660113117E-4</v>
      </c>
      <c r="BZ88" s="267">
        <v>2.6314865501795822E-4</v>
      </c>
      <c r="CA88" s="267">
        <v>1.6224391078733833E-4</v>
      </c>
      <c r="CB88" s="267">
        <v>6.6654657166146227E-4</v>
      </c>
      <c r="CC88" s="267">
        <v>3.9602033445979826E-4</v>
      </c>
      <c r="CD88" s="267">
        <v>1.607278845752302E-4</v>
      </c>
      <c r="CE88" s="267">
        <v>1.7049715324082539E-4</v>
      </c>
      <c r="CF88" s="267">
        <v>4.1913402824946471E-4</v>
      </c>
      <c r="CG88" s="267">
        <v>1.1812344006065748E-4</v>
      </c>
      <c r="CH88" s="267">
        <v>5.2579670906635048E-4</v>
      </c>
      <c r="CI88" s="267">
        <v>1.0143298424823648</v>
      </c>
      <c r="CJ88" s="267">
        <v>4.6143471847997055E-4</v>
      </c>
      <c r="CK88" s="267">
        <v>4.553540642302672E-4</v>
      </c>
      <c r="CL88" s="267">
        <v>1.8793202648343815E-3</v>
      </c>
      <c r="CM88" s="267">
        <v>2.5300024321751782E-4</v>
      </c>
      <c r="CN88" s="267">
        <v>2.592690135359469E-4</v>
      </c>
      <c r="CO88" s="267">
        <v>6.8182261080343648E-4</v>
      </c>
      <c r="CP88" s="267">
        <v>2.3794654815611731E-4</v>
      </c>
      <c r="CQ88" s="267">
        <v>3.6395702244860475E-4</v>
      </c>
      <c r="CR88" s="267">
        <v>3.2550938572344616E-4</v>
      </c>
      <c r="CS88" s="267">
        <v>3.2044057712270527E-4</v>
      </c>
      <c r="CT88" s="267">
        <v>2.9417000966195679E-4</v>
      </c>
      <c r="CU88" s="267">
        <v>1.9687625347300969E-4</v>
      </c>
      <c r="CV88" s="267">
        <v>0.18260846806196585</v>
      </c>
      <c r="CW88" s="267">
        <v>2.2392384004554572E-4</v>
      </c>
      <c r="CX88" s="267">
        <v>3.2787153770171923E-4</v>
      </c>
      <c r="CY88" s="267">
        <v>1.2784924114849195E-3</v>
      </c>
      <c r="CZ88" s="267">
        <v>5.840958898081474E-3</v>
      </c>
      <c r="DA88" s="267">
        <v>4.794431360366269E-3</v>
      </c>
      <c r="DB88" s="267">
        <v>1.4990471111544536E-3</v>
      </c>
      <c r="DC88" s="267">
        <v>3.2853269674067479E-4</v>
      </c>
      <c r="DD88" s="267">
        <v>2.0324455001427506E-4</v>
      </c>
      <c r="DE88" s="268">
        <v>1.01654740141003E-2</v>
      </c>
      <c r="DF88" s="266">
        <v>1.2449411188981554</v>
      </c>
      <c r="DG88" s="269">
        <v>0.97225243696527996</v>
      </c>
      <c r="DH88" s="270"/>
      <c r="DI88" s="270"/>
      <c r="DJ88" s="270"/>
      <c r="DK88" s="270"/>
      <c r="DL88" s="270"/>
      <c r="DM88" s="270"/>
      <c r="DN88" s="270"/>
      <c r="DO88" s="270"/>
      <c r="DP88" s="270"/>
      <c r="DQ88" s="270"/>
      <c r="DR88" s="270"/>
      <c r="DS88" s="270"/>
      <c r="DT88" s="270"/>
      <c r="DU88" s="270"/>
      <c r="DV88" s="270"/>
      <c r="DW88" s="270"/>
      <c r="DX88" s="270"/>
      <c r="DY88" s="270"/>
      <c r="DZ88" s="270"/>
      <c r="EA88" s="270"/>
      <c r="EB88" s="270"/>
      <c r="EC88" s="253"/>
      <c r="ED88" s="271"/>
    </row>
    <row r="89" spans="1:134" ht="39.950000000000003" customHeight="1">
      <c r="A89" s="272" t="s">
        <v>280</v>
      </c>
      <c r="B89" s="265" t="s">
        <v>181</v>
      </c>
      <c r="C89" s="266">
        <v>1.026102305849177E-3</v>
      </c>
      <c r="D89" s="267">
        <v>7.1000712799794115E-4</v>
      </c>
      <c r="E89" s="267">
        <v>2.4881415096946E-3</v>
      </c>
      <c r="F89" s="267">
        <v>4.6980375169957897E-4</v>
      </c>
      <c r="G89" s="267">
        <v>7.3711641809565891E-4</v>
      </c>
      <c r="H89" s="267">
        <v>0</v>
      </c>
      <c r="I89" s="267">
        <v>6.7337880797686692E-4</v>
      </c>
      <c r="J89" s="267">
        <v>7.4630501097034795E-4</v>
      </c>
      <c r="K89" s="267">
        <v>7.4663403755681696E-4</v>
      </c>
      <c r="L89" s="267">
        <v>6.6426108006684896E-4</v>
      </c>
      <c r="M89" s="267">
        <v>0</v>
      </c>
      <c r="N89" s="267">
        <v>6.6318230693592319E-4</v>
      </c>
      <c r="O89" s="267">
        <v>7.5354573791106493E-4</v>
      </c>
      <c r="P89" s="267">
        <v>4.798141032711938E-4</v>
      </c>
      <c r="Q89" s="267">
        <v>1.2367588885544279E-3</v>
      </c>
      <c r="R89" s="267">
        <v>1.0639667608668163E-3</v>
      </c>
      <c r="S89" s="267">
        <v>8.2586422558195648E-4</v>
      </c>
      <c r="T89" s="267">
        <v>8.893089466169245E-4</v>
      </c>
      <c r="U89" s="267">
        <v>1.1898526264483668E-3</v>
      </c>
      <c r="V89" s="267">
        <v>8.110227557573534E-4</v>
      </c>
      <c r="W89" s="267">
        <v>9.7751189044166463E-5</v>
      </c>
      <c r="X89" s="267">
        <v>4.6630213017736599E-4</v>
      </c>
      <c r="Y89" s="267">
        <v>6.9012947556561428E-4</v>
      </c>
      <c r="Z89" s="267">
        <v>4.8308913461431478E-4</v>
      </c>
      <c r="AA89" s="267">
        <v>2.461750726392866E-3</v>
      </c>
      <c r="AB89" s="267">
        <v>8.5237600055955811E-4</v>
      </c>
      <c r="AC89" s="267">
        <v>1.3775475024169144E-4</v>
      </c>
      <c r="AD89" s="267">
        <v>9.3454806670080894E-4</v>
      </c>
      <c r="AE89" s="267">
        <v>7.4417665940822283E-4</v>
      </c>
      <c r="AF89" s="267">
        <v>9.8274083192499001E-4</v>
      </c>
      <c r="AG89" s="267">
        <v>2.9791838421690562E-4</v>
      </c>
      <c r="AH89" s="267">
        <v>3.7203030748529696E-4</v>
      </c>
      <c r="AI89" s="267">
        <v>6.4309254763168604E-4</v>
      </c>
      <c r="AJ89" s="267">
        <v>1.0549574392416069E-3</v>
      </c>
      <c r="AK89" s="267">
        <v>9.4459822566753733E-4</v>
      </c>
      <c r="AL89" s="267">
        <v>0</v>
      </c>
      <c r="AM89" s="267">
        <v>5.7916098096300603E-4</v>
      </c>
      <c r="AN89" s="267">
        <v>1.057805064336653E-3</v>
      </c>
      <c r="AO89" s="267">
        <v>6.7611115830550636E-4</v>
      </c>
      <c r="AP89" s="267">
        <v>3.5584286280678228E-4</v>
      </c>
      <c r="AQ89" s="267">
        <v>6.4233796402750798E-4</v>
      </c>
      <c r="AR89" s="267">
        <v>8.5088785305135561E-4</v>
      </c>
      <c r="AS89" s="267">
        <v>1.0133815897551493E-3</v>
      </c>
      <c r="AT89" s="267">
        <v>8.2123284972530192E-4</v>
      </c>
      <c r="AU89" s="267">
        <v>1.5979307746059087E-3</v>
      </c>
      <c r="AV89" s="267">
        <v>9.7792725857250842E-4</v>
      </c>
      <c r="AW89" s="267">
        <v>1.013127962636302E-3</v>
      </c>
      <c r="AX89" s="267">
        <v>1.3954027550096453E-3</v>
      </c>
      <c r="AY89" s="267">
        <v>2.0055857076170984E-3</v>
      </c>
      <c r="AZ89" s="267">
        <v>1.7115137880179376E-3</v>
      </c>
      <c r="BA89" s="267">
        <v>3.109315116786342E-3</v>
      </c>
      <c r="BB89" s="267">
        <v>1.7278541841675324E-3</v>
      </c>
      <c r="BC89" s="267">
        <v>1.5450696221268597E-4</v>
      </c>
      <c r="BD89" s="267">
        <v>1.1374842673433971E-5</v>
      </c>
      <c r="BE89" s="267">
        <v>0</v>
      </c>
      <c r="BF89" s="267">
        <v>8.6928305177776108E-5</v>
      </c>
      <c r="BG89" s="267">
        <v>5.0383580274896301E-4</v>
      </c>
      <c r="BH89" s="267">
        <v>7.0846216622632197E-4</v>
      </c>
      <c r="BI89" s="267">
        <v>5.8223054162388386E-4</v>
      </c>
      <c r="BJ89" s="267">
        <v>1.1751432445099329E-3</v>
      </c>
      <c r="BK89" s="267">
        <v>4.3101463837829393E-4</v>
      </c>
      <c r="BL89" s="267">
        <v>6.4549942669982609E-4</v>
      </c>
      <c r="BM89" s="267">
        <v>6.4492009658069711E-4</v>
      </c>
      <c r="BN89" s="267">
        <v>9.8937353227843703E-4</v>
      </c>
      <c r="BO89" s="267">
        <v>8.9240147515830444E-4</v>
      </c>
      <c r="BP89" s="267">
        <v>2.021242272287596E-3</v>
      </c>
      <c r="BQ89" s="267">
        <v>2.019432685880897E-3</v>
      </c>
      <c r="BR89" s="267">
        <v>4.0106096200629429E-3</v>
      </c>
      <c r="BS89" s="267">
        <v>8.8249973255632216E-4</v>
      </c>
      <c r="BT89" s="267">
        <v>3.1731931434977718E-3</v>
      </c>
      <c r="BU89" s="267">
        <v>4.5420917064596146E-3</v>
      </c>
      <c r="BV89" s="267">
        <v>1.3330195351257692E-3</v>
      </c>
      <c r="BW89" s="267">
        <v>1.1142289548709654E-3</v>
      </c>
      <c r="BX89" s="267">
        <v>3.4622543129999531E-4</v>
      </c>
      <c r="BY89" s="267">
        <v>5.4643952766034642E-4</v>
      </c>
      <c r="BZ89" s="267">
        <v>9.0551940815468944E-4</v>
      </c>
      <c r="CA89" s="267">
        <v>9.0579823933717245E-4</v>
      </c>
      <c r="CB89" s="267">
        <v>1.0585083005741189E-3</v>
      </c>
      <c r="CC89" s="267">
        <v>2.4303302725035975E-3</v>
      </c>
      <c r="CD89" s="267">
        <v>1.0813173730908094E-3</v>
      </c>
      <c r="CE89" s="267">
        <v>2.1814072347210219E-3</v>
      </c>
      <c r="CF89" s="267">
        <v>2.9755781515086975E-3</v>
      </c>
      <c r="CG89" s="267">
        <v>8.3928799345597349E-4</v>
      </c>
      <c r="CH89" s="267">
        <v>7.2086500164908604E-3</v>
      </c>
      <c r="CI89" s="267">
        <v>2.6668257945164382E-3</v>
      </c>
      <c r="CJ89" s="267">
        <v>1.0041385538850796</v>
      </c>
      <c r="CK89" s="267">
        <v>2.4552072216071027E-2</v>
      </c>
      <c r="CL89" s="267">
        <v>5.1199338245667613E-3</v>
      </c>
      <c r="CM89" s="267">
        <v>2.0541732077915477E-3</v>
      </c>
      <c r="CN89" s="267">
        <v>5.6189144680977539E-4</v>
      </c>
      <c r="CO89" s="267">
        <v>3.6100544275877965E-3</v>
      </c>
      <c r="CP89" s="267">
        <v>1.3643072137495917E-3</v>
      </c>
      <c r="CQ89" s="267">
        <v>2.5313668751736035E-3</v>
      </c>
      <c r="CR89" s="267">
        <v>1.9776891649857299E-3</v>
      </c>
      <c r="CS89" s="267">
        <v>4.1642002096425683E-4</v>
      </c>
      <c r="CT89" s="267">
        <v>2.7417705466837652E-3</v>
      </c>
      <c r="CU89" s="267">
        <v>2.0111372423482015E-3</v>
      </c>
      <c r="CV89" s="267">
        <v>2.1987162382763538E-3</v>
      </c>
      <c r="CW89" s="267">
        <v>4.9574172193526185E-4</v>
      </c>
      <c r="CX89" s="267">
        <v>1.9679892233842159E-3</v>
      </c>
      <c r="CY89" s="267">
        <v>2.3013264281770947E-3</v>
      </c>
      <c r="CZ89" s="267">
        <v>7.6370031424265791E-4</v>
      </c>
      <c r="DA89" s="267">
        <v>3.9808483982675983E-4</v>
      </c>
      <c r="DB89" s="267">
        <v>1.5409699688167724E-3</v>
      </c>
      <c r="DC89" s="267">
        <v>1.5227099916383629E-3</v>
      </c>
      <c r="DD89" s="267">
        <v>6.6117807457594091E-4</v>
      </c>
      <c r="DE89" s="268">
        <v>8.2327326300657725E-4</v>
      </c>
      <c r="DF89" s="266">
        <v>1.1596946567051247</v>
      </c>
      <c r="DG89" s="269">
        <v>0.90567813931239405</v>
      </c>
      <c r="DH89" s="270"/>
      <c r="DI89" s="270"/>
      <c r="DJ89" s="270"/>
      <c r="DK89" s="270"/>
      <c r="DL89" s="270"/>
      <c r="DM89" s="270"/>
      <c r="DN89" s="270"/>
      <c r="DO89" s="270"/>
      <c r="DP89" s="270"/>
      <c r="DQ89" s="270"/>
      <c r="DR89" s="270"/>
      <c r="DS89" s="270"/>
      <c r="DT89" s="270"/>
      <c r="DU89" s="270"/>
      <c r="DV89" s="270"/>
      <c r="DW89" s="270"/>
      <c r="DX89" s="270"/>
      <c r="DY89" s="270"/>
      <c r="DZ89" s="270"/>
      <c r="EA89" s="270"/>
      <c r="EB89" s="270"/>
      <c r="EC89" s="253"/>
      <c r="ED89" s="271"/>
    </row>
    <row r="90" spans="1:134" ht="39.950000000000003" customHeight="1">
      <c r="A90" s="272" t="s">
        <v>281</v>
      </c>
      <c r="B90" s="265" t="s">
        <v>182</v>
      </c>
      <c r="C90" s="266">
        <v>8.776039328228781E-4</v>
      </c>
      <c r="D90" s="267">
        <v>8.3911571530531583E-4</v>
      </c>
      <c r="E90" s="267">
        <v>1.3639321351515575E-3</v>
      </c>
      <c r="F90" s="267">
        <v>9.5553703772133822E-4</v>
      </c>
      <c r="G90" s="267">
        <v>1.1242055658625741E-3</v>
      </c>
      <c r="H90" s="267">
        <v>0</v>
      </c>
      <c r="I90" s="267">
        <v>2.1811026379740775E-3</v>
      </c>
      <c r="J90" s="267">
        <v>1.1153606920530112E-3</v>
      </c>
      <c r="K90" s="267">
        <v>1.4330946354969337E-3</v>
      </c>
      <c r="L90" s="267">
        <v>1.1460018805634928E-3</v>
      </c>
      <c r="M90" s="267">
        <v>0</v>
      </c>
      <c r="N90" s="267">
        <v>7.6323441647832167E-4</v>
      </c>
      <c r="O90" s="267">
        <v>8.5903843940827367E-4</v>
      </c>
      <c r="P90" s="267">
        <v>8.9152214763241753E-4</v>
      </c>
      <c r="Q90" s="267">
        <v>1.0590660425882762E-3</v>
      </c>
      <c r="R90" s="267">
        <v>2.0709325697061067E-3</v>
      </c>
      <c r="S90" s="267">
        <v>2.4753044671147E-3</v>
      </c>
      <c r="T90" s="267">
        <v>1.5742102158454636E-3</v>
      </c>
      <c r="U90" s="267">
        <v>1.5299388136834819E-3</v>
      </c>
      <c r="V90" s="267">
        <v>1.1154287532095107E-3</v>
      </c>
      <c r="W90" s="267">
        <v>1.1505159027489902E-4</v>
      </c>
      <c r="X90" s="267">
        <v>3.9355290175718593E-4</v>
      </c>
      <c r="Y90" s="267">
        <v>1.3462314562023724E-3</v>
      </c>
      <c r="Z90" s="267">
        <v>6.0636838841679269E-4</v>
      </c>
      <c r="AA90" s="267">
        <v>4.8004227664946346E-3</v>
      </c>
      <c r="AB90" s="267">
        <v>7.8153046824323185E-4</v>
      </c>
      <c r="AC90" s="267">
        <v>2.0428674559240642E-4</v>
      </c>
      <c r="AD90" s="267">
        <v>2.4718365986429744E-3</v>
      </c>
      <c r="AE90" s="267">
        <v>1.1224161350732922E-3</v>
      </c>
      <c r="AF90" s="267">
        <v>6.8290658735967549E-4</v>
      </c>
      <c r="AG90" s="267">
        <v>7.0140941156632036E-4</v>
      </c>
      <c r="AH90" s="267">
        <v>7.4811209907706783E-4</v>
      </c>
      <c r="AI90" s="267">
        <v>1.217898226555978E-3</v>
      </c>
      <c r="AJ90" s="267">
        <v>6.0747591105339322E-4</v>
      </c>
      <c r="AK90" s="267">
        <v>2.2841380708505262E-3</v>
      </c>
      <c r="AL90" s="267">
        <v>0</v>
      </c>
      <c r="AM90" s="267">
        <v>5.3640943082866209E-4</v>
      </c>
      <c r="AN90" s="267">
        <v>1.3521626245546808E-3</v>
      </c>
      <c r="AO90" s="267">
        <v>6.1811091137910809E-4</v>
      </c>
      <c r="AP90" s="267">
        <v>4.5411240603950259E-4</v>
      </c>
      <c r="AQ90" s="267">
        <v>1.4311151352262691E-3</v>
      </c>
      <c r="AR90" s="267">
        <v>1.039719434283614E-3</v>
      </c>
      <c r="AS90" s="267">
        <v>5.2121507939147617E-3</v>
      </c>
      <c r="AT90" s="267">
        <v>1.1083010552296567E-3</v>
      </c>
      <c r="AU90" s="267">
        <v>9.7899190303270354E-4</v>
      </c>
      <c r="AV90" s="267">
        <v>1.918435817591907E-3</v>
      </c>
      <c r="AW90" s="267">
        <v>2.380253728214125E-3</v>
      </c>
      <c r="AX90" s="267">
        <v>1.4853715521900308E-3</v>
      </c>
      <c r="AY90" s="267">
        <v>1.335659028688379E-3</v>
      </c>
      <c r="AZ90" s="267">
        <v>6.6175258487934606E-4</v>
      </c>
      <c r="BA90" s="267">
        <v>3.1113520953178317E-3</v>
      </c>
      <c r="BB90" s="267">
        <v>8.7221722476377248E-4</v>
      </c>
      <c r="BC90" s="267">
        <v>3.6784474995071295E-4</v>
      </c>
      <c r="BD90" s="267">
        <v>2.672417767528331E-5</v>
      </c>
      <c r="BE90" s="267">
        <v>0</v>
      </c>
      <c r="BF90" s="267">
        <v>1.5115633158006861E-4</v>
      </c>
      <c r="BG90" s="267">
        <v>6.6812001229823764E-4</v>
      </c>
      <c r="BH90" s="267">
        <v>1.2862566202561988E-3</v>
      </c>
      <c r="BI90" s="267">
        <v>1.1860477354295089E-3</v>
      </c>
      <c r="BJ90" s="267">
        <v>1.2935068307542389E-3</v>
      </c>
      <c r="BK90" s="267">
        <v>8.8858388399364508E-4</v>
      </c>
      <c r="BL90" s="267">
        <v>1.3121499115097378E-3</v>
      </c>
      <c r="BM90" s="267">
        <v>1.9710205545115035E-3</v>
      </c>
      <c r="BN90" s="267">
        <v>2.0182191013961297E-3</v>
      </c>
      <c r="BO90" s="267">
        <v>2.0311200280080156E-3</v>
      </c>
      <c r="BP90" s="267">
        <v>9.0420565279502869E-4</v>
      </c>
      <c r="BQ90" s="267">
        <v>5.7486467536494714E-4</v>
      </c>
      <c r="BR90" s="267">
        <v>7.1535854246374778E-4</v>
      </c>
      <c r="BS90" s="267">
        <v>1.4097193213454822E-3</v>
      </c>
      <c r="BT90" s="267">
        <v>7.8704024272768791E-3</v>
      </c>
      <c r="BU90" s="267">
        <v>3.7757007374191881E-3</v>
      </c>
      <c r="BV90" s="267">
        <v>9.2173965067732894E-4</v>
      </c>
      <c r="BW90" s="267">
        <v>7.6944540145018343E-4</v>
      </c>
      <c r="BX90" s="267">
        <v>3.0309152716542477E-4</v>
      </c>
      <c r="BY90" s="267">
        <v>6.503098965083958E-4</v>
      </c>
      <c r="BZ90" s="267">
        <v>2.0392692656617966E-3</v>
      </c>
      <c r="CA90" s="267">
        <v>4.3434243024759196E-3</v>
      </c>
      <c r="CB90" s="267">
        <v>1.8659281841434156E-3</v>
      </c>
      <c r="CC90" s="267">
        <v>3.717606428413945E-3</v>
      </c>
      <c r="CD90" s="267">
        <v>2.5038901913393362E-3</v>
      </c>
      <c r="CE90" s="267">
        <v>2.850273450568039E-3</v>
      </c>
      <c r="CF90" s="267">
        <v>2.3710001572628731E-3</v>
      </c>
      <c r="CG90" s="267">
        <v>3.6011896145888363E-3</v>
      </c>
      <c r="CH90" s="267">
        <v>4.3515503580759361E-2</v>
      </c>
      <c r="CI90" s="267">
        <v>2.8338022546394292E-2</v>
      </c>
      <c r="CJ90" s="267">
        <v>6.9317282379378004E-3</v>
      </c>
      <c r="CK90" s="267">
        <v>1.2706582510486273</v>
      </c>
      <c r="CL90" s="267">
        <v>8.2773257732538866E-3</v>
      </c>
      <c r="CM90" s="267">
        <v>1.9270268052397651E-3</v>
      </c>
      <c r="CN90" s="267">
        <v>6.0145099322485784E-4</v>
      </c>
      <c r="CO90" s="267">
        <v>2.6718410477478477E-3</v>
      </c>
      <c r="CP90" s="267">
        <v>8.8945222213392822E-4</v>
      </c>
      <c r="CQ90" s="267">
        <v>2.3299584154763031E-3</v>
      </c>
      <c r="CR90" s="267">
        <v>2.1087815764402381E-3</v>
      </c>
      <c r="CS90" s="267">
        <v>8.5293017010110855E-4</v>
      </c>
      <c r="CT90" s="267">
        <v>1.6615952898255766E-3</v>
      </c>
      <c r="CU90" s="267">
        <v>6.4086850361180114E-2</v>
      </c>
      <c r="CV90" s="267">
        <v>7.9376804227828095E-3</v>
      </c>
      <c r="CW90" s="267">
        <v>1.4590666293476406E-3</v>
      </c>
      <c r="CX90" s="267">
        <v>3.9438615688912873E-3</v>
      </c>
      <c r="CY90" s="267">
        <v>1.8358606593338988E-3</v>
      </c>
      <c r="CZ90" s="267">
        <v>1.4696264565857182E-3</v>
      </c>
      <c r="DA90" s="267">
        <v>1.5722277223630468E-3</v>
      </c>
      <c r="DB90" s="267">
        <v>1.7317956944894102E-3</v>
      </c>
      <c r="DC90" s="267">
        <v>1.4988089152191309E-3</v>
      </c>
      <c r="DD90" s="267">
        <v>1.6897571958018895E-3</v>
      </c>
      <c r="DE90" s="268">
        <v>3.3812384250771744E-3</v>
      </c>
      <c r="DF90" s="266">
        <v>1.5817131943044307</v>
      </c>
      <c r="DG90" s="269">
        <v>1.2352588282277024</v>
      </c>
      <c r="DH90" s="270"/>
      <c r="DI90" s="270"/>
      <c r="DJ90" s="270"/>
      <c r="DK90" s="270"/>
      <c r="DL90" s="270"/>
      <c r="DM90" s="270"/>
      <c r="DN90" s="270"/>
      <c r="DO90" s="270"/>
      <c r="DP90" s="270"/>
      <c r="DQ90" s="270"/>
      <c r="DR90" s="270"/>
      <c r="DS90" s="270"/>
      <c r="DT90" s="270"/>
      <c r="DU90" s="270"/>
      <c r="DV90" s="270"/>
      <c r="DW90" s="270"/>
      <c r="DX90" s="270"/>
      <c r="DY90" s="270"/>
      <c r="DZ90" s="270"/>
      <c r="EA90" s="270"/>
      <c r="EB90" s="270"/>
      <c r="EC90" s="253"/>
      <c r="ED90" s="271"/>
    </row>
    <row r="91" spans="1:134" ht="39.950000000000003" customHeight="1">
      <c r="A91" s="272" t="s">
        <v>282</v>
      </c>
      <c r="B91" s="265" t="s">
        <v>183</v>
      </c>
      <c r="C91" s="266">
        <v>7.3830310995692231E-4</v>
      </c>
      <c r="D91" s="267">
        <v>9.142279317450935E-4</v>
      </c>
      <c r="E91" s="267">
        <v>2.156415639650276E-3</v>
      </c>
      <c r="F91" s="267">
        <v>1.024410106929952E-3</v>
      </c>
      <c r="G91" s="267">
        <v>1.6885864490003126E-3</v>
      </c>
      <c r="H91" s="267">
        <v>0</v>
      </c>
      <c r="I91" s="267">
        <v>1.9875134383517592E-3</v>
      </c>
      <c r="J91" s="267">
        <v>1.9191756024290307E-3</v>
      </c>
      <c r="K91" s="267">
        <v>1.485776926851449E-3</v>
      </c>
      <c r="L91" s="267">
        <v>1.418483254363987E-3</v>
      </c>
      <c r="M91" s="267">
        <v>0</v>
      </c>
      <c r="N91" s="267">
        <v>1.1769650244676775E-3</v>
      </c>
      <c r="O91" s="267">
        <v>2.9160729107457063E-3</v>
      </c>
      <c r="P91" s="267">
        <v>1.670944965377751E-3</v>
      </c>
      <c r="Q91" s="267">
        <v>2.1619796900943628E-3</v>
      </c>
      <c r="R91" s="267">
        <v>9.466624902417951E-4</v>
      </c>
      <c r="S91" s="267">
        <v>2.3359841231426651E-3</v>
      </c>
      <c r="T91" s="267">
        <v>2.502105964550169E-3</v>
      </c>
      <c r="U91" s="267">
        <v>4.5674473833527225E-3</v>
      </c>
      <c r="V91" s="267">
        <v>1.5102448715172093E-3</v>
      </c>
      <c r="W91" s="267">
        <v>2.2963555031233423E-4</v>
      </c>
      <c r="X91" s="267">
        <v>5.8975995833846168E-4</v>
      </c>
      <c r="Y91" s="267">
        <v>5.7522211744933532E-4</v>
      </c>
      <c r="Z91" s="267">
        <v>8.9487720462168557E-4</v>
      </c>
      <c r="AA91" s="267">
        <v>3.4181370455675848E-3</v>
      </c>
      <c r="AB91" s="267">
        <v>1.8212832936754569E-3</v>
      </c>
      <c r="AC91" s="267">
        <v>2.2525196118097614E-4</v>
      </c>
      <c r="AD91" s="267">
        <v>1.7681025161340937E-3</v>
      </c>
      <c r="AE91" s="267">
        <v>1.0041256428648506E-3</v>
      </c>
      <c r="AF91" s="267">
        <v>2.5366732416648684E-3</v>
      </c>
      <c r="AG91" s="267">
        <v>3.868912816872253E-3</v>
      </c>
      <c r="AH91" s="267">
        <v>4.9646348337714077E-4</v>
      </c>
      <c r="AI91" s="267">
        <v>1.0658049651458316E-3</v>
      </c>
      <c r="AJ91" s="267">
        <v>2.8421529141357091E-3</v>
      </c>
      <c r="AK91" s="267">
        <v>2.7368535490999569E-3</v>
      </c>
      <c r="AL91" s="267">
        <v>0</v>
      </c>
      <c r="AM91" s="267">
        <v>4.1621802139219172E-4</v>
      </c>
      <c r="AN91" s="267">
        <v>1.0034304453550875E-3</v>
      </c>
      <c r="AO91" s="267">
        <v>3.205673265107665E-3</v>
      </c>
      <c r="AP91" s="267">
        <v>3.0827867926769037E-4</v>
      </c>
      <c r="AQ91" s="267">
        <v>7.6575195136739823E-4</v>
      </c>
      <c r="AR91" s="267">
        <v>1.5101727241830138E-3</v>
      </c>
      <c r="AS91" s="267">
        <v>3.0698654312736212E-3</v>
      </c>
      <c r="AT91" s="267">
        <v>1.5436890403153374E-3</v>
      </c>
      <c r="AU91" s="267">
        <v>1.4293906962812046E-3</v>
      </c>
      <c r="AV91" s="267">
        <v>1.6974453051029344E-3</v>
      </c>
      <c r="AW91" s="267">
        <v>1.9286025236077556E-3</v>
      </c>
      <c r="AX91" s="267">
        <v>1.8872523015792128E-3</v>
      </c>
      <c r="AY91" s="267">
        <v>1.7656299668969908E-3</v>
      </c>
      <c r="AZ91" s="267">
        <v>4.3233866303277717E-4</v>
      </c>
      <c r="BA91" s="267">
        <v>1.5248659503385542E-3</v>
      </c>
      <c r="BB91" s="267">
        <v>2.0486567900501887E-3</v>
      </c>
      <c r="BC91" s="267">
        <v>1.7039764398878854E-4</v>
      </c>
      <c r="BD91" s="267">
        <v>2.165328674626781E-5</v>
      </c>
      <c r="BE91" s="267">
        <v>0</v>
      </c>
      <c r="BF91" s="267">
        <v>2.1849707978126445E-4</v>
      </c>
      <c r="BG91" s="267">
        <v>4.3865805860022192E-4</v>
      </c>
      <c r="BH91" s="267">
        <v>8.3771009942369776E-4</v>
      </c>
      <c r="BI91" s="267">
        <v>1.8202724844818671E-3</v>
      </c>
      <c r="BJ91" s="267">
        <v>2.3927591754207026E-3</v>
      </c>
      <c r="BK91" s="267">
        <v>1.543989374048247E-3</v>
      </c>
      <c r="BL91" s="267">
        <v>2.2448064579953012E-3</v>
      </c>
      <c r="BM91" s="267">
        <v>2.1474546801476327E-3</v>
      </c>
      <c r="BN91" s="267">
        <v>2.1194888437290746E-3</v>
      </c>
      <c r="BO91" s="267">
        <v>1.6793015065202864E-3</v>
      </c>
      <c r="BP91" s="267">
        <v>8.3551947964115119E-4</v>
      </c>
      <c r="BQ91" s="267">
        <v>7.8604966319751886E-4</v>
      </c>
      <c r="BR91" s="267">
        <v>1.8188752244804069E-3</v>
      </c>
      <c r="BS91" s="267">
        <v>2.200904781959221E-3</v>
      </c>
      <c r="BT91" s="267">
        <v>2.9870412550844672E-3</v>
      </c>
      <c r="BU91" s="267">
        <v>6.7136076267169343E-3</v>
      </c>
      <c r="BV91" s="267">
        <v>1.9806720306079408E-3</v>
      </c>
      <c r="BW91" s="267">
        <v>1.7280237618616521E-3</v>
      </c>
      <c r="BX91" s="267">
        <v>5.1956079149028756E-4</v>
      </c>
      <c r="BY91" s="267">
        <v>1.1793695957356392E-3</v>
      </c>
      <c r="BZ91" s="267">
        <v>2.6312691562066196E-3</v>
      </c>
      <c r="CA91" s="267">
        <v>1.0521072933334409E-3</v>
      </c>
      <c r="CB91" s="267">
        <v>1.852168854004602E-3</v>
      </c>
      <c r="CC91" s="267">
        <v>2.9735012856409804E-3</v>
      </c>
      <c r="CD91" s="267">
        <v>3.7715741346249806E-3</v>
      </c>
      <c r="CE91" s="267">
        <v>3.2617910170210764E-3</v>
      </c>
      <c r="CF91" s="267">
        <v>2.4083786353777804E-3</v>
      </c>
      <c r="CG91" s="267">
        <v>6.8735868814993693E-3</v>
      </c>
      <c r="CH91" s="267">
        <v>1.2199576822144087E-2</v>
      </c>
      <c r="CI91" s="267">
        <v>0.10585068242980027</v>
      </c>
      <c r="CJ91" s="267">
        <v>8.0419486186516769E-3</v>
      </c>
      <c r="CK91" s="267">
        <v>1.0881770609861095E-2</v>
      </c>
      <c r="CL91" s="267">
        <v>1.0422653126510977</v>
      </c>
      <c r="CM91" s="267">
        <v>5.3311223170955432E-3</v>
      </c>
      <c r="CN91" s="267">
        <v>2.8650873918721806E-3</v>
      </c>
      <c r="CO91" s="267">
        <v>1.0739940215385062E-2</v>
      </c>
      <c r="CP91" s="267">
        <v>2.5654201232125171E-3</v>
      </c>
      <c r="CQ91" s="267">
        <v>2.7184506294876975E-3</v>
      </c>
      <c r="CR91" s="267">
        <v>8.3694994335362632E-3</v>
      </c>
      <c r="CS91" s="267">
        <v>1.9950955052241886E-3</v>
      </c>
      <c r="CT91" s="267">
        <v>2.728373445975461E-2</v>
      </c>
      <c r="CU91" s="267">
        <v>3.2691195373558404E-3</v>
      </c>
      <c r="CV91" s="267">
        <v>0.30794582711476304</v>
      </c>
      <c r="CW91" s="267">
        <v>9.9145737404348396E-4</v>
      </c>
      <c r="CX91" s="267">
        <v>5.3293252417095632E-3</v>
      </c>
      <c r="CY91" s="267">
        <v>4.6398641046000626E-3</v>
      </c>
      <c r="CZ91" s="267">
        <v>2.7501840188953472E-3</v>
      </c>
      <c r="DA91" s="267">
        <v>5.7898289863187848E-3</v>
      </c>
      <c r="DB91" s="267">
        <v>1.2085333541051242E-2</v>
      </c>
      <c r="DC91" s="267">
        <v>4.7396749444953978E-3</v>
      </c>
      <c r="DD91" s="267">
        <v>1.0533235124777086E-3</v>
      </c>
      <c r="DE91" s="268">
        <v>3.3142697609643895E-3</v>
      </c>
      <c r="DF91" s="266">
        <v>1.7359566574015259</v>
      </c>
      <c r="DG91" s="269">
        <v>1.3557172022067396</v>
      </c>
      <c r="DH91" s="270"/>
      <c r="DI91" s="270"/>
      <c r="DJ91" s="270"/>
      <c r="DK91" s="270"/>
      <c r="DL91" s="270"/>
      <c r="DM91" s="270"/>
      <c r="DN91" s="270"/>
      <c r="DO91" s="270"/>
      <c r="DP91" s="270"/>
      <c r="DQ91" s="270"/>
      <c r="DR91" s="270"/>
      <c r="DS91" s="270"/>
      <c r="DT91" s="270"/>
      <c r="DU91" s="270"/>
      <c r="DV91" s="270"/>
      <c r="DW91" s="270"/>
      <c r="DX91" s="270"/>
      <c r="DY91" s="270"/>
      <c r="DZ91" s="270"/>
      <c r="EA91" s="270"/>
      <c r="EB91" s="270"/>
      <c r="EC91" s="253"/>
      <c r="ED91" s="271"/>
    </row>
    <row r="92" spans="1:134" ht="39.950000000000003" customHeight="1">
      <c r="A92" s="272" t="s">
        <v>283</v>
      </c>
      <c r="B92" s="265" t="s">
        <v>9</v>
      </c>
      <c r="C92" s="266">
        <v>2.4764201996882534E-3</v>
      </c>
      <c r="D92" s="267">
        <v>5.1786785395623531E-3</v>
      </c>
      <c r="E92" s="267">
        <v>7.0674659237643779E-4</v>
      </c>
      <c r="F92" s="267">
        <v>2.7832828245861608E-3</v>
      </c>
      <c r="G92" s="267">
        <v>2.3811835383654198E-3</v>
      </c>
      <c r="H92" s="267">
        <v>0</v>
      </c>
      <c r="I92" s="267">
        <v>1.7359253122174545E-3</v>
      </c>
      <c r="J92" s="267">
        <v>1.4066740676639646E-3</v>
      </c>
      <c r="K92" s="267">
        <v>5.9003438191878113E-4</v>
      </c>
      <c r="L92" s="267">
        <v>2.5876155498199199E-2</v>
      </c>
      <c r="M92" s="267">
        <v>0</v>
      </c>
      <c r="N92" s="267">
        <v>4.5414232298135254E-4</v>
      </c>
      <c r="O92" s="267">
        <v>4.5460140931292617E-4</v>
      </c>
      <c r="P92" s="267">
        <v>1.1374334694960778E-3</v>
      </c>
      <c r="Q92" s="267">
        <v>4.3686113462007358E-4</v>
      </c>
      <c r="R92" s="267">
        <v>1.4903465075201154E-3</v>
      </c>
      <c r="S92" s="267">
        <v>6.6593731064312105E-4</v>
      </c>
      <c r="T92" s="267">
        <v>9.7598395831875598E-4</v>
      </c>
      <c r="U92" s="267">
        <v>2.8336902780343404E-4</v>
      </c>
      <c r="V92" s="267">
        <v>5.4314605425347681E-4</v>
      </c>
      <c r="W92" s="267">
        <v>7.7509843695515069E-5</v>
      </c>
      <c r="X92" s="267">
        <v>1.6324163413549401E-4</v>
      </c>
      <c r="Y92" s="267">
        <v>3.7503254591951995E-4</v>
      </c>
      <c r="Z92" s="267">
        <v>3.8350688431376066E-4</v>
      </c>
      <c r="AA92" s="267">
        <v>5.6998358915259101E-4</v>
      </c>
      <c r="AB92" s="267">
        <v>3.1378126524461724E-4</v>
      </c>
      <c r="AC92" s="267">
        <v>9.0012541195665083E-5</v>
      </c>
      <c r="AD92" s="267">
        <v>1.2677856698382606E-3</v>
      </c>
      <c r="AE92" s="267">
        <v>6.0893556616959971E-4</v>
      </c>
      <c r="AF92" s="267">
        <v>6.0687083056959728E-4</v>
      </c>
      <c r="AG92" s="267">
        <v>6.863669015546752E-4</v>
      </c>
      <c r="AH92" s="267">
        <v>2.6621309317893615E-4</v>
      </c>
      <c r="AI92" s="267">
        <v>1.8204583120921772E-3</v>
      </c>
      <c r="AJ92" s="267">
        <v>2.4141297899283885E-4</v>
      </c>
      <c r="AK92" s="267">
        <v>1.7313644025597453E-3</v>
      </c>
      <c r="AL92" s="267">
        <v>0</v>
      </c>
      <c r="AM92" s="267">
        <v>4.6312396595790185E-4</v>
      </c>
      <c r="AN92" s="267">
        <v>2.7792787947309439E-3</v>
      </c>
      <c r="AO92" s="267">
        <v>1.0811826893477733E-3</v>
      </c>
      <c r="AP92" s="267">
        <v>4.1511035911094498E-4</v>
      </c>
      <c r="AQ92" s="267">
        <v>4.541139188507222E-4</v>
      </c>
      <c r="AR92" s="267">
        <v>8.3887292988087526E-4</v>
      </c>
      <c r="AS92" s="267">
        <v>8.8699966343834373E-4</v>
      </c>
      <c r="AT92" s="267">
        <v>1.0723877992614634E-3</v>
      </c>
      <c r="AU92" s="267">
        <v>1.1474597039412052E-3</v>
      </c>
      <c r="AV92" s="267">
        <v>4.2524479965769973E-4</v>
      </c>
      <c r="AW92" s="267">
        <v>4.4993087232282684E-4</v>
      </c>
      <c r="AX92" s="267">
        <v>1.9443412526486253E-4</v>
      </c>
      <c r="AY92" s="267">
        <v>2.6620222430466625E-4</v>
      </c>
      <c r="AZ92" s="267">
        <v>4.6326230161672117E-4</v>
      </c>
      <c r="BA92" s="267">
        <v>1.9286613081724414E-4</v>
      </c>
      <c r="BB92" s="267">
        <v>1.2614294816836202E-3</v>
      </c>
      <c r="BC92" s="267">
        <v>6.8990563265842526E-5</v>
      </c>
      <c r="BD92" s="267">
        <v>5.0515759857970754E-6</v>
      </c>
      <c r="BE92" s="267">
        <v>0</v>
      </c>
      <c r="BF92" s="267">
        <v>6.3504109408215418E-5</v>
      </c>
      <c r="BG92" s="267">
        <v>3.1094434575502342E-4</v>
      </c>
      <c r="BH92" s="267">
        <v>5.5668884734787801E-4</v>
      </c>
      <c r="BI92" s="267">
        <v>6.7105077038198473E-4</v>
      </c>
      <c r="BJ92" s="267">
        <v>8.5040243283300435E-4</v>
      </c>
      <c r="BK92" s="267">
        <v>1.8684082708391792E-3</v>
      </c>
      <c r="BL92" s="267">
        <v>2.2079382942391326E-3</v>
      </c>
      <c r="BM92" s="267">
        <v>1.3968144401273939E-3</v>
      </c>
      <c r="BN92" s="267">
        <v>1.3666633941043379E-3</v>
      </c>
      <c r="BO92" s="267">
        <v>6.978861278259329E-3</v>
      </c>
      <c r="BP92" s="267">
        <v>4.9234351861920532E-4</v>
      </c>
      <c r="BQ92" s="267">
        <v>2.7413905978805299E-4</v>
      </c>
      <c r="BR92" s="267">
        <v>1.7620453100812691E-3</v>
      </c>
      <c r="BS92" s="267">
        <v>7.01209518657299E-3</v>
      </c>
      <c r="BT92" s="267">
        <v>1.4208376651584336E-3</v>
      </c>
      <c r="BU92" s="267">
        <v>4.898339041768462E-4</v>
      </c>
      <c r="BV92" s="267">
        <v>1.4787283662285053E-3</v>
      </c>
      <c r="BW92" s="267">
        <v>2.5337938345583862E-4</v>
      </c>
      <c r="BX92" s="267">
        <v>2.3959705958558481E-4</v>
      </c>
      <c r="BY92" s="267">
        <v>6.5979469684544084E-4</v>
      </c>
      <c r="BZ92" s="267">
        <v>3.3791667019668708E-3</v>
      </c>
      <c r="CA92" s="267">
        <v>5.9218735973108172E-4</v>
      </c>
      <c r="CB92" s="267">
        <v>7.8114588293082222E-3</v>
      </c>
      <c r="CC92" s="267">
        <v>1.7492911986533583E-3</v>
      </c>
      <c r="CD92" s="267">
        <v>6.4863855968047752E-4</v>
      </c>
      <c r="CE92" s="267">
        <v>5.033965246410908E-4</v>
      </c>
      <c r="CF92" s="267">
        <v>3.1257972708115273E-3</v>
      </c>
      <c r="CG92" s="267">
        <v>1.1320002133787354E-3</v>
      </c>
      <c r="CH92" s="267">
        <v>8.5498579620843008E-4</v>
      </c>
      <c r="CI92" s="267">
        <v>1.4128212022845593E-2</v>
      </c>
      <c r="CJ92" s="267">
        <v>2.4299392576992949E-4</v>
      </c>
      <c r="CK92" s="267">
        <v>8.842321518846252E-4</v>
      </c>
      <c r="CL92" s="267">
        <v>7.1961809618795343E-4</v>
      </c>
      <c r="CM92" s="267">
        <v>1.0003740082496462</v>
      </c>
      <c r="CN92" s="267">
        <v>1.8822430204506336E-3</v>
      </c>
      <c r="CO92" s="267">
        <v>1.1717218773671358E-2</v>
      </c>
      <c r="CP92" s="267">
        <v>4.5626770103680071E-4</v>
      </c>
      <c r="CQ92" s="267">
        <v>6.5535873896604567E-4</v>
      </c>
      <c r="CR92" s="267">
        <v>1.4365585999678999E-3</v>
      </c>
      <c r="CS92" s="267">
        <v>4.4569927949924301E-4</v>
      </c>
      <c r="CT92" s="267">
        <v>5.7451693128260069E-4</v>
      </c>
      <c r="CU92" s="267">
        <v>7.5275661208509055E-4</v>
      </c>
      <c r="CV92" s="267">
        <v>2.8901073715562999E-3</v>
      </c>
      <c r="CW92" s="267">
        <v>4.2903259831323032E-4</v>
      </c>
      <c r="CX92" s="267">
        <v>4.7031838776145533E-4</v>
      </c>
      <c r="CY92" s="267">
        <v>8.8748575084840703E-4</v>
      </c>
      <c r="CZ92" s="267">
        <v>7.0496423169211957E-4</v>
      </c>
      <c r="DA92" s="267">
        <v>1.1532140001615958E-3</v>
      </c>
      <c r="DB92" s="267">
        <v>3.3304794970685547E-4</v>
      </c>
      <c r="DC92" s="267">
        <v>1.213412334666617E-3</v>
      </c>
      <c r="DD92" s="267">
        <v>5.2044038085635345E-4</v>
      </c>
      <c r="DE92" s="268">
        <v>0.20340774913317838</v>
      </c>
      <c r="DF92" s="266">
        <v>1.367675789137802</v>
      </c>
      <c r="DG92" s="269">
        <v>1.0681036225588922</v>
      </c>
      <c r="DH92" s="270"/>
      <c r="DI92" s="270"/>
      <c r="DJ92" s="270"/>
      <c r="DK92" s="270"/>
      <c r="DL92" s="270"/>
      <c r="DM92" s="270"/>
      <c r="DN92" s="270"/>
      <c r="DO92" s="270"/>
      <c r="DP92" s="270"/>
      <c r="DQ92" s="270"/>
      <c r="DR92" s="270"/>
      <c r="DS92" s="270"/>
      <c r="DT92" s="270"/>
      <c r="DU92" s="270"/>
      <c r="DV92" s="270"/>
      <c r="DW92" s="270"/>
      <c r="DX92" s="270"/>
      <c r="DY92" s="270"/>
      <c r="DZ92" s="270"/>
      <c r="EA92" s="270"/>
      <c r="EB92" s="270"/>
      <c r="EC92" s="253"/>
      <c r="ED92" s="271"/>
    </row>
    <row r="93" spans="1:134" ht="39.950000000000003" customHeight="1">
      <c r="A93" s="272" t="s">
        <v>284</v>
      </c>
      <c r="B93" s="265" t="s">
        <v>184</v>
      </c>
      <c r="C93" s="266">
        <v>8.1467348051638913E-5</v>
      </c>
      <c r="D93" s="267">
        <v>1.2090294893289888E-4</v>
      </c>
      <c r="E93" s="267">
        <v>5.512939406973578E-4</v>
      </c>
      <c r="F93" s="267">
        <v>5.5758559320975579E-5</v>
      </c>
      <c r="G93" s="267">
        <v>1.0400360759118297E-4</v>
      </c>
      <c r="H93" s="267">
        <v>0</v>
      </c>
      <c r="I93" s="267">
        <v>1.2624358447998148E-4</v>
      </c>
      <c r="J93" s="267">
        <v>7.337233053123052E-4</v>
      </c>
      <c r="K93" s="267">
        <v>8.1324773027432535E-5</v>
      </c>
      <c r="L93" s="267">
        <v>2.9508845383690522E-4</v>
      </c>
      <c r="M93" s="267">
        <v>0</v>
      </c>
      <c r="N93" s="267">
        <v>6.9733333595497246E-5</v>
      </c>
      <c r="O93" s="267">
        <v>6.946595578970766E-5</v>
      </c>
      <c r="P93" s="267">
        <v>1.1759650132151203E-4</v>
      </c>
      <c r="Q93" s="267">
        <v>2.3486717896252721E-4</v>
      </c>
      <c r="R93" s="267">
        <v>3.5972363387180574E-4</v>
      </c>
      <c r="S93" s="267">
        <v>1.7711934823327611E-4</v>
      </c>
      <c r="T93" s="267">
        <v>1.0158101348774643E-4</v>
      </c>
      <c r="U93" s="267">
        <v>2.4493865661419828E-4</v>
      </c>
      <c r="V93" s="267">
        <v>3.3382331097078782E-4</v>
      </c>
      <c r="W93" s="267">
        <v>1.7353151255136281E-4</v>
      </c>
      <c r="X93" s="267">
        <v>3.1483930459318067E-4</v>
      </c>
      <c r="Y93" s="267">
        <v>5.2095312891215417E-4</v>
      </c>
      <c r="Z93" s="267">
        <v>9.248917404919933E-5</v>
      </c>
      <c r="AA93" s="267">
        <v>2.9191296470364468E-4</v>
      </c>
      <c r="AB93" s="267">
        <v>2.769155922511429E-4</v>
      </c>
      <c r="AC93" s="267">
        <v>2.9671712336278841E-5</v>
      </c>
      <c r="AD93" s="267">
        <v>1.2479752484591581E-4</v>
      </c>
      <c r="AE93" s="267">
        <v>1.5438024935924093E-4</v>
      </c>
      <c r="AF93" s="267">
        <v>7.9380112643488899E-5</v>
      </c>
      <c r="AG93" s="267">
        <v>4.9890012210941221E-5</v>
      </c>
      <c r="AH93" s="267">
        <v>7.1004445328935579E-5</v>
      </c>
      <c r="AI93" s="267">
        <v>1.2817212102032331E-4</v>
      </c>
      <c r="AJ93" s="267">
        <v>1.6371334481593467E-3</v>
      </c>
      <c r="AK93" s="267">
        <v>2.3072309035215388E-4</v>
      </c>
      <c r="AL93" s="267">
        <v>0</v>
      </c>
      <c r="AM93" s="267">
        <v>5.5570383299294138E-5</v>
      </c>
      <c r="AN93" s="267">
        <v>6.3972426889679127E-4</v>
      </c>
      <c r="AO93" s="267">
        <v>7.2281880778792871E-5</v>
      </c>
      <c r="AP93" s="267">
        <v>3.6444795136078831E-5</v>
      </c>
      <c r="AQ93" s="267">
        <v>5.8641006496442276E-5</v>
      </c>
      <c r="AR93" s="267">
        <v>7.8166277263543677E-4</v>
      </c>
      <c r="AS93" s="267">
        <v>2.9534835946342194E-4</v>
      </c>
      <c r="AT93" s="267">
        <v>6.0311721472305717E-4</v>
      </c>
      <c r="AU93" s="267">
        <v>5.6749844327502416E-4</v>
      </c>
      <c r="AV93" s="267">
        <v>2.7065524593091134E-4</v>
      </c>
      <c r="AW93" s="267">
        <v>3.5153617399738784E-4</v>
      </c>
      <c r="AX93" s="267">
        <v>1.6333769398130151E-3</v>
      </c>
      <c r="AY93" s="267">
        <v>1.279102006630051E-3</v>
      </c>
      <c r="AZ93" s="267">
        <v>6.5523686582991052E-5</v>
      </c>
      <c r="BA93" s="267">
        <v>8.8363745408278065E-4</v>
      </c>
      <c r="BB93" s="267">
        <v>6.5403397797422498E-4</v>
      </c>
      <c r="BC93" s="267">
        <v>3.9401578175981854E-5</v>
      </c>
      <c r="BD93" s="267">
        <v>3.9468545146420571E-6</v>
      </c>
      <c r="BE93" s="267">
        <v>0</v>
      </c>
      <c r="BF93" s="267">
        <v>2.3000897997496519E-5</v>
      </c>
      <c r="BG93" s="267">
        <v>8.9492760437697149E-5</v>
      </c>
      <c r="BH93" s="267">
        <v>3.0964719810642533E-4</v>
      </c>
      <c r="BI93" s="267">
        <v>9.3464095111034281E-5</v>
      </c>
      <c r="BJ93" s="267">
        <v>1.8260386769894014E-4</v>
      </c>
      <c r="BK93" s="267">
        <v>1.100015087053917E-4</v>
      </c>
      <c r="BL93" s="267">
        <v>1.5709407165821775E-4</v>
      </c>
      <c r="BM93" s="267">
        <v>1.9091861445143056E-4</v>
      </c>
      <c r="BN93" s="267">
        <v>3.1079393686948099E-4</v>
      </c>
      <c r="BO93" s="267">
        <v>2.712991461342209E-4</v>
      </c>
      <c r="BP93" s="267">
        <v>9.2514979117268856E-4</v>
      </c>
      <c r="BQ93" s="267">
        <v>3.5244598371132253E-4</v>
      </c>
      <c r="BR93" s="267">
        <v>2.2595066737677333E-4</v>
      </c>
      <c r="BS93" s="267">
        <v>2.9349761535998106E-4</v>
      </c>
      <c r="BT93" s="267">
        <v>4.1658202968181455E-4</v>
      </c>
      <c r="BU93" s="267">
        <v>2.315517537941366E-4</v>
      </c>
      <c r="BV93" s="267">
        <v>1.2132854150216162E-4</v>
      </c>
      <c r="BW93" s="267">
        <v>7.9145504283567895E-5</v>
      </c>
      <c r="BX93" s="267">
        <v>2.038037090072804E-5</v>
      </c>
      <c r="BY93" s="267">
        <v>2.340798306227237E-3</v>
      </c>
      <c r="BZ93" s="267">
        <v>3.1009642413730665E-4</v>
      </c>
      <c r="CA93" s="267">
        <v>2.1172694759329078E-4</v>
      </c>
      <c r="CB93" s="267">
        <v>1.7287710119048258E-4</v>
      </c>
      <c r="CC93" s="267">
        <v>2.7076995912900844E-4</v>
      </c>
      <c r="CD93" s="267">
        <v>9.5962390220651175E-5</v>
      </c>
      <c r="CE93" s="267">
        <v>3.1011511450945869E-4</v>
      </c>
      <c r="CF93" s="267">
        <v>5.471955599176101E-4</v>
      </c>
      <c r="CG93" s="267">
        <v>2.6311700653308321E-4</v>
      </c>
      <c r="CH93" s="267">
        <v>5.443729302538748E-3</v>
      </c>
      <c r="CI93" s="267">
        <v>1.8729573048654061E-3</v>
      </c>
      <c r="CJ93" s="267">
        <v>3.4200523332484933E-3</v>
      </c>
      <c r="CK93" s="267">
        <v>1.0716500552158665E-2</v>
      </c>
      <c r="CL93" s="267">
        <v>1.1734594715128138E-3</v>
      </c>
      <c r="CM93" s="267">
        <v>1.9518638238712045E-4</v>
      </c>
      <c r="CN93" s="267">
        <v>1.0000617917860044</v>
      </c>
      <c r="CO93" s="267">
        <v>1.6382332972643889E-4</v>
      </c>
      <c r="CP93" s="267">
        <v>1.912004205063378E-4</v>
      </c>
      <c r="CQ93" s="267">
        <v>1.1141587611599922E-4</v>
      </c>
      <c r="CR93" s="267">
        <v>2.5000114709906646E-4</v>
      </c>
      <c r="CS93" s="267">
        <v>1.0797395552502592E-4</v>
      </c>
      <c r="CT93" s="267">
        <v>1.4760265066479444E-4</v>
      </c>
      <c r="CU93" s="267">
        <v>6.7707588281808336E-4</v>
      </c>
      <c r="CV93" s="267">
        <v>7.6712507855298043E-4</v>
      </c>
      <c r="CW93" s="267">
        <v>1.1062845596603762E-4</v>
      </c>
      <c r="CX93" s="267">
        <v>7.0867916607232672E-4</v>
      </c>
      <c r="CY93" s="267">
        <v>4.4084967457092055E-4</v>
      </c>
      <c r="CZ93" s="267">
        <v>4.7800373029116148E-4</v>
      </c>
      <c r="DA93" s="267">
        <v>1.0916101836121064E-3</v>
      </c>
      <c r="DB93" s="267">
        <v>1.9076595002294757E-4</v>
      </c>
      <c r="DC93" s="267">
        <v>5.5238976479160225E-4</v>
      </c>
      <c r="DD93" s="267">
        <v>1.1768314459073514E-4</v>
      </c>
      <c r="DE93" s="268">
        <v>1.4262156455026309E-4</v>
      </c>
      <c r="DF93" s="266">
        <v>1.0543860871624258</v>
      </c>
      <c r="DG93" s="269">
        <v>0.82343608640162291</v>
      </c>
      <c r="DH93" s="270"/>
      <c r="DI93" s="270"/>
      <c r="DJ93" s="270"/>
      <c r="DK93" s="270"/>
      <c r="DL93" s="270"/>
      <c r="DM93" s="270"/>
      <c r="DN93" s="270"/>
      <c r="DO93" s="270"/>
      <c r="DP93" s="270"/>
      <c r="DQ93" s="270"/>
      <c r="DR93" s="270"/>
      <c r="DS93" s="270"/>
      <c r="DT93" s="270"/>
      <c r="DU93" s="270"/>
      <c r="DV93" s="270"/>
      <c r="DW93" s="270"/>
      <c r="DX93" s="270"/>
      <c r="DY93" s="270"/>
      <c r="DZ93" s="270"/>
      <c r="EA93" s="270"/>
      <c r="EB93" s="270"/>
      <c r="EC93" s="253"/>
      <c r="ED93" s="271"/>
    </row>
    <row r="94" spans="1:134" ht="39.950000000000003" customHeight="1">
      <c r="A94" s="272" t="s">
        <v>285</v>
      </c>
      <c r="B94" s="265" t="s">
        <v>185</v>
      </c>
      <c r="C94" s="266">
        <v>0</v>
      </c>
      <c r="D94" s="267">
        <v>0</v>
      </c>
      <c r="E94" s="267">
        <v>0</v>
      </c>
      <c r="F94" s="267">
        <v>0</v>
      </c>
      <c r="G94" s="267">
        <v>0</v>
      </c>
      <c r="H94" s="267">
        <v>0</v>
      </c>
      <c r="I94" s="267">
        <v>0</v>
      </c>
      <c r="J94" s="267">
        <v>0</v>
      </c>
      <c r="K94" s="267">
        <v>0</v>
      </c>
      <c r="L94" s="267">
        <v>0</v>
      </c>
      <c r="M94" s="267">
        <v>0</v>
      </c>
      <c r="N94" s="267">
        <v>0</v>
      </c>
      <c r="O94" s="267">
        <v>0</v>
      </c>
      <c r="P94" s="267">
        <v>0</v>
      </c>
      <c r="Q94" s="267">
        <v>0</v>
      </c>
      <c r="R94" s="267">
        <v>0</v>
      </c>
      <c r="S94" s="267">
        <v>0</v>
      </c>
      <c r="T94" s="267">
        <v>0</v>
      </c>
      <c r="U94" s="267">
        <v>0</v>
      </c>
      <c r="V94" s="267">
        <v>0</v>
      </c>
      <c r="W94" s="267">
        <v>0</v>
      </c>
      <c r="X94" s="267">
        <v>0</v>
      </c>
      <c r="Y94" s="267">
        <v>0</v>
      </c>
      <c r="Z94" s="267">
        <v>0</v>
      </c>
      <c r="AA94" s="267">
        <v>0</v>
      </c>
      <c r="AB94" s="267">
        <v>0</v>
      </c>
      <c r="AC94" s="267">
        <v>0</v>
      </c>
      <c r="AD94" s="267">
        <v>0</v>
      </c>
      <c r="AE94" s="267">
        <v>0</v>
      </c>
      <c r="AF94" s="267">
        <v>0</v>
      </c>
      <c r="AG94" s="267">
        <v>0</v>
      </c>
      <c r="AH94" s="267">
        <v>0</v>
      </c>
      <c r="AI94" s="267">
        <v>0</v>
      </c>
      <c r="AJ94" s="267">
        <v>0</v>
      </c>
      <c r="AK94" s="267">
        <v>0</v>
      </c>
      <c r="AL94" s="267">
        <v>0</v>
      </c>
      <c r="AM94" s="267">
        <v>0</v>
      </c>
      <c r="AN94" s="267">
        <v>0</v>
      </c>
      <c r="AO94" s="267">
        <v>0</v>
      </c>
      <c r="AP94" s="267">
        <v>0</v>
      </c>
      <c r="AQ94" s="267">
        <v>0</v>
      </c>
      <c r="AR94" s="267">
        <v>0</v>
      </c>
      <c r="AS94" s="267">
        <v>0</v>
      </c>
      <c r="AT94" s="267">
        <v>0</v>
      </c>
      <c r="AU94" s="267">
        <v>0</v>
      </c>
      <c r="AV94" s="267">
        <v>0</v>
      </c>
      <c r="AW94" s="267">
        <v>0</v>
      </c>
      <c r="AX94" s="267">
        <v>0</v>
      </c>
      <c r="AY94" s="267">
        <v>0</v>
      </c>
      <c r="AZ94" s="267">
        <v>0</v>
      </c>
      <c r="BA94" s="267">
        <v>0</v>
      </c>
      <c r="BB94" s="267">
        <v>0</v>
      </c>
      <c r="BC94" s="267">
        <v>0</v>
      </c>
      <c r="BD94" s="267">
        <v>0</v>
      </c>
      <c r="BE94" s="267">
        <v>0</v>
      </c>
      <c r="BF94" s="267">
        <v>0</v>
      </c>
      <c r="BG94" s="267">
        <v>0</v>
      </c>
      <c r="BH94" s="267">
        <v>0</v>
      </c>
      <c r="BI94" s="267">
        <v>0</v>
      </c>
      <c r="BJ94" s="267">
        <v>0</v>
      </c>
      <c r="BK94" s="267">
        <v>0</v>
      </c>
      <c r="BL94" s="267">
        <v>0</v>
      </c>
      <c r="BM94" s="267">
        <v>0</v>
      </c>
      <c r="BN94" s="267">
        <v>0</v>
      </c>
      <c r="BO94" s="267">
        <v>0</v>
      </c>
      <c r="BP94" s="267">
        <v>0</v>
      </c>
      <c r="BQ94" s="267">
        <v>0</v>
      </c>
      <c r="BR94" s="267">
        <v>0</v>
      </c>
      <c r="BS94" s="267">
        <v>0</v>
      </c>
      <c r="BT94" s="267">
        <v>0</v>
      </c>
      <c r="BU94" s="267">
        <v>0</v>
      </c>
      <c r="BV94" s="267">
        <v>0</v>
      </c>
      <c r="BW94" s="267">
        <v>0</v>
      </c>
      <c r="BX94" s="267">
        <v>0</v>
      </c>
      <c r="BY94" s="267">
        <v>0</v>
      </c>
      <c r="BZ94" s="267">
        <v>0</v>
      </c>
      <c r="CA94" s="267">
        <v>0</v>
      </c>
      <c r="CB94" s="267">
        <v>0</v>
      </c>
      <c r="CC94" s="267">
        <v>0</v>
      </c>
      <c r="CD94" s="267">
        <v>0</v>
      </c>
      <c r="CE94" s="267">
        <v>0</v>
      </c>
      <c r="CF94" s="267">
        <v>0</v>
      </c>
      <c r="CG94" s="267">
        <v>0</v>
      </c>
      <c r="CH94" s="267">
        <v>0</v>
      </c>
      <c r="CI94" s="267">
        <v>0</v>
      </c>
      <c r="CJ94" s="267">
        <v>0</v>
      </c>
      <c r="CK94" s="267">
        <v>0</v>
      </c>
      <c r="CL94" s="267">
        <v>0</v>
      </c>
      <c r="CM94" s="267">
        <v>0</v>
      </c>
      <c r="CN94" s="267">
        <v>0</v>
      </c>
      <c r="CO94" s="267">
        <v>1</v>
      </c>
      <c r="CP94" s="267">
        <v>0</v>
      </c>
      <c r="CQ94" s="267">
        <v>0</v>
      </c>
      <c r="CR94" s="267">
        <v>0</v>
      </c>
      <c r="CS94" s="267">
        <v>0</v>
      </c>
      <c r="CT94" s="267">
        <v>0</v>
      </c>
      <c r="CU94" s="267">
        <v>0</v>
      </c>
      <c r="CV94" s="267">
        <v>0</v>
      </c>
      <c r="CW94" s="267">
        <v>0</v>
      </c>
      <c r="CX94" s="267">
        <v>0</v>
      </c>
      <c r="CY94" s="267">
        <v>0</v>
      </c>
      <c r="CZ94" s="267">
        <v>0</v>
      </c>
      <c r="DA94" s="267">
        <v>0</v>
      </c>
      <c r="DB94" s="267">
        <v>0</v>
      </c>
      <c r="DC94" s="267">
        <v>0</v>
      </c>
      <c r="DD94" s="267">
        <v>0</v>
      </c>
      <c r="DE94" s="268">
        <v>0</v>
      </c>
      <c r="DF94" s="266">
        <v>1</v>
      </c>
      <c r="DG94" s="269">
        <v>0.78096258707060728</v>
      </c>
      <c r="DH94" s="270"/>
      <c r="DI94" s="270"/>
      <c r="DJ94" s="270"/>
      <c r="DK94" s="270"/>
      <c r="DL94" s="270"/>
      <c r="DM94" s="270"/>
      <c r="DN94" s="270"/>
      <c r="DO94" s="270"/>
      <c r="DP94" s="270"/>
      <c r="DQ94" s="270"/>
      <c r="DR94" s="270"/>
      <c r="DS94" s="270"/>
      <c r="DT94" s="270"/>
      <c r="DU94" s="270"/>
      <c r="DV94" s="270"/>
      <c r="DW94" s="270"/>
      <c r="DX94" s="270"/>
      <c r="DY94" s="270"/>
      <c r="DZ94" s="270"/>
      <c r="EA94" s="270"/>
      <c r="EB94" s="270"/>
      <c r="EC94" s="253"/>
      <c r="ED94" s="271"/>
    </row>
    <row r="95" spans="1:134" ht="39.950000000000003" customHeight="1">
      <c r="A95" s="272" t="s">
        <v>286</v>
      </c>
      <c r="B95" s="265" t="s">
        <v>186</v>
      </c>
      <c r="C95" s="266">
        <v>0</v>
      </c>
      <c r="D95" s="267">
        <v>0</v>
      </c>
      <c r="E95" s="267">
        <v>0</v>
      </c>
      <c r="F95" s="267">
        <v>0</v>
      </c>
      <c r="G95" s="267">
        <v>0</v>
      </c>
      <c r="H95" s="267">
        <v>0</v>
      </c>
      <c r="I95" s="267">
        <v>0</v>
      </c>
      <c r="J95" s="267">
        <v>0</v>
      </c>
      <c r="K95" s="267">
        <v>0</v>
      </c>
      <c r="L95" s="267">
        <v>0</v>
      </c>
      <c r="M95" s="267">
        <v>0</v>
      </c>
      <c r="N95" s="267">
        <v>0</v>
      </c>
      <c r="O95" s="267">
        <v>0</v>
      </c>
      <c r="P95" s="267">
        <v>0</v>
      </c>
      <c r="Q95" s="267">
        <v>0</v>
      </c>
      <c r="R95" s="267">
        <v>0</v>
      </c>
      <c r="S95" s="267">
        <v>0</v>
      </c>
      <c r="T95" s="267">
        <v>0</v>
      </c>
      <c r="U95" s="267">
        <v>0</v>
      </c>
      <c r="V95" s="267">
        <v>0</v>
      </c>
      <c r="W95" s="267">
        <v>0</v>
      </c>
      <c r="X95" s="267">
        <v>0</v>
      </c>
      <c r="Y95" s="267">
        <v>0</v>
      </c>
      <c r="Z95" s="267">
        <v>0</v>
      </c>
      <c r="AA95" s="267">
        <v>0</v>
      </c>
      <c r="AB95" s="267">
        <v>0</v>
      </c>
      <c r="AC95" s="267">
        <v>0</v>
      </c>
      <c r="AD95" s="267">
        <v>0</v>
      </c>
      <c r="AE95" s="267">
        <v>0</v>
      </c>
      <c r="AF95" s="267">
        <v>0</v>
      </c>
      <c r="AG95" s="267">
        <v>0</v>
      </c>
      <c r="AH95" s="267">
        <v>0</v>
      </c>
      <c r="AI95" s="267">
        <v>0</v>
      </c>
      <c r="AJ95" s="267">
        <v>0</v>
      </c>
      <c r="AK95" s="267">
        <v>0</v>
      </c>
      <c r="AL95" s="267">
        <v>0</v>
      </c>
      <c r="AM95" s="267">
        <v>0</v>
      </c>
      <c r="AN95" s="267">
        <v>0</v>
      </c>
      <c r="AO95" s="267">
        <v>0</v>
      </c>
      <c r="AP95" s="267">
        <v>0</v>
      </c>
      <c r="AQ95" s="267">
        <v>0</v>
      </c>
      <c r="AR95" s="267">
        <v>0</v>
      </c>
      <c r="AS95" s="267">
        <v>0</v>
      </c>
      <c r="AT95" s="267">
        <v>0</v>
      </c>
      <c r="AU95" s="267">
        <v>0</v>
      </c>
      <c r="AV95" s="267">
        <v>0</v>
      </c>
      <c r="AW95" s="267">
        <v>0</v>
      </c>
      <c r="AX95" s="267">
        <v>0</v>
      </c>
      <c r="AY95" s="267">
        <v>0</v>
      </c>
      <c r="AZ95" s="267">
        <v>0</v>
      </c>
      <c r="BA95" s="267">
        <v>0</v>
      </c>
      <c r="BB95" s="267">
        <v>0</v>
      </c>
      <c r="BC95" s="267">
        <v>0</v>
      </c>
      <c r="BD95" s="267">
        <v>0</v>
      </c>
      <c r="BE95" s="267">
        <v>0</v>
      </c>
      <c r="BF95" s="267">
        <v>0</v>
      </c>
      <c r="BG95" s="267">
        <v>0</v>
      </c>
      <c r="BH95" s="267">
        <v>0</v>
      </c>
      <c r="BI95" s="267">
        <v>0</v>
      </c>
      <c r="BJ95" s="267">
        <v>0</v>
      </c>
      <c r="BK95" s="267">
        <v>0</v>
      </c>
      <c r="BL95" s="267">
        <v>0</v>
      </c>
      <c r="BM95" s="267">
        <v>0</v>
      </c>
      <c r="BN95" s="267">
        <v>0</v>
      </c>
      <c r="BO95" s="267">
        <v>0</v>
      </c>
      <c r="BP95" s="267">
        <v>0</v>
      </c>
      <c r="BQ95" s="267">
        <v>0</v>
      </c>
      <c r="BR95" s="267">
        <v>0</v>
      </c>
      <c r="BS95" s="267">
        <v>0</v>
      </c>
      <c r="BT95" s="267">
        <v>0</v>
      </c>
      <c r="BU95" s="267">
        <v>0</v>
      </c>
      <c r="BV95" s="267">
        <v>0</v>
      </c>
      <c r="BW95" s="267">
        <v>0</v>
      </c>
      <c r="BX95" s="267">
        <v>0</v>
      </c>
      <c r="BY95" s="267">
        <v>0</v>
      </c>
      <c r="BZ95" s="267">
        <v>0</v>
      </c>
      <c r="CA95" s="267">
        <v>0</v>
      </c>
      <c r="CB95" s="267">
        <v>0</v>
      </c>
      <c r="CC95" s="267">
        <v>0</v>
      </c>
      <c r="CD95" s="267">
        <v>0</v>
      </c>
      <c r="CE95" s="267">
        <v>0</v>
      </c>
      <c r="CF95" s="267">
        <v>0</v>
      </c>
      <c r="CG95" s="267">
        <v>0</v>
      </c>
      <c r="CH95" s="267">
        <v>0</v>
      </c>
      <c r="CI95" s="267">
        <v>0</v>
      </c>
      <c r="CJ95" s="267">
        <v>0</v>
      </c>
      <c r="CK95" s="267">
        <v>0</v>
      </c>
      <c r="CL95" s="267">
        <v>0</v>
      </c>
      <c r="CM95" s="267">
        <v>0</v>
      </c>
      <c r="CN95" s="267">
        <v>0</v>
      </c>
      <c r="CO95" s="267">
        <v>0</v>
      </c>
      <c r="CP95" s="267">
        <v>1.0071105609294337</v>
      </c>
      <c r="CQ95" s="267">
        <v>0</v>
      </c>
      <c r="CR95" s="267">
        <v>0</v>
      </c>
      <c r="CS95" s="267">
        <v>5.1352861455002954E-4</v>
      </c>
      <c r="CT95" s="267">
        <v>0</v>
      </c>
      <c r="CU95" s="267">
        <v>0</v>
      </c>
      <c r="CV95" s="267">
        <v>0</v>
      </c>
      <c r="CW95" s="267">
        <v>0</v>
      </c>
      <c r="CX95" s="267">
        <v>0</v>
      </c>
      <c r="CY95" s="267">
        <v>0</v>
      </c>
      <c r="CZ95" s="267">
        <v>0</v>
      </c>
      <c r="DA95" s="267">
        <v>0</v>
      </c>
      <c r="DB95" s="267">
        <v>0</v>
      </c>
      <c r="DC95" s="267">
        <v>0</v>
      </c>
      <c r="DD95" s="267">
        <v>0</v>
      </c>
      <c r="DE95" s="268">
        <v>0</v>
      </c>
      <c r="DF95" s="266">
        <v>1.0076240895439839</v>
      </c>
      <c r="DG95" s="269">
        <v>0.78691671576493494</v>
      </c>
      <c r="DH95" s="270"/>
      <c r="DI95" s="270"/>
      <c r="DJ95" s="270"/>
      <c r="DK95" s="270"/>
      <c r="DL95" s="270"/>
      <c r="DM95" s="270"/>
      <c r="DN95" s="270"/>
      <c r="DO95" s="270"/>
      <c r="DP95" s="270"/>
      <c r="DQ95" s="270"/>
      <c r="DR95" s="270"/>
      <c r="DS95" s="270"/>
      <c r="DT95" s="270"/>
      <c r="DU95" s="270"/>
      <c r="DV95" s="270"/>
      <c r="DW95" s="270"/>
      <c r="DX95" s="270"/>
      <c r="DY95" s="270"/>
      <c r="DZ95" s="270"/>
      <c r="EA95" s="270"/>
      <c r="EB95" s="270"/>
      <c r="EC95" s="253"/>
      <c r="ED95" s="271"/>
    </row>
    <row r="96" spans="1:134" ht="39.950000000000003" customHeight="1">
      <c r="A96" s="272" t="s">
        <v>287</v>
      </c>
      <c r="B96" s="265" t="s">
        <v>187</v>
      </c>
      <c r="C96" s="266">
        <v>7.4054090533719593E-5</v>
      </c>
      <c r="D96" s="267">
        <v>4.9666443921285482E-5</v>
      </c>
      <c r="E96" s="267">
        <v>1.2061238197429095E-3</v>
      </c>
      <c r="F96" s="267">
        <v>6.8284153964467456E-6</v>
      </c>
      <c r="G96" s="267">
        <v>1.1165330574104017E-5</v>
      </c>
      <c r="H96" s="267">
        <v>0</v>
      </c>
      <c r="I96" s="267">
        <v>2.147046322388476E-5</v>
      </c>
      <c r="J96" s="267">
        <v>1.4624604034831004E-5</v>
      </c>
      <c r="K96" s="267">
        <v>1.1840997435196916E-5</v>
      </c>
      <c r="L96" s="267">
        <v>2.4226530499742898E-5</v>
      </c>
      <c r="M96" s="267">
        <v>0</v>
      </c>
      <c r="N96" s="267">
        <v>6.723922842521368E-6</v>
      </c>
      <c r="O96" s="267">
        <v>6.9165358426711787E-6</v>
      </c>
      <c r="P96" s="267">
        <v>8.765769508137874E-6</v>
      </c>
      <c r="Q96" s="267">
        <v>6.8608897186505713E-6</v>
      </c>
      <c r="R96" s="267">
        <v>9.8138789117349913E-6</v>
      </c>
      <c r="S96" s="267">
        <v>9.3738500562550444E-6</v>
      </c>
      <c r="T96" s="267">
        <v>8.9392672244908402E-6</v>
      </c>
      <c r="U96" s="267">
        <v>1.3061567988686428E-5</v>
      </c>
      <c r="V96" s="267">
        <v>1.0303237977737425E-5</v>
      </c>
      <c r="W96" s="267">
        <v>3.3834225820258498E-6</v>
      </c>
      <c r="X96" s="267">
        <v>6.2154486532302312E-6</v>
      </c>
      <c r="Y96" s="267">
        <v>9.9135134957316158E-6</v>
      </c>
      <c r="Z96" s="267">
        <v>6.4003306776252456E-6</v>
      </c>
      <c r="AA96" s="267">
        <v>7.5002027576474373E-5</v>
      </c>
      <c r="AB96" s="267">
        <v>7.8134450698653089E-6</v>
      </c>
      <c r="AC96" s="267">
        <v>1.2834412728419339E-5</v>
      </c>
      <c r="AD96" s="267">
        <v>1.9063775914011065E-5</v>
      </c>
      <c r="AE96" s="267">
        <v>5.5003623737885738E-6</v>
      </c>
      <c r="AF96" s="267">
        <v>5.1537309654522181E-6</v>
      </c>
      <c r="AG96" s="267">
        <v>4.6035345347439518E-6</v>
      </c>
      <c r="AH96" s="267">
        <v>6.2499180509841296E-6</v>
      </c>
      <c r="AI96" s="267">
        <v>1.6197528647928998E-5</v>
      </c>
      <c r="AJ96" s="267">
        <v>7.1665031916630575E-6</v>
      </c>
      <c r="AK96" s="267">
        <v>8.2000790804569819E-6</v>
      </c>
      <c r="AL96" s="267">
        <v>0</v>
      </c>
      <c r="AM96" s="267">
        <v>6.5694112757446407E-6</v>
      </c>
      <c r="AN96" s="267">
        <v>9.9091723310188986E-6</v>
      </c>
      <c r="AO96" s="267">
        <v>8.1122797122147698E-6</v>
      </c>
      <c r="AP96" s="267">
        <v>9.4257578443747337E-6</v>
      </c>
      <c r="AQ96" s="267">
        <v>9.2795108990543131E-6</v>
      </c>
      <c r="AR96" s="267">
        <v>6.7752941234529612E-6</v>
      </c>
      <c r="AS96" s="267">
        <v>6.680906224748581E-6</v>
      </c>
      <c r="AT96" s="267">
        <v>5.5830696936831101E-6</v>
      </c>
      <c r="AU96" s="267">
        <v>4.6747295325256681E-6</v>
      </c>
      <c r="AV96" s="267">
        <v>5.9389162911233821E-6</v>
      </c>
      <c r="AW96" s="267">
        <v>6.5612438524433152E-6</v>
      </c>
      <c r="AX96" s="267">
        <v>4.4536521286024228E-6</v>
      </c>
      <c r="AY96" s="267">
        <v>5.9901703523400031E-6</v>
      </c>
      <c r="AZ96" s="267">
        <v>2.7675069481292132E-6</v>
      </c>
      <c r="BA96" s="267">
        <v>4.154108515133247E-6</v>
      </c>
      <c r="BB96" s="267">
        <v>5.8653500531987196E-6</v>
      </c>
      <c r="BC96" s="267">
        <v>1.6999202070380809E-6</v>
      </c>
      <c r="BD96" s="267">
        <v>7.3666031652480119E-8</v>
      </c>
      <c r="BE96" s="267">
        <v>0</v>
      </c>
      <c r="BF96" s="267">
        <v>9.9666145047982135E-7</v>
      </c>
      <c r="BG96" s="267">
        <v>5.2812269009352498E-6</v>
      </c>
      <c r="BH96" s="267">
        <v>6.606519345092277E-6</v>
      </c>
      <c r="BI96" s="267">
        <v>4.4550992673794342E-6</v>
      </c>
      <c r="BJ96" s="267">
        <v>9.110097481042731E-6</v>
      </c>
      <c r="BK96" s="267">
        <v>5.2845132105108421E-5</v>
      </c>
      <c r="BL96" s="267">
        <v>7.5283177632464567E-6</v>
      </c>
      <c r="BM96" s="267">
        <v>9.7830166912488209E-6</v>
      </c>
      <c r="BN96" s="267">
        <v>9.3656686697086207E-6</v>
      </c>
      <c r="BO96" s="267">
        <v>8.3212135087619997E-6</v>
      </c>
      <c r="BP96" s="267">
        <v>1.0740276754903346E-5</v>
      </c>
      <c r="BQ96" s="267">
        <v>1.2618918075766397E-5</v>
      </c>
      <c r="BR96" s="267">
        <v>3.800258195722899E-4</v>
      </c>
      <c r="BS96" s="267">
        <v>1.0046240009774347E-5</v>
      </c>
      <c r="BT96" s="267">
        <v>3.9965212155196095E-5</v>
      </c>
      <c r="BU96" s="267">
        <v>3.412102641964873E-5</v>
      </c>
      <c r="BV96" s="267">
        <v>7.182623226683137E-6</v>
      </c>
      <c r="BW96" s="267">
        <v>5.3975743015597656E-6</v>
      </c>
      <c r="BX96" s="267">
        <v>2.7061180615193845E-6</v>
      </c>
      <c r="BY96" s="267">
        <v>9.5126308927736325E-6</v>
      </c>
      <c r="BZ96" s="267">
        <v>2.1395756187957315E-5</v>
      </c>
      <c r="CA96" s="267">
        <v>5.4324808577024303E-5</v>
      </c>
      <c r="CB96" s="267">
        <v>2.2144461094758422E-4</v>
      </c>
      <c r="CC96" s="267">
        <v>1.3400041398254915E-4</v>
      </c>
      <c r="CD96" s="267">
        <v>1.5085057119404012E-5</v>
      </c>
      <c r="CE96" s="267">
        <v>8.4347303637834486E-4</v>
      </c>
      <c r="CF96" s="267">
        <v>5.2599320074533083E-4</v>
      </c>
      <c r="CG96" s="267">
        <v>7.2796685416085704E-6</v>
      </c>
      <c r="CH96" s="267">
        <v>2.2952171856975928E-4</v>
      </c>
      <c r="CI96" s="267">
        <v>2.0049822663723078E-4</v>
      </c>
      <c r="CJ96" s="267">
        <v>8.215723706833556E-6</v>
      </c>
      <c r="CK96" s="267">
        <v>1.9644155950256029E-5</v>
      </c>
      <c r="CL96" s="267">
        <v>2.7382812730133635E-4</v>
      </c>
      <c r="CM96" s="267">
        <v>8.210110399677809E-6</v>
      </c>
      <c r="CN96" s="267">
        <v>2.2114827259201891E-5</v>
      </c>
      <c r="CO96" s="267">
        <v>3.7660836251199569E-5</v>
      </c>
      <c r="CP96" s="267">
        <v>1.3923488419638471E-2</v>
      </c>
      <c r="CQ96" s="267">
        <v>1.0187275378671119</v>
      </c>
      <c r="CR96" s="267">
        <v>2.1278304001013317E-3</v>
      </c>
      <c r="CS96" s="267">
        <v>1.0242219004995294E-3</v>
      </c>
      <c r="CT96" s="267">
        <v>1.3991110335936543E-5</v>
      </c>
      <c r="CU96" s="267">
        <v>4.9563253205728118E-6</v>
      </c>
      <c r="CV96" s="267">
        <v>1.1410944856987694E-4</v>
      </c>
      <c r="CW96" s="267">
        <v>5.8643880892440577E-6</v>
      </c>
      <c r="CX96" s="267">
        <v>1.8947756306259024E-5</v>
      </c>
      <c r="CY96" s="267">
        <v>3.508205083760683E-5</v>
      </c>
      <c r="CZ96" s="267">
        <v>9.9081804094108472E-5</v>
      </c>
      <c r="DA96" s="267">
        <v>1.3731640541220831E-5</v>
      </c>
      <c r="DB96" s="267">
        <v>1.04914527132913E-5</v>
      </c>
      <c r="DC96" s="267">
        <v>1.5353966524870078E-4</v>
      </c>
      <c r="DD96" s="267">
        <v>1.0238654429928938E-5</v>
      </c>
      <c r="DE96" s="268">
        <v>4.9614137050436405E-5</v>
      </c>
      <c r="DF96" s="266">
        <v>1.0413809990070886</v>
      </c>
      <c r="DG96" s="269">
        <v>0.81327959911074943</v>
      </c>
      <c r="DH96" s="270"/>
      <c r="DI96" s="270"/>
      <c r="DJ96" s="270"/>
      <c r="DK96" s="270"/>
      <c r="DL96" s="270"/>
      <c r="DM96" s="270"/>
      <c r="DN96" s="270"/>
      <c r="DO96" s="270"/>
      <c r="DP96" s="270"/>
      <c r="DQ96" s="270"/>
      <c r="DR96" s="270"/>
      <c r="DS96" s="270"/>
      <c r="DT96" s="270"/>
      <c r="DU96" s="270"/>
      <c r="DV96" s="270"/>
      <c r="DW96" s="270"/>
      <c r="DX96" s="270"/>
      <c r="DY96" s="270"/>
      <c r="DZ96" s="270"/>
      <c r="EA96" s="270"/>
      <c r="EB96" s="270"/>
      <c r="EC96" s="253"/>
      <c r="ED96" s="271"/>
    </row>
    <row r="97" spans="1:134" ht="39.950000000000003" customHeight="1">
      <c r="A97" s="272" t="s">
        <v>288</v>
      </c>
      <c r="B97" s="265" t="s">
        <v>188</v>
      </c>
      <c r="C97" s="266">
        <v>0</v>
      </c>
      <c r="D97" s="267">
        <v>0</v>
      </c>
      <c r="E97" s="267">
        <v>0</v>
      </c>
      <c r="F97" s="267">
        <v>0</v>
      </c>
      <c r="G97" s="267">
        <v>0</v>
      </c>
      <c r="H97" s="267">
        <v>0</v>
      </c>
      <c r="I97" s="267">
        <v>0</v>
      </c>
      <c r="J97" s="267">
        <v>0</v>
      </c>
      <c r="K97" s="267">
        <v>0</v>
      </c>
      <c r="L97" s="267">
        <v>0</v>
      </c>
      <c r="M97" s="267">
        <v>0</v>
      </c>
      <c r="N97" s="267">
        <v>0</v>
      </c>
      <c r="O97" s="267">
        <v>0</v>
      </c>
      <c r="P97" s="267">
        <v>0</v>
      </c>
      <c r="Q97" s="267">
        <v>0</v>
      </c>
      <c r="R97" s="267">
        <v>0</v>
      </c>
      <c r="S97" s="267">
        <v>0</v>
      </c>
      <c r="T97" s="267">
        <v>0</v>
      </c>
      <c r="U97" s="267">
        <v>0</v>
      </c>
      <c r="V97" s="267">
        <v>0</v>
      </c>
      <c r="W97" s="267">
        <v>0</v>
      </c>
      <c r="X97" s="267">
        <v>0</v>
      </c>
      <c r="Y97" s="267">
        <v>0</v>
      </c>
      <c r="Z97" s="267">
        <v>0</v>
      </c>
      <c r="AA97" s="267">
        <v>0</v>
      </c>
      <c r="AB97" s="267">
        <v>0</v>
      </c>
      <c r="AC97" s="267">
        <v>0</v>
      </c>
      <c r="AD97" s="267">
        <v>0</v>
      </c>
      <c r="AE97" s="267">
        <v>0</v>
      </c>
      <c r="AF97" s="267">
        <v>0</v>
      </c>
      <c r="AG97" s="267">
        <v>0</v>
      </c>
      <c r="AH97" s="267">
        <v>0</v>
      </c>
      <c r="AI97" s="267">
        <v>0</v>
      </c>
      <c r="AJ97" s="267">
        <v>0</v>
      </c>
      <c r="AK97" s="267">
        <v>0</v>
      </c>
      <c r="AL97" s="267">
        <v>0</v>
      </c>
      <c r="AM97" s="267">
        <v>0</v>
      </c>
      <c r="AN97" s="267">
        <v>0</v>
      </c>
      <c r="AO97" s="267">
        <v>0</v>
      </c>
      <c r="AP97" s="267">
        <v>0</v>
      </c>
      <c r="AQ97" s="267">
        <v>0</v>
      </c>
      <c r="AR97" s="267">
        <v>0</v>
      </c>
      <c r="AS97" s="267">
        <v>0</v>
      </c>
      <c r="AT97" s="267">
        <v>0</v>
      </c>
      <c r="AU97" s="267">
        <v>0</v>
      </c>
      <c r="AV97" s="267">
        <v>0</v>
      </c>
      <c r="AW97" s="267">
        <v>0</v>
      </c>
      <c r="AX97" s="267">
        <v>0</v>
      </c>
      <c r="AY97" s="267">
        <v>0</v>
      </c>
      <c r="AZ97" s="267">
        <v>0</v>
      </c>
      <c r="BA97" s="267">
        <v>0</v>
      </c>
      <c r="BB97" s="267">
        <v>0</v>
      </c>
      <c r="BC97" s="267">
        <v>0</v>
      </c>
      <c r="BD97" s="267">
        <v>0</v>
      </c>
      <c r="BE97" s="267">
        <v>0</v>
      </c>
      <c r="BF97" s="267">
        <v>0</v>
      </c>
      <c r="BG97" s="267">
        <v>0</v>
      </c>
      <c r="BH97" s="267">
        <v>0</v>
      </c>
      <c r="BI97" s="267">
        <v>0</v>
      </c>
      <c r="BJ97" s="267">
        <v>0</v>
      </c>
      <c r="BK97" s="267">
        <v>0</v>
      </c>
      <c r="BL97" s="267">
        <v>0</v>
      </c>
      <c r="BM97" s="267">
        <v>0</v>
      </c>
      <c r="BN97" s="267">
        <v>0</v>
      </c>
      <c r="BO97" s="267">
        <v>0</v>
      </c>
      <c r="BP97" s="267">
        <v>0</v>
      </c>
      <c r="BQ97" s="267">
        <v>0</v>
      </c>
      <c r="BR97" s="267">
        <v>0</v>
      </c>
      <c r="BS97" s="267">
        <v>0</v>
      </c>
      <c r="BT97" s="267">
        <v>0</v>
      </c>
      <c r="BU97" s="267">
        <v>0</v>
      </c>
      <c r="BV97" s="267">
        <v>0</v>
      </c>
      <c r="BW97" s="267">
        <v>0</v>
      </c>
      <c r="BX97" s="267">
        <v>0</v>
      </c>
      <c r="BY97" s="267">
        <v>0</v>
      </c>
      <c r="BZ97" s="267">
        <v>0</v>
      </c>
      <c r="CA97" s="267">
        <v>0</v>
      </c>
      <c r="CB97" s="267">
        <v>0</v>
      </c>
      <c r="CC97" s="267">
        <v>0</v>
      </c>
      <c r="CD97" s="267">
        <v>0</v>
      </c>
      <c r="CE97" s="267">
        <v>0</v>
      </c>
      <c r="CF97" s="267">
        <v>0</v>
      </c>
      <c r="CG97" s="267">
        <v>0</v>
      </c>
      <c r="CH97" s="267">
        <v>0</v>
      </c>
      <c r="CI97" s="267">
        <v>0</v>
      </c>
      <c r="CJ97" s="267">
        <v>0</v>
      </c>
      <c r="CK97" s="267">
        <v>0</v>
      </c>
      <c r="CL97" s="267">
        <v>0</v>
      </c>
      <c r="CM97" s="267">
        <v>0</v>
      </c>
      <c r="CN97" s="267">
        <v>0</v>
      </c>
      <c r="CO97" s="267">
        <v>0</v>
      </c>
      <c r="CP97" s="267">
        <v>0</v>
      </c>
      <c r="CQ97" s="267">
        <v>0</v>
      </c>
      <c r="CR97" s="267">
        <v>1</v>
      </c>
      <c r="CS97" s="267">
        <v>0</v>
      </c>
      <c r="CT97" s="267">
        <v>0</v>
      </c>
      <c r="CU97" s="267">
        <v>0</v>
      </c>
      <c r="CV97" s="267">
        <v>0</v>
      </c>
      <c r="CW97" s="267">
        <v>0</v>
      </c>
      <c r="CX97" s="267">
        <v>0</v>
      </c>
      <c r="CY97" s="267">
        <v>0</v>
      </c>
      <c r="CZ97" s="267">
        <v>0</v>
      </c>
      <c r="DA97" s="267">
        <v>0</v>
      </c>
      <c r="DB97" s="267">
        <v>0</v>
      </c>
      <c r="DC97" s="267">
        <v>0</v>
      </c>
      <c r="DD97" s="267">
        <v>0</v>
      </c>
      <c r="DE97" s="268">
        <v>0</v>
      </c>
      <c r="DF97" s="266">
        <v>1</v>
      </c>
      <c r="DG97" s="269">
        <v>0.78096258707060728</v>
      </c>
      <c r="DH97" s="270"/>
      <c r="DI97" s="270"/>
      <c r="DJ97" s="270"/>
      <c r="DK97" s="270"/>
      <c r="DL97" s="270"/>
      <c r="DM97" s="270"/>
      <c r="DN97" s="270"/>
      <c r="DO97" s="270"/>
      <c r="DP97" s="270"/>
      <c r="DQ97" s="270"/>
      <c r="DR97" s="270"/>
      <c r="DS97" s="270"/>
      <c r="DT97" s="270"/>
      <c r="DU97" s="270"/>
      <c r="DV97" s="270"/>
      <c r="DW97" s="270"/>
      <c r="DX97" s="270"/>
      <c r="DY97" s="270"/>
      <c r="DZ97" s="270"/>
      <c r="EA97" s="270"/>
      <c r="EB97" s="270"/>
      <c r="EC97" s="253"/>
      <c r="ED97" s="271"/>
    </row>
    <row r="98" spans="1:134" ht="39.950000000000003" customHeight="1">
      <c r="A98" s="272" t="s">
        <v>289</v>
      </c>
      <c r="B98" s="265" t="s">
        <v>189</v>
      </c>
      <c r="C98" s="266">
        <v>0</v>
      </c>
      <c r="D98" s="267">
        <v>0</v>
      </c>
      <c r="E98" s="267">
        <v>0</v>
      </c>
      <c r="F98" s="267">
        <v>0</v>
      </c>
      <c r="G98" s="267">
        <v>0</v>
      </c>
      <c r="H98" s="267">
        <v>0</v>
      </c>
      <c r="I98" s="267">
        <v>0</v>
      </c>
      <c r="J98" s="267">
        <v>0</v>
      </c>
      <c r="K98" s="267">
        <v>0</v>
      </c>
      <c r="L98" s="267">
        <v>0</v>
      </c>
      <c r="M98" s="267">
        <v>0</v>
      </c>
      <c r="N98" s="267">
        <v>0</v>
      </c>
      <c r="O98" s="267">
        <v>0</v>
      </c>
      <c r="P98" s="267">
        <v>0</v>
      </c>
      <c r="Q98" s="267">
        <v>0</v>
      </c>
      <c r="R98" s="267">
        <v>0</v>
      </c>
      <c r="S98" s="267">
        <v>0</v>
      </c>
      <c r="T98" s="267">
        <v>0</v>
      </c>
      <c r="U98" s="267">
        <v>0</v>
      </c>
      <c r="V98" s="267">
        <v>0</v>
      </c>
      <c r="W98" s="267">
        <v>0</v>
      </c>
      <c r="X98" s="267">
        <v>0</v>
      </c>
      <c r="Y98" s="267">
        <v>0</v>
      </c>
      <c r="Z98" s="267">
        <v>0</v>
      </c>
      <c r="AA98" s="267">
        <v>0</v>
      </c>
      <c r="AB98" s="267">
        <v>0</v>
      </c>
      <c r="AC98" s="267">
        <v>0</v>
      </c>
      <c r="AD98" s="267">
        <v>0</v>
      </c>
      <c r="AE98" s="267">
        <v>0</v>
      </c>
      <c r="AF98" s="267">
        <v>0</v>
      </c>
      <c r="AG98" s="267">
        <v>0</v>
      </c>
      <c r="AH98" s="267">
        <v>0</v>
      </c>
      <c r="AI98" s="267">
        <v>0</v>
      </c>
      <c r="AJ98" s="267">
        <v>0</v>
      </c>
      <c r="AK98" s="267">
        <v>0</v>
      </c>
      <c r="AL98" s="267">
        <v>0</v>
      </c>
      <c r="AM98" s="267">
        <v>0</v>
      </c>
      <c r="AN98" s="267">
        <v>0</v>
      </c>
      <c r="AO98" s="267">
        <v>0</v>
      </c>
      <c r="AP98" s="267">
        <v>0</v>
      </c>
      <c r="AQ98" s="267">
        <v>0</v>
      </c>
      <c r="AR98" s="267">
        <v>0</v>
      </c>
      <c r="AS98" s="267">
        <v>0</v>
      </c>
      <c r="AT98" s="267">
        <v>0</v>
      </c>
      <c r="AU98" s="267">
        <v>0</v>
      </c>
      <c r="AV98" s="267">
        <v>0</v>
      </c>
      <c r="AW98" s="267">
        <v>0</v>
      </c>
      <c r="AX98" s="267">
        <v>0</v>
      </c>
      <c r="AY98" s="267">
        <v>0</v>
      </c>
      <c r="AZ98" s="267">
        <v>0</v>
      </c>
      <c r="BA98" s="267">
        <v>0</v>
      </c>
      <c r="BB98" s="267">
        <v>0</v>
      </c>
      <c r="BC98" s="267">
        <v>0</v>
      </c>
      <c r="BD98" s="267">
        <v>0</v>
      </c>
      <c r="BE98" s="267">
        <v>0</v>
      </c>
      <c r="BF98" s="267">
        <v>0</v>
      </c>
      <c r="BG98" s="267">
        <v>0</v>
      </c>
      <c r="BH98" s="267">
        <v>0</v>
      </c>
      <c r="BI98" s="267">
        <v>0</v>
      </c>
      <c r="BJ98" s="267">
        <v>0</v>
      </c>
      <c r="BK98" s="267">
        <v>0</v>
      </c>
      <c r="BL98" s="267">
        <v>0</v>
      </c>
      <c r="BM98" s="267">
        <v>0</v>
      </c>
      <c r="BN98" s="267">
        <v>0</v>
      </c>
      <c r="BO98" s="267">
        <v>0</v>
      </c>
      <c r="BP98" s="267">
        <v>0</v>
      </c>
      <c r="BQ98" s="267">
        <v>0</v>
      </c>
      <c r="BR98" s="267">
        <v>0</v>
      </c>
      <c r="BS98" s="267">
        <v>0</v>
      </c>
      <c r="BT98" s="267">
        <v>0</v>
      </c>
      <c r="BU98" s="267">
        <v>0</v>
      </c>
      <c r="BV98" s="267">
        <v>0</v>
      </c>
      <c r="BW98" s="267">
        <v>0</v>
      </c>
      <c r="BX98" s="267">
        <v>0</v>
      </c>
      <c r="BY98" s="267">
        <v>0</v>
      </c>
      <c r="BZ98" s="267">
        <v>0</v>
      </c>
      <c r="CA98" s="267">
        <v>0</v>
      </c>
      <c r="CB98" s="267">
        <v>0</v>
      </c>
      <c r="CC98" s="267">
        <v>0</v>
      </c>
      <c r="CD98" s="267">
        <v>0</v>
      </c>
      <c r="CE98" s="267">
        <v>0</v>
      </c>
      <c r="CF98" s="267">
        <v>0</v>
      </c>
      <c r="CG98" s="267">
        <v>0</v>
      </c>
      <c r="CH98" s="267">
        <v>0</v>
      </c>
      <c r="CI98" s="267">
        <v>0</v>
      </c>
      <c r="CJ98" s="267">
        <v>0</v>
      </c>
      <c r="CK98" s="267">
        <v>0</v>
      </c>
      <c r="CL98" s="267">
        <v>0</v>
      </c>
      <c r="CM98" s="267">
        <v>0</v>
      </c>
      <c r="CN98" s="267">
        <v>0</v>
      </c>
      <c r="CO98" s="267">
        <v>0</v>
      </c>
      <c r="CP98" s="267">
        <v>0</v>
      </c>
      <c r="CQ98" s="267">
        <v>0</v>
      </c>
      <c r="CR98" s="267">
        <v>0</v>
      </c>
      <c r="CS98" s="267">
        <v>1</v>
      </c>
      <c r="CT98" s="267">
        <v>0</v>
      </c>
      <c r="CU98" s="267">
        <v>0</v>
      </c>
      <c r="CV98" s="267">
        <v>0</v>
      </c>
      <c r="CW98" s="267">
        <v>0</v>
      </c>
      <c r="CX98" s="267">
        <v>0</v>
      </c>
      <c r="CY98" s="267">
        <v>0</v>
      </c>
      <c r="CZ98" s="267">
        <v>0</v>
      </c>
      <c r="DA98" s="267">
        <v>0</v>
      </c>
      <c r="DB98" s="267">
        <v>0</v>
      </c>
      <c r="DC98" s="267">
        <v>0</v>
      </c>
      <c r="DD98" s="267">
        <v>0</v>
      </c>
      <c r="DE98" s="268">
        <v>0</v>
      </c>
      <c r="DF98" s="266">
        <v>1</v>
      </c>
      <c r="DG98" s="269">
        <v>0.78096258707060728</v>
      </c>
      <c r="DH98" s="270"/>
      <c r="DI98" s="270"/>
      <c r="DJ98" s="270"/>
      <c r="DK98" s="270"/>
      <c r="DL98" s="270"/>
      <c r="DM98" s="270"/>
      <c r="DN98" s="270"/>
      <c r="DO98" s="270"/>
      <c r="DP98" s="270"/>
      <c r="DQ98" s="270"/>
      <c r="DR98" s="270"/>
      <c r="DS98" s="270"/>
      <c r="DT98" s="270"/>
      <c r="DU98" s="270"/>
      <c r="DV98" s="270"/>
      <c r="DW98" s="270"/>
      <c r="DX98" s="270"/>
      <c r="DY98" s="270"/>
      <c r="DZ98" s="270"/>
      <c r="EA98" s="270"/>
      <c r="EB98" s="270"/>
      <c r="EC98" s="253"/>
      <c r="ED98" s="271"/>
    </row>
    <row r="99" spans="1:134" ht="39.950000000000003" customHeight="1">
      <c r="A99" s="272" t="s">
        <v>290</v>
      </c>
      <c r="B99" s="265" t="s">
        <v>432</v>
      </c>
      <c r="C99" s="266">
        <v>2.3207865202977418E-4</v>
      </c>
      <c r="D99" s="267">
        <v>7.0052050128186936E-4</v>
      </c>
      <c r="E99" s="267">
        <v>3.8763559359403509E-4</v>
      </c>
      <c r="F99" s="267">
        <v>5.5573507829596326E-4</v>
      </c>
      <c r="G99" s="267">
        <v>1.3376424741276739E-2</v>
      </c>
      <c r="H99" s="267">
        <v>0</v>
      </c>
      <c r="I99" s="267">
        <v>1.9361615374452086E-3</v>
      </c>
      <c r="J99" s="267">
        <v>1.255473553600726E-3</v>
      </c>
      <c r="K99" s="267">
        <v>1.1922870157421339E-3</v>
      </c>
      <c r="L99" s="267">
        <v>2.5373787497656539E-3</v>
      </c>
      <c r="M99" s="267">
        <v>0</v>
      </c>
      <c r="N99" s="267">
        <v>3.9141419445321712E-4</v>
      </c>
      <c r="O99" s="267">
        <v>6.1981552342278852E-4</v>
      </c>
      <c r="P99" s="267">
        <v>7.8652368705099944E-4</v>
      </c>
      <c r="Q99" s="267">
        <v>2.4864756664439375E-3</v>
      </c>
      <c r="R99" s="267">
        <v>1.5901093675388938E-3</v>
      </c>
      <c r="S99" s="267">
        <v>8.6294399023332049E-4</v>
      </c>
      <c r="T99" s="267">
        <v>9.1606870595283474E-4</v>
      </c>
      <c r="U99" s="267">
        <v>1.1041866286745224E-3</v>
      </c>
      <c r="V99" s="267">
        <v>1.185325813702958E-3</v>
      </c>
      <c r="W99" s="267">
        <v>2.512902747470188E-4</v>
      </c>
      <c r="X99" s="267">
        <v>8.1506175094475425E-4</v>
      </c>
      <c r="Y99" s="267">
        <v>9.6742704895799627E-4</v>
      </c>
      <c r="Z99" s="267">
        <v>4.7063947596539743E-4</v>
      </c>
      <c r="AA99" s="267">
        <v>3.1929856606678028E-3</v>
      </c>
      <c r="AB99" s="267">
        <v>1.4320705184086384E-3</v>
      </c>
      <c r="AC99" s="267">
        <v>5.1073426254571932E-4</v>
      </c>
      <c r="AD99" s="267">
        <v>1.4632022389284691E-3</v>
      </c>
      <c r="AE99" s="267">
        <v>7.9870931454373317E-4</v>
      </c>
      <c r="AF99" s="267">
        <v>6.5883539599356723E-4</v>
      </c>
      <c r="AG99" s="267">
        <v>1.5582441632605858E-4</v>
      </c>
      <c r="AH99" s="267">
        <v>2.8481868073689312E-4</v>
      </c>
      <c r="AI99" s="267">
        <v>1.370103753834073E-3</v>
      </c>
      <c r="AJ99" s="267">
        <v>2.4655329742916419E-4</v>
      </c>
      <c r="AK99" s="267">
        <v>1.0294305426838727E-3</v>
      </c>
      <c r="AL99" s="267">
        <v>0</v>
      </c>
      <c r="AM99" s="267">
        <v>3.5611946461118553E-4</v>
      </c>
      <c r="AN99" s="267">
        <v>1.1551925518096325E-3</v>
      </c>
      <c r="AO99" s="267">
        <v>8.9360095196463129E-4</v>
      </c>
      <c r="AP99" s="267">
        <v>3.2323184519012416E-4</v>
      </c>
      <c r="AQ99" s="267">
        <v>3.4590503698162938E-4</v>
      </c>
      <c r="AR99" s="267">
        <v>1.3672798144857389E-3</v>
      </c>
      <c r="AS99" s="267">
        <v>1.1136124598341178E-3</v>
      </c>
      <c r="AT99" s="267">
        <v>1.4697259297122003E-3</v>
      </c>
      <c r="AU99" s="267">
        <v>2.0571868185816577E-3</v>
      </c>
      <c r="AV99" s="267">
        <v>7.7742077371648196E-4</v>
      </c>
      <c r="AW99" s="267">
        <v>6.9589026420633965E-4</v>
      </c>
      <c r="AX99" s="267">
        <v>8.0675619813445312E-4</v>
      </c>
      <c r="AY99" s="267">
        <v>9.3105884314907651E-4</v>
      </c>
      <c r="AZ99" s="267">
        <v>1.5933993772278464E-4</v>
      </c>
      <c r="BA99" s="267">
        <v>8.5881603333627611E-4</v>
      </c>
      <c r="BB99" s="267">
        <v>6.349331961405417E-4</v>
      </c>
      <c r="BC99" s="267">
        <v>6.2848182856974752E-5</v>
      </c>
      <c r="BD99" s="267">
        <v>7.8130725488258043E-6</v>
      </c>
      <c r="BE99" s="267">
        <v>0</v>
      </c>
      <c r="BF99" s="267">
        <v>7.2626461309447285E-5</v>
      </c>
      <c r="BG99" s="267">
        <v>1.9298628694979557E-4</v>
      </c>
      <c r="BH99" s="267">
        <v>7.4411231524810074E-4</v>
      </c>
      <c r="BI99" s="267">
        <v>2.4206454950132891E-4</v>
      </c>
      <c r="BJ99" s="267">
        <v>1.0194314628854135E-3</v>
      </c>
      <c r="BK99" s="267">
        <v>1.2960164457357874E-3</v>
      </c>
      <c r="BL99" s="267">
        <v>1.1583229818583013E-3</v>
      </c>
      <c r="BM99" s="267">
        <v>2.7950155635079678E-3</v>
      </c>
      <c r="BN99" s="267">
        <v>1.5711788736498642E-3</v>
      </c>
      <c r="BO99" s="267">
        <v>1.4322782875722416E-3</v>
      </c>
      <c r="BP99" s="267">
        <v>9.9988125939586415E-4</v>
      </c>
      <c r="BQ99" s="267">
        <v>2.4603950043915889E-3</v>
      </c>
      <c r="BR99" s="267">
        <v>1.1070136981027408E-2</v>
      </c>
      <c r="BS99" s="267">
        <v>2.6993623080747279E-3</v>
      </c>
      <c r="BT99" s="267">
        <v>9.7269105121375798E-4</v>
      </c>
      <c r="BU99" s="267">
        <v>2.2843810372459848E-3</v>
      </c>
      <c r="BV99" s="267">
        <v>1.4673486456940063E-3</v>
      </c>
      <c r="BW99" s="267">
        <v>1.7048396259751089E-3</v>
      </c>
      <c r="BX99" s="267">
        <v>2.0469115854477272E-4</v>
      </c>
      <c r="BY99" s="267">
        <v>6.2919742340286113E-4</v>
      </c>
      <c r="BZ99" s="267">
        <v>1.7125829847166327E-3</v>
      </c>
      <c r="CA99" s="267">
        <v>8.9733852593116062E-4</v>
      </c>
      <c r="CB99" s="267">
        <v>1.8649146955711517E-3</v>
      </c>
      <c r="CC99" s="267">
        <v>1.0495752361588616E-3</v>
      </c>
      <c r="CD99" s="267">
        <v>1.9111362252970186E-3</v>
      </c>
      <c r="CE99" s="267">
        <v>4.1019915553934267E-3</v>
      </c>
      <c r="CF99" s="267">
        <v>2.7705032515798898E-3</v>
      </c>
      <c r="CG99" s="267">
        <v>2.4893939399142152E-4</v>
      </c>
      <c r="CH99" s="267">
        <v>1.7715206635218301E-3</v>
      </c>
      <c r="CI99" s="267">
        <v>2.5596026984766218E-3</v>
      </c>
      <c r="CJ99" s="267">
        <v>1.2218958335281711E-3</v>
      </c>
      <c r="CK99" s="267">
        <v>7.4018314490049302E-4</v>
      </c>
      <c r="CL99" s="267">
        <v>2.3747068688516806E-3</v>
      </c>
      <c r="CM99" s="267">
        <v>4.3542487783692041E-4</v>
      </c>
      <c r="CN99" s="267">
        <v>4.5064703064472058E-4</v>
      </c>
      <c r="CO99" s="267">
        <v>4.4207866392594703E-3</v>
      </c>
      <c r="CP99" s="267">
        <v>1.6459842614603855E-3</v>
      </c>
      <c r="CQ99" s="267">
        <v>2.1118963139541485E-3</v>
      </c>
      <c r="CR99" s="267">
        <v>4.2528004052758437E-4</v>
      </c>
      <c r="CS99" s="267">
        <v>8.7418775192349592E-4</v>
      </c>
      <c r="CT99" s="267">
        <v>1.0004190865730811</v>
      </c>
      <c r="CU99" s="267">
        <v>1.647370420542903E-3</v>
      </c>
      <c r="CV99" s="267">
        <v>2.9869394950442626E-3</v>
      </c>
      <c r="CW99" s="267">
        <v>2.2632089302377935E-3</v>
      </c>
      <c r="CX99" s="267">
        <v>3.05133219325142E-3</v>
      </c>
      <c r="CY99" s="267">
        <v>2.0932718404021232E-3</v>
      </c>
      <c r="CZ99" s="267">
        <v>1.6934296989647715E-3</v>
      </c>
      <c r="DA99" s="267">
        <v>2.4749919757495087E-3</v>
      </c>
      <c r="DB99" s="267">
        <v>1.1444366031680113E-2</v>
      </c>
      <c r="DC99" s="267">
        <v>2.7376067734862382E-3</v>
      </c>
      <c r="DD99" s="267">
        <v>4.3504004308170881E-4</v>
      </c>
      <c r="DE99" s="268">
        <v>1.5478083030413862E-3</v>
      </c>
      <c r="DF99" s="266">
        <v>1.1611814850034743</v>
      </c>
      <c r="DG99" s="269">
        <v>0.90683929658680296</v>
      </c>
      <c r="DH99" s="270"/>
      <c r="DI99" s="270"/>
      <c r="DJ99" s="270"/>
      <c r="DK99" s="270"/>
      <c r="DL99" s="270"/>
      <c r="DM99" s="270"/>
      <c r="DN99" s="270"/>
      <c r="DO99" s="270"/>
      <c r="DP99" s="270"/>
      <c r="DQ99" s="270"/>
      <c r="DR99" s="270"/>
      <c r="DS99" s="270"/>
      <c r="DT99" s="270"/>
      <c r="DU99" s="270"/>
      <c r="DV99" s="270"/>
      <c r="DW99" s="270"/>
      <c r="DX99" s="270"/>
      <c r="DY99" s="270"/>
      <c r="DZ99" s="270"/>
      <c r="EA99" s="270"/>
      <c r="EB99" s="270"/>
      <c r="EC99" s="253"/>
      <c r="ED99" s="271"/>
    </row>
    <row r="100" spans="1:134" ht="39.950000000000003" customHeight="1">
      <c r="A100" s="272" t="s">
        <v>291</v>
      </c>
      <c r="B100" s="265" t="s">
        <v>190</v>
      </c>
      <c r="C100" s="266">
        <v>3.9637733546927364E-3</v>
      </c>
      <c r="D100" s="267">
        <v>2.6710675945379454E-3</v>
      </c>
      <c r="E100" s="267">
        <v>7.9563408645675002E-3</v>
      </c>
      <c r="F100" s="267">
        <v>8.0712016860897441E-3</v>
      </c>
      <c r="G100" s="267">
        <v>3.4289387501040955E-3</v>
      </c>
      <c r="H100" s="267">
        <v>0</v>
      </c>
      <c r="I100" s="267">
        <v>1.9022355764543506E-2</v>
      </c>
      <c r="J100" s="267">
        <v>2.8486101592692767E-3</v>
      </c>
      <c r="K100" s="267">
        <v>1.9495973897098995E-3</v>
      </c>
      <c r="L100" s="267">
        <v>2.3767476062017709E-3</v>
      </c>
      <c r="M100" s="267">
        <v>0</v>
      </c>
      <c r="N100" s="267">
        <v>3.340189260366631E-3</v>
      </c>
      <c r="O100" s="267">
        <v>2.0922033052318723E-3</v>
      </c>
      <c r="P100" s="267">
        <v>5.0053018499891131E-3</v>
      </c>
      <c r="Q100" s="267">
        <v>3.1902836171934248E-3</v>
      </c>
      <c r="R100" s="267">
        <v>2.0742366507144746E-3</v>
      </c>
      <c r="S100" s="267">
        <v>2.1706056216745581E-3</v>
      </c>
      <c r="T100" s="267">
        <v>3.4345556568757415E-3</v>
      </c>
      <c r="U100" s="267">
        <v>1.8164397618916231E-3</v>
      </c>
      <c r="V100" s="267">
        <v>4.1010987853001141E-3</v>
      </c>
      <c r="W100" s="267">
        <v>4.5882393466743407E-4</v>
      </c>
      <c r="X100" s="267">
        <v>1.7354060057672787E-3</v>
      </c>
      <c r="Y100" s="267">
        <v>3.7432592827291045E-3</v>
      </c>
      <c r="Z100" s="267">
        <v>1.3554633430499152E-3</v>
      </c>
      <c r="AA100" s="267">
        <v>2.0239663122253232E-3</v>
      </c>
      <c r="AB100" s="267">
        <v>2.4899262400130623E-3</v>
      </c>
      <c r="AC100" s="267">
        <v>5.5483503357388396E-4</v>
      </c>
      <c r="AD100" s="267">
        <v>1.068019905357539E-2</v>
      </c>
      <c r="AE100" s="267">
        <v>3.1332543647319801E-3</v>
      </c>
      <c r="AF100" s="267">
        <v>4.5669693095716571E-3</v>
      </c>
      <c r="AG100" s="267">
        <v>7.6669891123206247E-4</v>
      </c>
      <c r="AH100" s="267">
        <v>1.1096028373600716E-3</v>
      </c>
      <c r="AI100" s="267">
        <v>9.0647897102027579E-3</v>
      </c>
      <c r="AJ100" s="267">
        <v>3.4403565758799382E-3</v>
      </c>
      <c r="AK100" s="267">
        <v>1.1122055807694027E-2</v>
      </c>
      <c r="AL100" s="267">
        <v>0</v>
      </c>
      <c r="AM100" s="267">
        <v>2.3057510991828321E-3</v>
      </c>
      <c r="AN100" s="267">
        <v>4.65014089814307E-3</v>
      </c>
      <c r="AO100" s="267">
        <v>2.078295248742746E-3</v>
      </c>
      <c r="AP100" s="267">
        <v>9.1696453463452777E-4</v>
      </c>
      <c r="AQ100" s="267">
        <v>2.6883558316085692E-3</v>
      </c>
      <c r="AR100" s="267">
        <v>3.9043499087992699E-3</v>
      </c>
      <c r="AS100" s="267">
        <v>5.5658821385066448E-3</v>
      </c>
      <c r="AT100" s="267">
        <v>4.1547077311896094E-3</v>
      </c>
      <c r="AU100" s="267">
        <v>4.4058222674018726E-3</v>
      </c>
      <c r="AV100" s="267">
        <v>1.9529444152688767E-3</v>
      </c>
      <c r="AW100" s="267">
        <v>1.99435890087481E-3</v>
      </c>
      <c r="AX100" s="267">
        <v>2.8578280723633382E-3</v>
      </c>
      <c r="AY100" s="267">
        <v>7.0964464491024455E-3</v>
      </c>
      <c r="AZ100" s="267">
        <v>3.4294551073919361E-3</v>
      </c>
      <c r="BA100" s="267">
        <v>2.3771003129461001E-3</v>
      </c>
      <c r="BB100" s="267">
        <v>4.2583511375512704E-3</v>
      </c>
      <c r="BC100" s="267">
        <v>3.5027119224827002E-4</v>
      </c>
      <c r="BD100" s="267">
        <v>2.2391563127704745E-5</v>
      </c>
      <c r="BE100" s="267">
        <v>0</v>
      </c>
      <c r="BF100" s="267">
        <v>3.1240579002066827E-4</v>
      </c>
      <c r="BG100" s="267">
        <v>2.6665599802900204E-3</v>
      </c>
      <c r="BH100" s="267">
        <v>6.1458223177282122E-3</v>
      </c>
      <c r="BI100" s="267">
        <v>1.0606168073222432E-2</v>
      </c>
      <c r="BJ100" s="267">
        <v>4.4279384612065046E-3</v>
      </c>
      <c r="BK100" s="267">
        <v>3.4228697243437129E-3</v>
      </c>
      <c r="BL100" s="267">
        <v>8.8031087604189279E-3</v>
      </c>
      <c r="BM100" s="267">
        <v>5.6049494726180468E-3</v>
      </c>
      <c r="BN100" s="267">
        <v>1.3483489446342506E-2</v>
      </c>
      <c r="BO100" s="267">
        <v>1.5926906478936534E-2</v>
      </c>
      <c r="BP100" s="267">
        <v>6.2526634081037534E-3</v>
      </c>
      <c r="BQ100" s="267">
        <v>3.9928385890559475E-3</v>
      </c>
      <c r="BR100" s="267">
        <v>2.8251065691510787E-3</v>
      </c>
      <c r="BS100" s="267">
        <v>7.8039584911774986E-3</v>
      </c>
      <c r="BT100" s="267">
        <v>6.5227869505222053E-3</v>
      </c>
      <c r="BU100" s="267">
        <v>8.5553420625166954E-3</v>
      </c>
      <c r="BV100" s="267">
        <v>2.5144057098176412E-3</v>
      </c>
      <c r="BW100" s="267">
        <v>1.7727100097738723E-3</v>
      </c>
      <c r="BX100" s="267">
        <v>7.5641744516094706E-4</v>
      </c>
      <c r="BY100" s="267">
        <v>1.5989471939143144E-3</v>
      </c>
      <c r="BZ100" s="267">
        <v>4.8134538805911396E-3</v>
      </c>
      <c r="CA100" s="267">
        <v>4.9999717052464789E-2</v>
      </c>
      <c r="CB100" s="267">
        <v>3.2077454120250561E-3</v>
      </c>
      <c r="CC100" s="267">
        <v>3.3132352192516937E-2</v>
      </c>
      <c r="CD100" s="267">
        <v>1.8010157984951085E-2</v>
      </c>
      <c r="CE100" s="267">
        <v>7.5213006877360971E-3</v>
      </c>
      <c r="CF100" s="267">
        <v>5.645524064195646E-3</v>
      </c>
      <c r="CG100" s="267">
        <v>1.7896757875334637E-3</v>
      </c>
      <c r="CH100" s="267">
        <v>7.6383385743149287E-3</v>
      </c>
      <c r="CI100" s="267">
        <v>8.7932658108978694E-3</v>
      </c>
      <c r="CJ100" s="267">
        <v>1.1407094760477455E-2</v>
      </c>
      <c r="CK100" s="267">
        <v>1.4861514518811625E-2</v>
      </c>
      <c r="CL100" s="267">
        <v>5.5009905610387475E-3</v>
      </c>
      <c r="CM100" s="267">
        <v>1.9634820510524585E-2</v>
      </c>
      <c r="CN100" s="267">
        <v>3.2374907037448319E-3</v>
      </c>
      <c r="CO100" s="267">
        <v>5.3326564477379369E-3</v>
      </c>
      <c r="CP100" s="267">
        <v>3.7235396846294665E-3</v>
      </c>
      <c r="CQ100" s="267">
        <v>1.2176452345455136E-2</v>
      </c>
      <c r="CR100" s="267">
        <v>5.880314930005172E-3</v>
      </c>
      <c r="CS100" s="267">
        <v>5.7427465652713835E-3</v>
      </c>
      <c r="CT100" s="267">
        <v>4.2500158723007804E-3</v>
      </c>
      <c r="CU100" s="267">
        <v>1.0362674934059102</v>
      </c>
      <c r="CV100" s="267">
        <v>4.8355477140546868E-3</v>
      </c>
      <c r="CW100" s="267">
        <v>3.6995432427904891E-3</v>
      </c>
      <c r="CX100" s="267">
        <v>1.161358349898144E-2</v>
      </c>
      <c r="CY100" s="267">
        <v>3.8441706555064421E-3</v>
      </c>
      <c r="CZ100" s="267">
        <v>1.862997116974726E-3</v>
      </c>
      <c r="DA100" s="267">
        <v>2.6473908888046162E-3</v>
      </c>
      <c r="DB100" s="267">
        <v>6.0383781286973059E-3</v>
      </c>
      <c r="DC100" s="267">
        <v>4.7193373816771271E-3</v>
      </c>
      <c r="DD100" s="267">
        <v>1.627765668612861E-3</v>
      </c>
      <c r="DE100" s="268">
        <v>5.4067434258100221E-3</v>
      </c>
      <c r="DF100" s="266">
        <v>1.6196260856196776</v>
      </c>
      <c r="DG100" s="269">
        <v>1.2648673779125843</v>
      </c>
      <c r="DH100" s="270"/>
      <c r="DI100" s="270"/>
      <c r="DJ100" s="270"/>
      <c r="DK100" s="270"/>
      <c r="DL100" s="270"/>
      <c r="DM100" s="270"/>
      <c r="DN100" s="270"/>
      <c r="DO100" s="270"/>
      <c r="DP100" s="270"/>
      <c r="DQ100" s="270"/>
      <c r="DR100" s="270"/>
      <c r="DS100" s="270"/>
      <c r="DT100" s="270"/>
      <c r="DU100" s="270"/>
      <c r="DV100" s="270"/>
      <c r="DW100" s="270"/>
      <c r="DX100" s="270"/>
      <c r="DY100" s="270"/>
      <c r="DZ100" s="270"/>
      <c r="EA100" s="270"/>
      <c r="EB100" s="270"/>
      <c r="EC100" s="253"/>
      <c r="ED100" s="271"/>
    </row>
    <row r="101" spans="1:134" ht="39.950000000000003" customHeight="1">
      <c r="A101" s="272" t="s">
        <v>292</v>
      </c>
      <c r="B101" s="265" t="s">
        <v>191</v>
      </c>
      <c r="C101" s="266">
        <v>1.8034891085481306E-4</v>
      </c>
      <c r="D101" s="267">
        <v>1.4028906374395804E-4</v>
      </c>
      <c r="E101" s="267">
        <v>6.6244798713977122E-4</v>
      </c>
      <c r="F101" s="267">
        <v>9.8292100267953649E-5</v>
      </c>
      <c r="G101" s="267">
        <v>1.6924494157088933E-4</v>
      </c>
      <c r="H101" s="267">
        <v>0</v>
      </c>
      <c r="I101" s="267">
        <v>3.5722221200665987E-4</v>
      </c>
      <c r="J101" s="267">
        <v>7.0317157260784899E-4</v>
      </c>
      <c r="K101" s="267">
        <v>1.2188802379326099E-3</v>
      </c>
      <c r="L101" s="267">
        <v>2.3500634422342595E-4</v>
      </c>
      <c r="M101" s="267">
        <v>0</v>
      </c>
      <c r="N101" s="267">
        <v>1.4422718673767594E-4</v>
      </c>
      <c r="O101" s="267">
        <v>4.4400039237895431E-4</v>
      </c>
      <c r="P101" s="267">
        <v>1.1407166923903123E-4</v>
      </c>
      <c r="Q101" s="267">
        <v>4.0452885807326004E-4</v>
      </c>
      <c r="R101" s="267">
        <v>3.3805727124888512E-4</v>
      </c>
      <c r="S101" s="267">
        <v>2.2968064026474221E-3</v>
      </c>
      <c r="T101" s="267">
        <v>2.3503459829132736E-4</v>
      </c>
      <c r="U101" s="267">
        <v>4.2972787688553844E-4</v>
      </c>
      <c r="V101" s="267">
        <v>3.8896120898413003E-4</v>
      </c>
      <c r="W101" s="267">
        <v>2.3286322986140641E-5</v>
      </c>
      <c r="X101" s="267">
        <v>1.1529886781395567E-4</v>
      </c>
      <c r="Y101" s="267">
        <v>2.4299089670874746E-4</v>
      </c>
      <c r="Z101" s="267">
        <v>1.9678662061972516E-4</v>
      </c>
      <c r="AA101" s="267">
        <v>3.0207800235202845E-3</v>
      </c>
      <c r="AB101" s="267">
        <v>1.9242796162131323E-3</v>
      </c>
      <c r="AC101" s="267">
        <v>4.151483390389137E-5</v>
      </c>
      <c r="AD101" s="267">
        <v>1.7550689000251556E-4</v>
      </c>
      <c r="AE101" s="267">
        <v>3.5503540187040644E-4</v>
      </c>
      <c r="AF101" s="267">
        <v>3.3135059687052187E-4</v>
      </c>
      <c r="AG101" s="267">
        <v>9.4366288021734295E-5</v>
      </c>
      <c r="AH101" s="267">
        <v>1.3963876463937033E-4</v>
      </c>
      <c r="AI101" s="267">
        <v>1.5837789261506258E-4</v>
      </c>
      <c r="AJ101" s="267">
        <v>3.2146470888094676E-4</v>
      </c>
      <c r="AK101" s="267">
        <v>3.471038613077941E-4</v>
      </c>
      <c r="AL101" s="267">
        <v>0</v>
      </c>
      <c r="AM101" s="267">
        <v>1.5431821153579937E-4</v>
      </c>
      <c r="AN101" s="267">
        <v>2.798376331832296E-4</v>
      </c>
      <c r="AO101" s="267">
        <v>9.1399322135349615E-5</v>
      </c>
      <c r="AP101" s="267">
        <v>6.162460451543278E-5</v>
      </c>
      <c r="AQ101" s="267">
        <v>1.3351798930933499E-4</v>
      </c>
      <c r="AR101" s="267">
        <v>3.611008162210809E-4</v>
      </c>
      <c r="AS101" s="267">
        <v>1.9482468043693118E-4</v>
      </c>
      <c r="AT101" s="267">
        <v>3.4231770240243507E-4</v>
      </c>
      <c r="AU101" s="267">
        <v>2.5187278826954956E-4</v>
      </c>
      <c r="AV101" s="267">
        <v>3.4608763939869146E-4</v>
      </c>
      <c r="AW101" s="267">
        <v>3.370770282195205E-4</v>
      </c>
      <c r="AX101" s="267">
        <v>2.1015459409262199E-4</v>
      </c>
      <c r="AY101" s="267">
        <v>2.9485504754443042E-4</v>
      </c>
      <c r="AZ101" s="267">
        <v>3.9380178804899069E-4</v>
      </c>
      <c r="BA101" s="267">
        <v>3.0830759053371623E-4</v>
      </c>
      <c r="BB101" s="267">
        <v>2.7693756591056504E-4</v>
      </c>
      <c r="BC101" s="267">
        <v>3.8850445010517289E-5</v>
      </c>
      <c r="BD101" s="267">
        <v>3.7845151908043109E-6</v>
      </c>
      <c r="BE101" s="267">
        <v>0</v>
      </c>
      <c r="BF101" s="267">
        <v>3.5241019711370242E-4</v>
      </c>
      <c r="BG101" s="267">
        <v>3.9043623394941976E-4</v>
      </c>
      <c r="BH101" s="267">
        <v>1.8943591402029896E-4</v>
      </c>
      <c r="BI101" s="267">
        <v>2.9096964542618935E-4</v>
      </c>
      <c r="BJ101" s="267">
        <v>6.1893356404955631E-4</v>
      </c>
      <c r="BK101" s="267">
        <v>1.6346722938305732E-4</v>
      </c>
      <c r="BL101" s="267">
        <v>2.879509854432933E-4</v>
      </c>
      <c r="BM101" s="267">
        <v>1.7832132205701745E-4</v>
      </c>
      <c r="BN101" s="267">
        <v>2.5368866984480957E-4</v>
      </c>
      <c r="BO101" s="267">
        <v>2.051909518941855E-4</v>
      </c>
      <c r="BP101" s="267">
        <v>3.0812153144385833E-4</v>
      </c>
      <c r="BQ101" s="267">
        <v>7.3091639367426102E-4</v>
      </c>
      <c r="BR101" s="267">
        <v>3.1992113764786351E-4</v>
      </c>
      <c r="BS101" s="267">
        <v>1.7136679771663464E-4</v>
      </c>
      <c r="BT101" s="267">
        <v>8.0040115775865874E-4</v>
      </c>
      <c r="BU101" s="267">
        <v>1.1083771982447713E-3</v>
      </c>
      <c r="BV101" s="267">
        <v>9.8159950312746535E-4</v>
      </c>
      <c r="BW101" s="267">
        <v>8.4690393003215164E-4</v>
      </c>
      <c r="BX101" s="267">
        <v>9.843036717140418E-5</v>
      </c>
      <c r="BY101" s="267">
        <v>2.6040432203759526E-4</v>
      </c>
      <c r="BZ101" s="267">
        <v>2.7367026673141121E-4</v>
      </c>
      <c r="CA101" s="267">
        <v>2.7779080256029788E-4</v>
      </c>
      <c r="CB101" s="267">
        <v>5.9262046000190319E-4</v>
      </c>
      <c r="CC101" s="267">
        <v>1.2939671181412737E-3</v>
      </c>
      <c r="CD101" s="267">
        <v>4.5040657767373468E-4</v>
      </c>
      <c r="CE101" s="267">
        <v>2.6718521600625777E-4</v>
      </c>
      <c r="CF101" s="267">
        <v>9.7041237149684135E-4</v>
      </c>
      <c r="CG101" s="267">
        <v>1.719041345276549E-4</v>
      </c>
      <c r="CH101" s="267">
        <v>1.9777172682662022E-3</v>
      </c>
      <c r="CI101" s="267">
        <v>1.3423355198226279E-3</v>
      </c>
      <c r="CJ101" s="267">
        <v>2.1128633577444122E-3</v>
      </c>
      <c r="CK101" s="267">
        <v>1.9775368924803928E-3</v>
      </c>
      <c r="CL101" s="267">
        <v>3.4067516486734747E-3</v>
      </c>
      <c r="CM101" s="267">
        <v>9.0006510053636235E-4</v>
      </c>
      <c r="CN101" s="267">
        <v>2.6661284434051114E-4</v>
      </c>
      <c r="CO101" s="267">
        <v>3.3245583955912139E-4</v>
      </c>
      <c r="CP101" s="267">
        <v>2.036437183165532E-4</v>
      </c>
      <c r="CQ101" s="267">
        <v>8.3370380682709058E-4</v>
      </c>
      <c r="CR101" s="267">
        <v>2.0533349305552675E-4</v>
      </c>
      <c r="CS101" s="267">
        <v>1.8345073010588362E-4</v>
      </c>
      <c r="CT101" s="267">
        <v>4.6679578780972771E-4</v>
      </c>
      <c r="CU101" s="267">
        <v>3.392558154184636E-4</v>
      </c>
      <c r="CV101" s="267">
        <v>1.001434868821617</v>
      </c>
      <c r="CW101" s="267">
        <v>3.5534142854017124E-4</v>
      </c>
      <c r="CX101" s="267">
        <v>1.1674013071687266E-3</v>
      </c>
      <c r="CY101" s="267">
        <v>5.0162612642602365E-4</v>
      </c>
      <c r="CZ101" s="267">
        <v>6.1746557392632268E-4</v>
      </c>
      <c r="DA101" s="267">
        <v>8.7879397713016519E-4</v>
      </c>
      <c r="DB101" s="267">
        <v>1.116503740362394E-3</v>
      </c>
      <c r="DC101" s="267">
        <v>9.2710320562036761E-4</v>
      </c>
      <c r="DD101" s="267">
        <v>6.1937166702706083E-4</v>
      </c>
      <c r="DE101" s="268">
        <v>3.3477067865829207E-4</v>
      </c>
      <c r="DF101" s="266">
        <v>1.0554857427313762</v>
      </c>
      <c r="DG101" s="269">
        <v>0.82429487625963704</v>
      </c>
      <c r="DH101" s="270"/>
      <c r="DI101" s="270"/>
      <c r="DJ101" s="270"/>
      <c r="DK101" s="270"/>
      <c r="DL101" s="270"/>
      <c r="DM101" s="270"/>
      <c r="DN101" s="270"/>
      <c r="DO101" s="270"/>
      <c r="DP101" s="270"/>
      <c r="DQ101" s="270"/>
      <c r="DR101" s="270"/>
      <c r="DS101" s="270"/>
      <c r="DT101" s="270"/>
      <c r="DU101" s="270"/>
      <c r="DV101" s="270"/>
      <c r="DW101" s="270"/>
      <c r="DX101" s="270"/>
      <c r="DY101" s="270"/>
      <c r="DZ101" s="270"/>
      <c r="EA101" s="270"/>
      <c r="EB101" s="270"/>
      <c r="EC101" s="253"/>
      <c r="ED101" s="271"/>
    </row>
    <row r="102" spans="1:134" ht="39.950000000000003" customHeight="1">
      <c r="A102" s="272" t="s">
        <v>293</v>
      </c>
      <c r="B102" s="265" t="s">
        <v>192</v>
      </c>
      <c r="C102" s="266">
        <v>1.6644519131313623E-2</v>
      </c>
      <c r="D102" s="267">
        <v>1.2420938923446444E-2</v>
      </c>
      <c r="E102" s="267">
        <v>4.4535027170679913E-2</v>
      </c>
      <c r="F102" s="267">
        <v>3.34902426418279E-2</v>
      </c>
      <c r="G102" s="267">
        <v>1.0268790432922583E-2</v>
      </c>
      <c r="H102" s="267">
        <v>0</v>
      </c>
      <c r="I102" s="267">
        <v>5.8593968047613187E-2</v>
      </c>
      <c r="J102" s="267">
        <v>7.2431893886361403E-3</v>
      </c>
      <c r="K102" s="267">
        <v>6.2068658153666594E-3</v>
      </c>
      <c r="L102" s="267">
        <v>5.7858787935442402E-3</v>
      </c>
      <c r="M102" s="267">
        <v>0</v>
      </c>
      <c r="N102" s="267">
        <v>9.7695676141804997E-3</v>
      </c>
      <c r="O102" s="267">
        <v>5.4491029517442996E-3</v>
      </c>
      <c r="P102" s="267">
        <v>1.9079284674736321E-2</v>
      </c>
      <c r="Q102" s="267">
        <v>4.9379147915308355E-3</v>
      </c>
      <c r="R102" s="267">
        <v>8.3445350358751589E-3</v>
      </c>
      <c r="S102" s="267">
        <v>5.6408866935993519E-3</v>
      </c>
      <c r="T102" s="267">
        <v>6.3658534128692938E-3</v>
      </c>
      <c r="U102" s="267">
        <v>1.1477431239086525E-2</v>
      </c>
      <c r="V102" s="267">
        <v>1.5525114776908242E-2</v>
      </c>
      <c r="W102" s="267">
        <v>1.84689615508149E-3</v>
      </c>
      <c r="X102" s="267">
        <v>1.3870231367427913E-2</v>
      </c>
      <c r="Y102" s="267">
        <v>1.4072402657279383E-2</v>
      </c>
      <c r="Z102" s="267">
        <v>5.454867045218607E-3</v>
      </c>
      <c r="AA102" s="267">
        <v>5.6617875587714039E-3</v>
      </c>
      <c r="AB102" s="267">
        <v>5.28720612821168E-3</v>
      </c>
      <c r="AC102" s="267">
        <v>2.3593223739960872E-3</v>
      </c>
      <c r="AD102" s="267">
        <v>1.7278647583434312E-2</v>
      </c>
      <c r="AE102" s="267">
        <v>7.1267889098225283E-3</v>
      </c>
      <c r="AF102" s="267">
        <v>9.8252062934424365E-3</v>
      </c>
      <c r="AG102" s="267">
        <v>1.3687616022889538E-3</v>
      </c>
      <c r="AH102" s="267">
        <v>2.2195883249606162E-2</v>
      </c>
      <c r="AI102" s="267">
        <v>2.2855027529754886E-2</v>
      </c>
      <c r="AJ102" s="267">
        <v>7.8882019119121682E-3</v>
      </c>
      <c r="AK102" s="267">
        <v>1.2942791006157771E-2</v>
      </c>
      <c r="AL102" s="267">
        <v>0</v>
      </c>
      <c r="AM102" s="267">
        <v>4.5067035694191506E-3</v>
      </c>
      <c r="AN102" s="267">
        <v>2.1614693456178693E-2</v>
      </c>
      <c r="AO102" s="267">
        <v>3.1340146913871681E-3</v>
      </c>
      <c r="AP102" s="267">
        <v>4.4474311709038119E-3</v>
      </c>
      <c r="AQ102" s="267">
        <v>8.2613976169793255E-3</v>
      </c>
      <c r="AR102" s="267">
        <v>1.3920425686574705E-2</v>
      </c>
      <c r="AS102" s="267">
        <v>7.0087930457006647E-3</v>
      </c>
      <c r="AT102" s="267">
        <v>8.8531389623886826E-3</v>
      </c>
      <c r="AU102" s="267">
        <v>5.844198247047125E-3</v>
      </c>
      <c r="AV102" s="267">
        <v>5.5506156830894592E-3</v>
      </c>
      <c r="AW102" s="267">
        <v>5.094562120333386E-3</v>
      </c>
      <c r="AX102" s="267">
        <v>8.7336709795319007E-3</v>
      </c>
      <c r="AY102" s="267">
        <v>6.1110483693816208E-3</v>
      </c>
      <c r="AZ102" s="267">
        <v>5.0845866911572585E-3</v>
      </c>
      <c r="BA102" s="267">
        <v>6.9645756140830836E-3</v>
      </c>
      <c r="BB102" s="267">
        <v>6.1603005848802047E-3</v>
      </c>
      <c r="BC102" s="267">
        <v>5.3672395179019355E-4</v>
      </c>
      <c r="BD102" s="267">
        <v>5.7198937099746702E-5</v>
      </c>
      <c r="BE102" s="267">
        <v>0</v>
      </c>
      <c r="BF102" s="267">
        <v>6.3417466785678251E-4</v>
      </c>
      <c r="BG102" s="267">
        <v>4.5188945361849782E-3</v>
      </c>
      <c r="BH102" s="267">
        <v>2.9439697332085848E-3</v>
      </c>
      <c r="BI102" s="267">
        <v>3.5410046756488775E-3</v>
      </c>
      <c r="BJ102" s="267">
        <v>8.4028108169007919E-3</v>
      </c>
      <c r="BK102" s="267">
        <v>8.2172863792698905E-3</v>
      </c>
      <c r="BL102" s="267">
        <v>8.0454720975698182E-3</v>
      </c>
      <c r="BM102" s="267">
        <v>1.3922826666370156E-2</v>
      </c>
      <c r="BN102" s="267">
        <v>1.2554853145787625E-2</v>
      </c>
      <c r="BO102" s="267">
        <v>1.0820746610034475E-2</v>
      </c>
      <c r="BP102" s="267">
        <v>2.2954560490156511E-2</v>
      </c>
      <c r="BQ102" s="267">
        <v>3.7371814988270209E-3</v>
      </c>
      <c r="BR102" s="267">
        <v>1.8685442811884726E-2</v>
      </c>
      <c r="BS102" s="267">
        <v>2.7242987738476013E-2</v>
      </c>
      <c r="BT102" s="267">
        <v>8.1251520130577095E-3</v>
      </c>
      <c r="BU102" s="267">
        <v>6.2630246659612773E-3</v>
      </c>
      <c r="BV102" s="267">
        <v>2.9938817664244347E-3</v>
      </c>
      <c r="BW102" s="267">
        <v>1.8875654664841969E-3</v>
      </c>
      <c r="BX102" s="267">
        <v>8.2104762277698318E-4</v>
      </c>
      <c r="BY102" s="267">
        <v>4.7955294479471375E-3</v>
      </c>
      <c r="BZ102" s="267">
        <v>2.8829725847490398E-2</v>
      </c>
      <c r="CA102" s="267">
        <v>0.16192618082843302</v>
      </c>
      <c r="CB102" s="267">
        <v>3.3810724743559887E-3</v>
      </c>
      <c r="CC102" s="267">
        <v>2.0269708120451511E-2</v>
      </c>
      <c r="CD102" s="267">
        <v>2.9134006189797231E-2</v>
      </c>
      <c r="CE102" s="267">
        <v>8.7589592356690071E-3</v>
      </c>
      <c r="CF102" s="267">
        <v>7.9576895373815147E-3</v>
      </c>
      <c r="CG102" s="267">
        <v>4.4182533476560103E-3</v>
      </c>
      <c r="CH102" s="267">
        <v>8.9177366104614443E-3</v>
      </c>
      <c r="CI102" s="267">
        <v>1.0326114643248169E-2</v>
      </c>
      <c r="CJ102" s="267">
        <v>8.0608938016624998E-3</v>
      </c>
      <c r="CK102" s="267">
        <v>9.692882331098095E-3</v>
      </c>
      <c r="CL102" s="267">
        <v>6.46451168610024E-3</v>
      </c>
      <c r="CM102" s="267">
        <v>8.6106881887522517E-3</v>
      </c>
      <c r="CN102" s="267">
        <v>7.8734579696319636E-3</v>
      </c>
      <c r="CO102" s="267">
        <v>1.1594310728820566E-2</v>
      </c>
      <c r="CP102" s="267">
        <v>3.9053275214778666E-3</v>
      </c>
      <c r="CQ102" s="267">
        <v>1.5624680930246106E-2</v>
      </c>
      <c r="CR102" s="267">
        <v>7.7108065972494068E-3</v>
      </c>
      <c r="CS102" s="267">
        <v>5.3863067221030531E-3</v>
      </c>
      <c r="CT102" s="267">
        <v>8.7471140167968402E-3</v>
      </c>
      <c r="CU102" s="267">
        <v>1.7561690689605308E-2</v>
      </c>
      <c r="CV102" s="267">
        <v>4.7932805188682526E-3</v>
      </c>
      <c r="CW102" s="267">
        <v>1.0066199979239949</v>
      </c>
      <c r="CX102" s="267">
        <v>5.256688392537099E-3</v>
      </c>
      <c r="CY102" s="267">
        <v>9.6958661095270862E-3</v>
      </c>
      <c r="CZ102" s="267">
        <v>5.6690965021457245E-3</v>
      </c>
      <c r="DA102" s="267">
        <v>1.1779726202143612E-2</v>
      </c>
      <c r="DB102" s="267">
        <v>1.5064376734966365E-2</v>
      </c>
      <c r="DC102" s="267">
        <v>9.9297444546124561E-3</v>
      </c>
      <c r="DD102" s="267">
        <v>3.8489044876271221E-3</v>
      </c>
      <c r="DE102" s="268">
        <v>3.4641005200174465E-3</v>
      </c>
      <c r="DF102" s="266">
        <v>2.1960795250019682</v>
      </c>
      <c r="DG102" s="269">
        <v>1.7150559472583276</v>
      </c>
      <c r="DH102" s="270"/>
      <c r="DI102" s="270"/>
      <c r="DJ102" s="270"/>
      <c r="DK102" s="270"/>
      <c r="DL102" s="270"/>
      <c r="DM102" s="270"/>
      <c r="DN102" s="270"/>
      <c r="DO102" s="270"/>
      <c r="DP102" s="270"/>
      <c r="DQ102" s="270"/>
      <c r="DR102" s="270"/>
      <c r="DS102" s="270"/>
      <c r="DT102" s="270"/>
      <c r="DU102" s="270"/>
      <c r="DV102" s="270"/>
      <c r="DW102" s="270"/>
      <c r="DX102" s="270"/>
      <c r="DY102" s="270"/>
      <c r="DZ102" s="270"/>
      <c r="EA102" s="270"/>
      <c r="EB102" s="270"/>
      <c r="EC102" s="253"/>
      <c r="ED102" s="271"/>
    </row>
    <row r="103" spans="1:134" ht="39.950000000000003" customHeight="1">
      <c r="A103" s="272" t="s">
        <v>294</v>
      </c>
      <c r="B103" s="265" t="s">
        <v>193</v>
      </c>
      <c r="C103" s="266">
        <v>6.2307459656166407E-3</v>
      </c>
      <c r="D103" s="267">
        <v>6.8216119975049918E-3</v>
      </c>
      <c r="E103" s="267">
        <v>1.3446972236427029E-2</v>
      </c>
      <c r="F103" s="267">
        <v>5.3151559766384205E-3</v>
      </c>
      <c r="G103" s="267">
        <v>1.1544206495664889E-2</v>
      </c>
      <c r="H103" s="267">
        <v>0</v>
      </c>
      <c r="I103" s="267">
        <v>1.9873660230284092E-2</v>
      </c>
      <c r="J103" s="267">
        <v>1.4404099133801175E-2</v>
      </c>
      <c r="K103" s="267">
        <v>1.0692370902688625E-2</v>
      </c>
      <c r="L103" s="267">
        <v>9.0465974229672827E-3</v>
      </c>
      <c r="M103" s="267">
        <v>0</v>
      </c>
      <c r="N103" s="267">
        <v>1.139183092620483E-2</v>
      </c>
      <c r="O103" s="267">
        <v>2.1890780547245404E-2</v>
      </c>
      <c r="P103" s="267">
        <v>6.4702636658804259E-3</v>
      </c>
      <c r="Q103" s="267">
        <v>2.0485990947833904E-2</v>
      </c>
      <c r="R103" s="267">
        <v>1.0019007067566931E-2</v>
      </c>
      <c r="S103" s="267">
        <v>1.2296049153260016E-2</v>
      </c>
      <c r="T103" s="267">
        <v>2.4942446904332272E-2</v>
      </c>
      <c r="U103" s="267">
        <v>1.1452802252807977E-2</v>
      </c>
      <c r="V103" s="267">
        <v>2.484503320540607E-2</v>
      </c>
      <c r="W103" s="267">
        <v>2.9013510975698918E-3</v>
      </c>
      <c r="X103" s="267">
        <v>7.5139453492568268E-3</v>
      </c>
      <c r="Y103" s="267">
        <v>8.7915569520451275E-3</v>
      </c>
      <c r="Z103" s="267">
        <v>8.1336993044568793E-3</v>
      </c>
      <c r="AA103" s="267">
        <v>1.5585867728343266E-2</v>
      </c>
      <c r="AB103" s="267">
        <v>1.576799661075233E-2</v>
      </c>
      <c r="AC103" s="267">
        <v>2.6407204091284803E-3</v>
      </c>
      <c r="AD103" s="267">
        <v>1.2602355961130768E-2</v>
      </c>
      <c r="AE103" s="267">
        <v>1.2663042509830335E-2</v>
      </c>
      <c r="AF103" s="267">
        <v>1.2475433560214775E-2</v>
      </c>
      <c r="AG103" s="267">
        <v>1.3570833627078649E-2</v>
      </c>
      <c r="AH103" s="267">
        <v>1.4535449569816816E-2</v>
      </c>
      <c r="AI103" s="267">
        <v>3.1658700167471014E-2</v>
      </c>
      <c r="AJ103" s="267">
        <v>7.2460144596259409E-3</v>
      </c>
      <c r="AK103" s="267">
        <v>2.391083196040579E-2</v>
      </c>
      <c r="AL103" s="267">
        <v>0</v>
      </c>
      <c r="AM103" s="267">
        <v>5.7400457408610453E-3</v>
      </c>
      <c r="AN103" s="267">
        <v>1.2948038462950928E-2</v>
      </c>
      <c r="AO103" s="267">
        <v>2.1320912245332824E-2</v>
      </c>
      <c r="AP103" s="267">
        <v>4.3093906742282754E-3</v>
      </c>
      <c r="AQ103" s="267">
        <v>7.0000712227028779E-3</v>
      </c>
      <c r="AR103" s="267">
        <v>1.2051982319253581E-2</v>
      </c>
      <c r="AS103" s="267">
        <v>1.3711015735348631E-2</v>
      </c>
      <c r="AT103" s="267">
        <v>2.0167272318567235E-2</v>
      </c>
      <c r="AU103" s="267">
        <v>1.4326872210732625E-2</v>
      </c>
      <c r="AV103" s="267">
        <v>1.5107121382285836E-2</v>
      </c>
      <c r="AW103" s="267">
        <v>1.5541974792331464E-2</v>
      </c>
      <c r="AX103" s="267">
        <v>1.7489504135175266E-2</v>
      </c>
      <c r="AY103" s="267">
        <v>2.1705470907971255E-2</v>
      </c>
      <c r="AZ103" s="267">
        <v>1.3939424168673721E-2</v>
      </c>
      <c r="BA103" s="267">
        <v>1.6038084221411498E-2</v>
      </c>
      <c r="BB103" s="267">
        <v>1.6688271662242002E-2</v>
      </c>
      <c r="BC103" s="267">
        <v>2.4058698832736263E-3</v>
      </c>
      <c r="BD103" s="267">
        <v>1.7449673152562171E-4</v>
      </c>
      <c r="BE103" s="267">
        <v>0</v>
      </c>
      <c r="BF103" s="267">
        <v>9.8642682610368838E-3</v>
      </c>
      <c r="BG103" s="267">
        <v>1.5442115284628584E-2</v>
      </c>
      <c r="BH103" s="267">
        <v>1.0356409614332202E-2</v>
      </c>
      <c r="BI103" s="267">
        <v>2.5768171389817501E-2</v>
      </c>
      <c r="BJ103" s="267">
        <v>1.3009873087505114E-2</v>
      </c>
      <c r="BK103" s="267">
        <v>1.1316241528647516E-2</v>
      </c>
      <c r="BL103" s="267">
        <v>4.4432076842399346E-2</v>
      </c>
      <c r="BM103" s="267">
        <v>2.2389795827340242E-2</v>
      </c>
      <c r="BN103" s="267">
        <v>7.1460904421035212E-2</v>
      </c>
      <c r="BO103" s="267">
        <v>4.1404860256945043E-2</v>
      </c>
      <c r="BP103" s="267">
        <v>1.8472954502548277E-2</v>
      </c>
      <c r="BQ103" s="267">
        <v>1.338814158427507E-2</v>
      </c>
      <c r="BR103" s="267">
        <v>4.4239118402162048E-2</v>
      </c>
      <c r="BS103" s="267">
        <v>2.876776209205548E-2</v>
      </c>
      <c r="BT103" s="267">
        <v>5.0754800666177421E-2</v>
      </c>
      <c r="BU103" s="267">
        <v>4.4397476520221336E-2</v>
      </c>
      <c r="BV103" s="267">
        <v>4.4642153527664249E-2</v>
      </c>
      <c r="BW103" s="267">
        <v>3.7939528474791255E-2</v>
      </c>
      <c r="BX103" s="267">
        <v>4.6972670251436742E-3</v>
      </c>
      <c r="BY103" s="267">
        <v>1.178456493859891E-2</v>
      </c>
      <c r="BZ103" s="267">
        <v>1.3709383600292857E-2</v>
      </c>
      <c r="CA103" s="267">
        <v>2.1256405304780301E-2</v>
      </c>
      <c r="CB103" s="267">
        <v>1.5518362967319448E-2</v>
      </c>
      <c r="CC103" s="267">
        <v>3.5327263651376062E-2</v>
      </c>
      <c r="CD103" s="267">
        <v>2.4565460484788894E-2</v>
      </c>
      <c r="CE103" s="267">
        <v>4.018258909394843E-2</v>
      </c>
      <c r="CF103" s="267">
        <v>7.6857714767329194E-2</v>
      </c>
      <c r="CG103" s="267">
        <v>9.3875631089083734E-3</v>
      </c>
      <c r="CH103" s="267">
        <v>7.2402443818291806E-2</v>
      </c>
      <c r="CI103" s="267">
        <v>6.1203053510052993E-2</v>
      </c>
      <c r="CJ103" s="267">
        <v>0.10233324353614531</v>
      </c>
      <c r="CK103" s="267">
        <v>0.16054726519187337</v>
      </c>
      <c r="CL103" s="267">
        <v>2.6322536067992792E-2</v>
      </c>
      <c r="CM103" s="267">
        <v>3.7538642999526209E-2</v>
      </c>
      <c r="CN103" s="267">
        <v>2.1763366981340841E-2</v>
      </c>
      <c r="CO103" s="267">
        <v>5.2641545152164577E-2</v>
      </c>
      <c r="CP103" s="267">
        <v>2.7948214064100758E-2</v>
      </c>
      <c r="CQ103" s="267">
        <v>3.0026946599699469E-2</v>
      </c>
      <c r="CR103" s="267">
        <v>5.2988994607366287E-2</v>
      </c>
      <c r="CS103" s="267">
        <v>1.85366360700134E-2</v>
      </c>
      <c r="CT103" s="267">
        <v>6.8173763920861885E-2</v>
      </c>
      <c r="CU103" s="267">
        <v>6.8284531194756054E-2</v>
      </c>
      <c r="CV103" s="267">
        <v>6.6185078446132792E-2</v>
      </c>
      <c r="CW103" s="267">
        <v>2.7982978251753117E-2</v>
      </c>
      <c r="CX103" s="267">
        <v>1.0871994207294171</v>
      </c>
      <c r="CY103" s="267">
        <v>2.0855747314878027E-2</v>
      </c>
      <c r="CZ103" s="267">
        <v>1.6008394344983145E-2</v>
      </c>
      <c r="DA103" s="267">
        <v>2.5860665547580319E-2</v>
      </c>
      <c r="DB103" s="267">
        <v>2.3287617470311033E-2</v>
      </c>
      <c r="DC103" s="267">
        <v>1.7595053858342934E-2</v>
      </c>
      <c r="DD103" s="267">
        <v>1.0231628607203417E-2</v>
      </c>
      <c r="DE103" s="268">
        <v>1.3368913079283881E-2</v>
      </c>
      <c r="DF103" s="266">
        <v>3.5724531517042668</v>
      </c>
      <c r="DG103" s="269">
        <v>2.789952255543509</v>
      </c>
      <c r="DH103" s="270"/>
      <c r="DI103" s="270"/>
      <c r="DJ103" s="270"/>
      <c r="DK103" s="270"/>
      <c r="DL103" s="270"/>
      <c r="DM103" s="270"/>
      <c r="DN103" s="270"/>
      <c r="DO103" s="270"/>
      <c r="DP103" s="270"/>
      <c r="DQ103" s="270"/>
      <c r="DR103" s="270"/>
      <c r="DS103" s="270"/>
      <c r="DT103" s="270"/>
      <c r="DU103" s="270"/>
      <c r="DV103" s="270"/>
      <c r="DW103" s="270"/>
      <c r="DX103" s="270"/>
      <c r="DY103" s="270"/>
      <c r="DZ103" s="270"/>
      <c r="EA103" s="270"/>
      <c r="EB103" s="270"/>
      <c r="EC103" s="253"/>
      <c r="ED103" s="271"/>
    </row>
    <row r="104" spans="1:134" ht="39.950000000000003" customHeight="1">
      <c r="A104" s="272" t="s">
        <v>295</v>
      </c>
      <c r="B104" s="265" t="s">
        <v>194</v>
      </c>
      <c r="C104" s="266">
        <v>0</v>
      </c>
      <c r="D104" s="267">
        <v>0</v>
      </c>
      <c r="E104" s="267">
        <v>0</v>
      </c>
      <c r="F104" s="267">
        <v>0</v>
      </c>
      <c r="G104" s="267">
        <v>0</v>
      </c>
      <c r="H104" s="267">
        <v>0</v>
      </c>
      <c r="I104" s="267">
        <v>0</v>
      </c>
      <c r="J104" s="267">
        <v>0</v>
      </c>
      <c r="K104" s="267">
        <v>0</v>
      </c>
      <c r="L104" s="267">
        <v>0</v>
      </c>
      <c r="M104" s="267">
        <v>0</v>
      </c>
      <c r="N104" s="267">
        <v>0</v>
      </c>
      <c r="O104" s="267">
        <v>0</v>
      </c>
      <c r="P104" s="267">
        <v>0</v>
      </c>
      <c r="Q104" s="267">
        <v>0</v>
      </c>
      <c r="R104" s="267">
        <v>0</v>
      </c>
      <c r="S104" s="267">
        <v>0</v>
      </c>
      <c r="T104" s="267">
        <v>0</v>
      </c>
      <c r="U104" s="267">
        <v>0</v>
      </c>
      <c r="V104" s="267">
        <v>0</v>
      </c>
      <c r="W104" s="267">
        <v>0</v>
      </c>
      <c r="X104" s="267">
        <v>0</v>
      </c>
      <c r="Y104" s="267">
        <v>0</v>
      </c>
      <c r="Z104" s="267">
        <v>0</v>
      </c>
      <c r="AA104" s="267">
        <v>0</v>
      </c>
      <c r="AB104" s="267">
        <v>0</v>
      </c>
      <c r="AC104" s="267">
        <v>0</v>
      </c>
      <c r="AD104" s="267">
        <v>0</v>
      </c>
      <c r="AE104" s="267">
        <v>0</v>
      </c>
      <c r="AF104" s="267">
        <v>0</v>
      </c>
      <c r="AG104" s="267">
        <v>0</v>
      </c>
      <c r="AH104" s="267">
        <v>0</v>
      </c>
      <c r="AI104" s="267">
        <v>0</v>
      </c>
      <c r="AJ104" s="267">
        <v>0</v>
      </c>
      <c r="AK104" s="267">
        <v>0</v>
      </c>
      <c r="AL104" s="267">
        <v>0</v>
      </c>
      <c r="AM104" s="267">
        <v>0</v>
      </c>
      <c r="AN104" s="267">
        <v>0</v>
      </c>
      <c r="AO104" s="267">
        <v>0</v>
      </c>
      <c r="AP104" s="267">
        <v>0</v>
      </c>
      <c r="AQ104" s="267">
        <v>0</v>
      </c>
      <c r="AR104" s="267">
        <v>0</v>
      </c>
      <c r="AS104" s="267">
        <v>0</v>
      </c>
      <c r="AT104" s="267">
        <v>0</v>
      </c>
      <c r="AU104" s="267">
        <v>0</v>
      </c>
      <c r="AV104" s="267">
        <v>0</v>
      </c>
      <c r="AW104" s="267">
        <v>0</v>
      </c>
      <c r="AX104" s="267">
        <v>0</v>
      </c>
      <c r="AY104" s="267">
        <v>0</v>
      </c>
      <c r="AZ104" s="267">
        <v>0</v>
      </c>
      <c r="BA104" s="267">
        <v>0</v>
      </c>
      <c r="BB104" s="267">
        <v>0</v>
      </c>
      <c r="BC104" s="267">
        <v>0</v>
      </c>
      <c r="BD104" s="267">
        <v>0</v>
      </c>
      <c r="BE104" s="267">
        <v>0</v>
      </c>
      <c r="BF104" s="267">
        <v>0</v>
      </c>
      <c r="BG104" s="267">
        <v>0</v>
      </c>
      <c r="BH104" s="267">
        <v>0</v>
      </c>
      <c r="BI104" s="267">
        <v>0</v>
      </c>
      <c r="BJ104" s="267">
        <v>0</v>
      </c>
      <c r="BK104" s="267">
        <v>0</v>
      </c>
      <c r="BL104" s="267">
        <v>0</v>
      </c>
      <c r="BM104" s="267">
        <v>0</v>
      </c>
      <c r="BN104" s="267">
        <v>0</v>
      </c>
      <c r="BO104" s="267">
        <v>0</v>
      </c>
      <c r="BP104" s="267">
        <v>0</v>
      </c>
      <c r="BQ104" s="267">
        <v>0</v>
      </c>
      <c r="BR104" s="267">
        <v>0</v>
      </c>
      <c r="BS104" s="267">
        <v>0</v>
      </c>
      <c r="BT104" s="267">
        <v>0</v>
      </c>
      <c r="BU104" s="267">
        <v>0</v>
      </c>
      <c r="BV104" s="267">
        <v>0</v>
      </c>
      <c r="BW104" s="267">
        <v>0</v>
      </c>
      <c r="BX104" s="267">
        <v>0</v>
      </c>
      <c r="BY104" s="267">
        <v>0</v>
      </c>
      <c r="BZ104" s="267">
        <v>0</v>
      </c>
      <c r="CA104" s="267">
        <v>0</v>
      </c>
      <c r="CB104" s="267">
        <v>0</v>
      </c>
      <c r="CC104" s="267">
        <v>0</v>
      </c>
      <c r="CD104" s="267">
        <v>0</v>
      </c>
      <c r="CE104" s="267">
        <v>0</v>
      </c>
      <c r="CF104" s="267">
        <v>0</v>
      </c>
      <c r="CG104" s="267">
        <v>0</v>
      </c>
      <c r="CH104" s="267">
        <v>0</v>
      </c>
      <c r="CI104" s="267">
        <v>0</v>
      </c>
      <c r="CJ104" s="267">
        <v>0</v>
      </c>
      <c r="CK104" s="267">
        <v>0</v>
      </c>
      <c r="CL104" s="267">
        <v>0</v>
      </c>
      <c r="CM104" s="267">
        <v>0</v>
      </c>
      <c r="CN104" s="267">
        <v>0</v>
      </c>
      <c r="CO104" s="267">
        <v>0</v>
      </c>
      <c r="CP104" s="267">
        <v>0</v>
      </c>
      <c r="CQ104" s="267">
        <v>0</v>
      </c>
      <c r="CR104" s="267">
        <v>0</v>
      </c>
      <c r="CS104" s="267">
        <v>0</v>
      </c>
      <c r="CT104" s="267">
        <v>0</v>
      </c>
      <c r="CU104" s="267">
        <v>0</v>
      </c>
      <c r="CV104" s="267">
        <v>0</v>
      </c>
      <c r="CW104" s="267">
        <v>0</v>
      </c>
      <c r="CX104" s="267">
        <v>0</v>
      </c>
      <c r="CY104" s="267">
        <v>1</v>
      </c>
      <c r="CZ104" s="267">
        <v>0</v>
      </c>
      <c r="DA104" s="267">
        <v>0</v>
      </c>
      <c r="DB104" s="267">
        <v>0</v>
      </c>
      <c r="DC104" s="267">
        <v>0</v>
      </c>
      <c r="DD104" s="267">
        <v>0</v>
      </c>
      <c r="DE104" s="268">
        <v>0</v>
      </c>
      <c r="DF104" s="266">
        <v>1</v>
      </c>
      <c r="DG104" s="269">
        <v>0.78096258707060728</v>
      </c>
      <c r="DH104" s="270"/>
      <c r="DI104" s="270"/>
      <c r="DJ104" s="270"/>
      <c r="DK104" s="270"/>
      <c r="DL104" s="270"/>
      <c r="DM104" s="270"/>
      <c r="DN104" s="270"/>
      <c r="DO104" s="270"/>
      <c r="DP104" s="270"/>
      <c r="DQ104" s="270"/>
      <c r="DR104" s="270"/>
      <c r="DS104" s="270"/>
      <c r="DT104" s="270"/>
      <c r="DU104" s="270"/>
      <c r="DV104" s="270"/>
      <c r="DW104" s="270"/>
      <c r="DX104" s="270"/>
      <c r="DY104" s="270"/>
      <c r="DZ104" s="270"/>
      <c r="EA104" s="270"/>
      <c r="EB104" s="270"/>
      <c r="EC104" s="253"/>
      <c r="ED104" s="271"/>
    </row>
    <row r="105" spans="1:134" ht="39.950000000000003" customHeight="1">
      <c r="A105" s="272" t="s">
        <v>296</v>
      </c>
      <c r="B105" s="265" t="s">
        <v>195</v>
      </c>
      <c r="C105" s="266">
        <v>1.4723703306796188E-9</v>
      </c>
      <c r="D105" s="267">
        <v>2.18509524561469E-9</v>
      </c>
      <c r="E105" s="267">
        <v>9.9636094850139113E-9</v>
      </c>
      <c r="F105" s="267">
        <v>1.0077319366478677E-9</v>
      </c>
      <c r="G105" s="267">
        <v>1.8796711782472554E-9</v>
      </c>
      <c r="H105" s="267">
        <v>0</v>
      </c>
      <c r="I105" s="267">
        <v>2.2816172696471048E-9</v>
      </c>
      <c r="J105" s="267">
        <v>1.3260679910499292E-8</v>
      </c>
      <c r="K105" s="267">
        <v>1.4697935531048245E-9</v>
      </c>
      <c r="L105" s="267">
        <v>5.3331732865562557E-9</v>
      </c>
      <c r="M105" s="267">
        <v>0</v>
      </c>
      <c r="N105" s="267">
        <v>1.2602999103433925E-9</v>
      </c>
      <c r="O105" s="267">
        <v>1.2554675553233503E-9</v>
      </c>
      <c r="P105" s="267">
        <v>2.125337373542229E-9</v>
      </c>
      <c r="Q105" s="267">
        <v>4.2447860919156129E-9</v>
      </c>
      <c r="R105" s="267">
        <v>6.5013335823989617E-9</v>
      </c>
      <c r="S105" s="267">
        <v>3.2011017857447128E-9</v>
      </c>
      <c r="T105" s="267">
        <v>1.8358873094153109E-9</v>
      </c>
      <c r="U105" s="267">
        <v>4.426809261137025E-9</v>
      </c>
      <c r="V105" s="267">
        <v>6.0332335655638931E-9</v>
      </c>
      <c r="W105" s="267">
        <v>3.136258349254618E-9</v>
      </c>
      <c r="X105" s="267">
        <v>5.690133066820469E-9</v>
      </c>
      <c r="Y105" s="267">
        <v>9.4152559157661212E-9</v>
      </c>
      <c r="Z105" s="267">
        <v>1.6715692732846346E-9</v>
      </c>
      <c r="AA105" s="267">
        <v>5.2757822446600004E-9</v>
      </c>
      <c r="AB105" s="267">
        <v>5.0047327166550053E-9</v>
      </c>
      <c r="AC105" s="267">
        <v>5.3626084497933424E-10</v>
      </c>
      <c r="AD105" s="267">
        <v>2.2554824395278998E-9</v>
      </c>
      <c r="AE105" s="267">
        <v>2.7901349956228846E-9</v>
      </c>
      <c r="AF105" s="267">
        <v>1.4346474446203347E-9</v>
      </c>
      <c r="AG105" s="267">
        <v>9.0166889598606483E-10</v>
      </c>
      <c r="AH105" s="267">
        <v>1.2832728835412806E-9</v>
      </c>
      <c r="AI105" s="267">
        <v>2.31647196973911E-9</v>
      </c>
      <c r="AJ105" s="267">
        <v>2.9588132841947212E-8</v>
      </c>
      <c r="AK105" s="267">
        <v>4.1698894214881751E-9</v>
      </c>
      <c r="AL105" s="267">
        <v>0</v>
      </c>
      <c r="AM105" s="267">
        <v>1.0043310061168593E-9</v>
      </c>
      <c r="AN105" s="267">
        <v>1.156182269174033E-8</v>
      </c>
      <c r="AO105" s="267">
        <v>1.3063601461159264E-9</v>
      </c>
      <c r="AP105" s="267">
        <v>6.5867168073331981E-10</v>
      </c>
      <c r="AQ105" s="267">
        <v>1.0598267918556048E-9</v>
      </c>
      <c r="AR105" s="267">
        <v>1.4127096346571606E-8</v>
      </c>
      <c r="AS105" s="267">
        <v>5.3378705958760279E-9</v>
      </c>
      <c r="AT105" s="267">
        <v>1.0900218481611587E-8</v>
      </c>
      <c r="AU105" s="267">
        <v>1.0256475638011229E-8</v>
      </c>
      <c r="AV105" s="267">
        <v>4.8915886362088656E-9</v>
      </c>
      <c r="AW105" s="267">
        <v>6.3533605196808608E-9</v>
      </c>
      <c r="AX105" s="267">
        <v>2.9520240961723206E-8</v>
      </c>
      <c r="AY105" s="267">
        <v>2.3117382479187804E-8</v>
      </c>
      <c r="AZ105" s="267">
        <v>1.1842183941030519E-9</v>
      </c>
      <c r="BA105" s="267">
        <v>1.597009846993033E-8</v>
      </c>
      <c r="BB105" s="267">
        <v>1.1820443987144657E-8</v>
      </c>
      <c r="BC105" s="267">
        <v>7.1211001800987398E-10</v>
      </c>
      <c r="BD105" s="267">
        <v>7.1332032106708093E-11</v>
      </c>
      <c r="BE105" s="267">
        <v>0</v>
      </c>
      <c r="BF105" s="267">
        <v>4.1569832086636636E-10</v>
      </c>
      <c r="BG105" s="267">
        <v>1.6174146873611556E-9</v>
      </c>
      <c r="BH105" s="267">
        <v>5.5962954284578925E-9</v>
      </c>
      <c r="BI105" s="267">
        <v>1.689189152666133E-9</v>
      </c>
      <c r="BJ105" s="267">
        <v>3.3002242431758779E-9</v>
      </c>
      <c r="BK105" s="267">
        <v>1.988072051211887E-9</v>
      </c>
      <c r="BL105" s="267">
        <v>2.8391822707743665E-9</v>
      </c>
      <c r="BM105" s="267">
        <v>3.4504977787489481E-9</v>
      </c>
      <c r="BN105" s="267">
        <v>5.6170205922461279E-9</v>
      </c>
      <c r="BO105" s="267">
        <v>4.9032259311245029E-9</v>
      </c>
      <c r="BP105" s="267">
        <v>1.6720356517480976E-8</v>
      </c>
      <c r="BQ105" s="267">
        <v>6.3698036329206845E-9</v>
      </c>
      <c r="BR105" s="267">
        <v>4.0836367796328128E-9</v>
      </c>
      <c r="BS105" s="267">
        <v>5.3044218489515613E-9</v>
      </c>
      <c r="BT105" s="267">
        <v>7.5289430117329159E-9</v>
      </c>
      <c r="BU105" s="267">
        <v>4.1848659672488245E-9</v>
      </c>
      <c r="BV105" s="267">
        <v>2.1927870373193007E-9</v>
      </c>
      <c r="BW105" s="267">
        <v>1.4304073361997414E-9</v>
      </c>
      <c r="BX105" s="267">
        <v>3.6833718244342106E-10</v>
      </c>
      <c r="BY105" s="267">
        <v>4.230556239549464E-8</v>
      </c>
      <c r="BZ105" s="267">
        <v>5.6044143508907112E-9</v>
      </c>
      <c r="CA105" s="267">
        <v>3.8265695802951626E-9</v>
      </c>
      <c r="CB105" s="267">
        <v>3.1244310847754911E-9</v>
      </c>
      <c r="CC105" s="267">
        <v>4.8936618632557128E-9</v>
      </c>
      <c r="CD105" s="267">
        <v>1.7343411759571123E-9</v>
      </c>
      <c r="CE105" s="267">
        <v>5.6047521444986285E-9</v>
      </c>
      <c r="CF105" s="267">
        <v>9.889538898352572E-9</v>
      </c>
      <c r="CG105" s="267">
        <v>4.7553490224204416E-9</v>
      </c>
      <c r="CH105" s="267">
        <v>9.8385251330739315E-8</v>
      </c>
      <c r="CI105" s="267">
        <v>3.3850209099300709E-8</v>
      </c>
      <c r="CJ105" s="267">
        <v>6.1811065479323459E-8</v>
      </c>
      <c r="CK105" s="267">
        <v>1.9368075479403977E-7</v>
      </c>
      <c r="CL105" s="267">
        <v>2.1208090743487682E-8</v>
      </c>
      <c r="CM105" s="267">
        <v>3.5276297222455325E-9</v>
      </c>
      <c r="CN105" s="267">
        <v>1.8074251172858564E-5</v>
      </c>
      <c r="CO105" s="267">
        <v>2.9608010562644128E-9</v>
      </c>
      <c r="CP105" s="267">
        <v>2.1289819467975671E-4</v>
      </c>
      <c r="CQ105" s="267">
        <v>2.0136341035170482E-9</v>
      </c>
      <c r="CR105" s="267">
        <v>1.1140361616592535E-4</v>
      </c>
      <c r="CS105" s="267">
        <v>3.148512741178635E-3</v>
      </c>
      <c r="CT105" s="267">
        <v>2.6676425434980098E-9</v>
      </c>
      <c r="CU105" s="267">
        <v>1.2236883430256707E-8</v>
      </c>
      <c r="CV105" s="267">
        <v>1.386435464752995E-8</v>
      </c>
      <c r="CW105" s="267">
        <v>1.9994029533162598E-9</v>
      </c>
      <c r="CX105" s="267">
        <v>1.2808053816042637E-8</v>
      </c>
      <c r="CY105" s="267">
        <v>1.1943616432009165E-2</v>
      </c>
      <c r="CZ105" s="267">
        <v>1.0055842465253211</v>
      </c>
      <c r="DA105" s="267">
        <v>1.9728817562582514E-8</v>
      </c>
      <c r="DB105" s="267">
        <v>3.4477386540146292E-9</v>
      </c>
      <c r="DC105" s="267">
        <v>9.9834144611497062E-9</v>
      </c>
      <c r="DD105" s="267">
        <v>2.1269032889918928E-9</v>
      </c>
      <c r="DE105" s="268">
        <v>2.5776187046841142E-9</v>
      </c>
      <c r="DF105" s="266">
        <v>1.0210197070389351</v>
      </c>
      <c r="DG105" s="269">
        <v>0.79737819185920034</v>
      </c>
      <c r="DH105" s="270"/>
      <c r="DI105" s="270"/>
      <c r="DJ105" s="270"/>
      <c r="DK105" s="270"/>
      <c r="DL105" s="270"/>
      <c r="DM105" s="270"/>
      <c r="DN105" s="270"/>
      <c r="DO105" s="270"/>
      <c r="DP105" s="270"/>
      <c r="DQ105" s="270"/>
      <c r="DR105" s="270"/>
      <c r="DS105" s="270"/>
      <c r="DT105" s="270"/>
      <c r="DU105" s="270"/>
      <c r="DV105" s="270"/>
      <c r="DW105" s="270"/>
      <c r="DX105" s="270"/>
      <c r="DY105" s="270"/>
      <c r="DZ105" s="270"/>
      <c r="EA105" s="270"/>
      <c r="EB105" s="270"/>
      <c r="EC105" s="253"/>
      <c r="ED105" s="271"/>
    </row>
    <row r="106" spans="1:134" ht="39.950000000000003" customHeight="1">
      <c r="A106" s="272" t="s">
        <v>297</v>
      </c>
      <c r="B106" s="265" t="s">
        <v>196</v>
      </c>
      <c r="C106" s="266">
        <v>3.0687747420658377E-5</v>
      </c>
      <c r="D106" s="267">
        <v>2.8038183497175189E-5</v>
      </c>
      <c r="E106" s="267">
        <v>3.4770297160859981E-4</v>
      </c>
      <c r="F106" s="267">
        <v>1.3416556664550709E-5</v>
      </c>
      <c r="G106" s="267">
        <v>3.7962634292738694E-5</v>
      </c>
      <c r="H106" s="267">
        <v>0</v>
      </c>
      <c r="I106" s="267">
        <v>2.0085761914481917E-5</v>
      </c>
      <c r="J106" s="267">
        <v>4.9213668772572136E-5</v>
      </c>
      <c r="K106" s="267">
        <v>2.6466481326363491E-5</v>
      </c>
      <c r="L106" s="267">
        <v>4.2211389921373096E-5</v>
      </c>
      <c r="M106" s="267">
        <v>0</v>
      </c>
      <c r="N106" s="267">
        <v>7.2718242920088156E-5</v>
      </c>
      <c r="O106" s="267">
        <v>6.5701059860600214E-5</v>
      </c>
      <c r="P106" s="267">
        <v>3.6268624763154093E-5</v>
      </c>
      <c r="Q106" s="267">
        <v>1.2749521605654273E-5</v>
      </c>
      <c r="R106" s="267">
        <v>8.2589200344255554E-5</v>
      </c>
      <c r="S106" s="267">
        <v>5.9711491804033341E-5</v>
      </c>
      <c r="T106" s="267">
        <v>5.8889940814685399E-5</v>
      </c>
      <c r="U106" s="267">
        <v>2.4909013359809723E-5</v>
      </c>
      <c r="V106" s="267">
        <v>2.1480812758483452E-4</v>
      </c>
      <c r="W106" s="267">
        <v>5.2001106628867075E-6</v>
      </c>
      <c r="X106" s="267">
        <v>1.1053891115071486E-5</v>
      </c>
      <c r="Y106" s="267">
        <v>5.2675299507280603E-5</v>
      </c>
      <c r="Z106" s="267">
        <v>2.9194407150445766E-5</v>
      </c>
      <c r="AA106" s="267">
        <v>1.024056879836211E-4</v>
      </c>
      <c r="AB106" s="267">
        <v>5.0226664277477605E-5</v>
      </c>
      <c r="AC106" s="267">
        <v>1.9167451014348618E-5</v>
      </c>
      <c r="AD106" s="267">
        <v>2.7239305847331444E-5</v>
      </c>
      <c r="AE106" s="267">
        <v>4.7220181133439172E-5</v>
      </c>
      <c r="AF106" s="267">
        <v>1.3619119772224178E-5</v>
      </c>
      <c r="AG106" s="267">
        <v>1.0147188232912402E-5</v>
      </c>
      <c r="AH106" s="267">
        <v>2.3042219805054451E-5</v>
      </c>
      <c r="AI106" s="267">
        <v>5.5794240637556771E-5</v>
      </c>
      <c r="AJ106" s="267">
        <v>1.4769571531299807E-5</v>
      </c>
      <c r="AK106" s="267">
        <v>5.295874673223192E-5</v>
      </c>
      <c r="AL106" s="267">
        <v>0</v>
      </c>
      <c r="AM106" s="267">
        <v>4.9950436539222144E-5</v>
      </c>
      <c r="AN106" s="267">
        <v>2.7909020620084324E-5</v>
      </c>
      <c r="AO106" s="267">
        <v>1.339945013291057E-5</v>
      </c>
      <c r="AP106" s="267">
        <v>2.8071342906735087E-5</v>
      </c>
      <c r="AQ106" s="267">
        <v>1.1962365251140197E-5</v>
      </c>
      <c r="AR106" s="267">
        <v>6.3987122641168186E-5</v>
      </c>
      <c r="AS106" s="267">
        <v>5.4711227623933298E-5</v>
      </c>
      <c r="AT106" s="267">
        <v>2.5666366779569018E-5</v>
      </c>
      <c r="AU106" s="267">
        <v>2.5986719346682093E-5</v>
      </c>
      <c r="AV106" s="267">
        <v>1.0038328471853815E-5</v>
      </c>
      <c r="AW106" s="267">
        <v>1.0880677495709174E-5</v>
      </c>
      <c r="AX106" s="267">
        <v>7.6393063245483962E-5</v>
      </c>
      <c r="AY106" s="267">
        <v>9.74482547322167E-6</v>
      </c>
      <c r="AZ106" s="267">
        <v>7.7713970103021297E-6</v>
      </c>
      <c r="BA106" s="267">
        <v>2.540349471924677E-5</v>
      </c>
      <c r="BB106" s="267">
        <v>3.2703386771868725E-5</v>
      </c>
      <c r="BC106" s="267">
        <v>4.7580202884578144E-6</v>
      </c>
      <c r="BD106" s="267">
        <v>1.2216225319850886E-7</v>
      </c>
      <c r="BE106" s="267">
        <v>0</v>
      </c>
      <c r="BF106" s="267">
        <v>3.0764161598575677E-6</v>
      </c>
      <c r="BG106" s="267">
        <v>1.1458069212569977E-5</v>
      </c>
      <c r="BH106" s="267">
        <v>5.2543593466331127E-5</v>
      </c>
      <c r="BI106" s="267">
        <v>1.1863243507370075E-5</v>
      </c>
      <c r="BJ106" s="267">
        <v>1.4346661825881939E-5</v>
      </c>
      <c r="BK106" s="267">
        <v>4.5245919261750371E-5</v>
      </c>
      <c r="BL106" s="267">
        <v>2.6812605926429989E-5</v>
      </c>
      <c r="BM106" s="267">
        <v>4.5806860073581102E-5</v>
      </c>
      <c r="BN106" s="267">
        <v>1.3221908713273521E-4</v>
      </c>
      <c r="BO106" s="267">
        <v>6.8540375563013893E-5</v>
      </c>
      <c r="BP106" s="267">
        <v>1.2700516713402431E-4</v>
      </c>
      <c r="BQ106" s="267">
        <v>1.0912853302224383E-5</v>
      </c>
      <c r="BR106" s="267">
        <v>4.3781771534404297E-5</v>
      </c>
      <c r="BS106" s="267">
        <v>6.6905798318243038E-5</v>
      </c>
      <c r="BT106" s="267">
        <v>8.0925124013441946E-5</v>
      </c>
      <c r="BU106" s="267">
        <v>5.6786897202481846E-5</v>
      </c>
      <c r="BV106" s="267">
        <v>5.0643009451981139E-5</v>
      </c>
      <c r="BW106" s="267">
        <v>4.0147105842651125E-5</v>
      </c>
      <c r="BX106" s="267">
        <v>5.4851069233317718E-6</v>
      </c>
      <c r="BY106" s="267">
        <v>4.1880303039139663E-4</v>
      </c>
      <c r="BZ106" s="267">
        <v>7.5809967674917212E-5</v>
      </c>
      <c r="CA106" s="267">
        <v>2.8147608515470953E-5</v>
      </c>
      <c r="CB106" s="267">
        <v>1.8654289409968691E-4</v>
      </c>
      <c r="CC106" s="267">
        <v>4.1612533498293776E-4</v>
      </c>
      <c r="CD106" s="267">
        <v>1.5620424220718371E-5</v>
      </c>
      <c r="CE106" s="267">
        <v>8.5383497868670707E-5</v>
      </c>
      <c r="CF106" s="267">
        <v>4.4383785476798301E-5</v>
      </c>
      <c r="CG106" s="267">
        <v>2.5848841935525757E-4</v>
      </c>
      <c r="CH106" s="267">
        <v>5.4621341813860613E-4</v>
      </c>
      <c r="CI106" s="267">
        <v>4.7638160107748472E-4</v>
      </c>
      <c r="CJ106" s="267">
        <v>5.2865746772301179E-5</v>
      </c>
      <c r="CK106" s="267">
        <v>4.8612909419004971E-4</v>
      </c>
      <c r="CL106" s="267">
        <v>2.2085113110565158E-4</v>
      </c>
      <c r="CM106" s="267">
        <v>2.0858383369205929E-4</v>
      </c>
      <c r="CN106" s="267">
        <v>1.573779496533074E-4</v>
      </c>
      <c r="CO106" s="267">
        <v>5.3175833801640306E-5</v>
      </c>
      <c r="CP106" s="267">
        <v>9.3027191971836957E-3</v>
      </c>
      <c r="CQ106" s="267">
        <v>6.9317550677597747E-3</v>
      </c>
      <c r="CR106" s="267">
        <v>1.3182337232963845E-2</v>
      </c>
      <c r="CS106" s="267">
        <v>8.6836296187517668E-3</v>
      </c>
      <c r="CT106" s="267">
        <v>6.4340615561158345E-5</v>
      </c>
      <c r="CU106" s="267">
        <v>7.9863113051546292E-5</v>
      </c>
      <c r="CV106" s="267">
        <v>8.5885697617738791E-4</v>
      </c>
      <c r="CW106" s="267">
        <v>5.0944375420172819E-5</v>
      </c>
      <c r="CX106" s="267">
        <v>4.1724109502659174E-5</v>
      </c>
      <c r="CY106" s="267">
        <v>1.487382089947892E-2</v>
      </c>
      <c r="CZ106" s="267">
        <v>2.220904806748763E-3</v>
      </c>
      <c r="DA106" s="267">
        <v>1.0233412598919118</v>
      </c>
      <c r="DB106" s="267">
        <v>4.0362479929730699E-5</v>
      </c>
      <c r="DC106" s="267">
        <v>6.2645006126392261E-4</v>
      </c>
      <c r="DD106" s="267">
        <v>2.9094719700463694E-5</v>
      </c>
      <c r="DE106" s="268">
        <v>2.3603948418029612E-4</v>
      </c>
      <c r="DF106" s="266">
        <v>1.0874077959979045</v>
      </c>
      <c r="DG106" s="269">
        <v>0.84922480556327073</v>
      </c>
      <c r="DH106" s="270"/>
      <c r="DI106" s="270"/>
      <c r="DJ106" s="270"/>
      <c r="DK106" s="270"/>
      <c r="DL106" s="270"/>
      <c r="DM106" s="270"/>
      <c r="DN106" s="270"/>
      <c r="DO106" s="270"/>
      <c r="DP106" s="270"/>
      <c r="DQ106" s="270"/>
      <c r="DR106" s="270"/>
      <c r="DS106" s="270"/>
      <c r="DT106" s="270"/>
      <c r="DU106" s="270"/>
      <c r="DV106" s="270"/>
      <c r="DW106" s="270"/>
      <c r="DX106" s="270"/>
      <c r="DY106" s="270"/>
      <c r="DZ106" s="270"/>
      <c r="EA106" s="270"/>
      <c r="EB106" s="270"/>
      <c r="EC106" s="253"/>
      <c r="ED106" s="271"/>
    </row>
    <row r="107" spans="1:134" ht="39.950000000000003" customHeight="1">
      <c r="A107" s="272" t="s">
        <v>298</v>
      </c>
      <c r="B107" s="265" t="s">
        <v>197</v>
      </c>
      <c r="C107" s="266">
        <v>2.1867826859579442E-5</v>
      </c>
      <c r="D107" s="267">
        <v>2.6845245936214605E-5</v>
      </c>
      <c r="E107" s="267">
        <v>4.7816363139415406E-5</v>
      </c>
      <c r="F107" s="267">
        <v>2.4527235925878108E-5</v>
      </c>
      <c r="G107" s="267">
        <v>3.7679626039867437E-5</v>
      </c>
      <c r="H107" s="267">
        <v>0</v>
      </c>
      <c r="I107" s="267">
        <v>4.2383668122485929E-5</v>
      </c>
      <c r="J107" s="267">
        <v>4.2160281107541205E-5</v>
      </c>
      <c r="K107" s="267">
        <v>3.6222127049033234E-5</v>
      </c>
      <c r="L107" s="267">
        <v>6.7821942217405782E-5</v>
      </c>
      <c r="M107" s="267">
        <v>0</v>
      </c>
      <c r="N107" s="267">
        <v>2.4940775044751019E-5</v>
      </c>
      <c r="O107" s="267">
        <v>5.7507933536855149E-5</v>
      </c>
      <c r="P107" s="267">
        <v>3.3979578466887253E-5</v>
      </c>
      <c r="Q107" s="267">
        <v>4.3249798996799358E-5</v>
      </c>
      <c r="R107" s="267">
        <v>2.310628286600783E-5</v>
      </c>
      <c r="S107" s="267">
        <v>5.5464905589089092E-5</v>
      </c>
      <c r="T107" s="267">
        <v>5.0738280540200358E-5</v>
      </c>
      <c r="U107" s="267">
        <v>8.6077250401662752E-5</v>
      </c>
      <c r="V107" s="267">
        <v>3.1635701223906751E-5</v>
      </c>
      <c r="W107" s="267">
        <v>4.66779886047984E-6</v>
      </c>
      <c r="X107" s="267">
        <v>1.2381844148206269E-5</v>
      </c>
      <c r="Y107" s="267">
        <v>1.3861452888603992E-5</v>
      </c>
      <c r="Z107" s="267">
        <v>1.8800296585014248E-5</v>
      </c>
      <c r="AA107" s="267">
        <v>7.8390634441841416E-5</v>
      </c>
      <c r="AB107" s="267">
        <v>4.3662529768870533E-5</v>
      </c>
      <c r="AC107" s="267">
        <v>5.3951042624242269E-6</v>
      </c>
      <c r="AD107" s="267">
        <v>3.8139651696872907E-5</v>
      </c>
      <c r="AE107" s="267">
        <v>2.1965455390847516E-5</v>
      </c>
      <c r="AF107" s="267">
        <v>4.9260681379520223E-5</v>
      </c>
      <c r="AG107" s="267">
        <v>7.3338166686704771E-5</v>
      </c>
      <c r="AH107" s="267">
        <v>1.1921468739711903E-5</v>
      </c>
      <c r="AI107" s="267">
        <v>2.4215019245858394E-5</v>
      </c>
      <c r="AJ107" s="267">
        <v>5.4340783193910772E-5</v>
      </c>
      <c r="AK107" s="267">
        <v>5.5699307576578867E-5</v>
      </c>
      <c r="AL107" s="267">
        <v>0</v>
      </c>
      <c r="AM107" s="267">
        <v>1.0020526511391757E-5</v>
      </c>
      <c r="AN107" s="267">
        <v>2.5118693502337383E-5</v>
      </c>
      <c r="AO107" s="267">
        <v>6.1296883458304225E-5</v>
      </c>
      <c r="AP107" s="267">
        <v>7.4263284473360712E-6</v>
      </c>
      <c r="AQ107" s="267">
        <v>1.6037169343816103E-5</v>
      </c>
      <c r="AR107" s="267">
        <v>3.2259268490606955E-5</v>
      </c>
      <c r="AS107" s="267">
        <v>5.9475759207410551E-5</v>
      </c>
      <c r="AT107" s="267">
        <v>3.2708802483963753E-5</v>
      </c>
      <c r="AU107" s="267">
        <v>2.9961121512878772E-5</v>
      </c>
      <c r="AV107" s="267">
        <v>3.4259004826728913E-5</v>
      </c>
      <c r="AW107" s="267">
        <v>3.8576905092284524E-5</v>
      </c>
      <c r="AX107" s="267">
        <v>3.6618810985460326E-5</v>
      </c>
      <c r="AY107" s="267">
        <v>3.5137783045652861E-5</v>
      </c>
      <c r="AZ107" s="267">
        <v>1.1381146338765087E-5</v>
      </c>
      <c r="BA107" s="267">
        <v>3.0751126222645357E-5</v>
      </c>
      <c r="BB107" s="267">
        <v>4.1927330200290017E-5</v>
      </c>
      <c r="BC107" s="267">
        <v>4.3273981644129921E-6</v>
      </c>
      <c r="BD107" s="267">
        <v>4.3312023992595611E-7</v>
      </c>
      <c r="BE107" s="267">
        <v>0</v>
      </c>
      <c r="BF107" s="267">
        <v>5.8412613381627214E-6</v>
      </c>
      <c r="BG107" s="267">
        <v>1.1467733134973867E-5</v>
      </c>
      <c r="BH107" s="267">
        <v>1.8804208847383623E-5</v>
      </c>
      <c r="BI107" s="267">
        <v>3.6640589352707548E-5</v>
      </c>
      <c r="BJ107" s="267">
        <v>4.9249253489404701E-5</v>
      </c>
      <c r="BK107" s="267">
        <v>3.2878830266208567E-5</v>
      </c>
      <c r="BL107" s="267">
        <v>4.8804269804394479E-5</v>
      </c>
      <c r="BM107" s="267">
        <v>4.6656958136884315E-5</v>
      </c>
      <c r="BN107" s="267">
        <v>4.4847229436514573E-5</v>
      </c>
      <c r="BO107" s="267">
        <v>4.4937935383494836E-5</v>
      </c>
      <c r="BP107" s="267">
        <v>1.8518925836509639E-5</v>
      </c>
      <c r="BQ107" s="267">
        <v>1.8578527360462012E-5</v>
      </c>
      <c r="BR107" s="267">
        <v>3.8042704422392466E-5</v>
      </c>
      <c r="BS107" s="267">
        <v>5.6631794472198343E-5</v>
      </c>
      <c r="BT107" s="267">
        <v>8.3850524751086637E-5</v>
      </c>
      <c r="BU107" s="267">
        <v>1.321049535297941E-4</v>
      </c>
      <c r="BV107" s="267">
        <v>5.4177652678205976E-5</v>
      </c>
      <c r="BW107" s="267">
        <v>4.9661564567756265E-5</v>
      </c>
      <c r="BX107" s="267">
        <v>1.0891510608078025E-5</v>
      </c>
      <c r="BY107" s="267">
        <v>2.7641446838623613E-5</v>
      </c>
      <c r="BZ107" s="267">
        <v>5.5822034770381719E-5</v>
      </c>
      <c r="CA107" s="267">
        <v>2.5520428807965765E-5</v>
      </c>
      <c r="CB107" s="267">
        <v>5.3407458616934291E-5</v>
      </c>
      <c r="CC107" s="267">
        <v>6.4938297932413773E-5</v>
      </c>
      <c r="CD107" s="267">
        <v>7.3334276844290967E-5</v>
      </c>
      <c r="CE107" s="267">
        <v>6.5391051533178493E-5</v>
      </c>
      <c r="CF107" s="267">
        <v>5.5486762582785795E-5</v>
      </c>
      <c r="CG107" s="267">
        <v>1.2859811371261515E-4</v>
      </c>
      <c r="CH107" s="267">
        <v>3.3206369676376513E-4</v>
      </c>
      <c r="CI107" s="267">
        <v>2.5111218117490664E-2</v>
      </c>
      <c r="CJ107" s="267">
        <v>1.5944942553276805E-4</v>
      </c>
      <c r="CK107" s="267">
        <v>4.0619199146388108E-4</v>
      </c>
      <c r="CL107" s="267">
        <v>1.8887331544766111E-2</v>
      </c>
      <c r="CM107" s="267">
        <v>1.0382274701339631E-4</v>
      </c>
      <c r="CN107" s="267">
        <v>1.7381109183270109E-4</v>
      </c>
      <c r="CO107" s="267">
        <v>2.1732486763014942E-4</v>
      </c>
      <c r="CP107" s="267">
        <v>5.3222610780634057E-5</v>
      </c>
      <c r="CQ107" s="267">
        <v>5.9093643116426993E-5</v>
      </c>
      <c r="CR107" s="267">
        <v>1.609250724865135E-4</v>
      </c>
      <c r="CS107" s="267">
        <v>4.4944894140180003E-5</v>
      </c>
      <c r="CT107" s="267">
        <v>5.0305606257164913E-4</v>
      </c>
      <c r="CU107" s="267">
        <v>7.5077697065636495E-5</v>
      </c>
      <c r="CV107" s="267">
        <v>9.7449420435915066E-3</v>
      </c>
      <c r="CW107" s="267">
        <v>2.5023319454778471E-5</v>
      </c>
      <c r="CX107" s="267">
        <v>1.0620245505547512E-4</v>
      </c>
      <c r="CY107" s="267">
        <v>1.9001460301514164E-3</v>
      </c>
      <c r="CZ107" s="267">
        <v>3.1357716285000025E-4</v>
      </c>
      <c r="DA107" s="267">
        <v>2.1746624778042035E-4</v>
      </c>
      <c r="DB107" s="267">
        <v>1.0031327905992211</v>
      </c>
      <c r="DC107" s="267">
        <v>1.1979767373070218E-3</v>
      </c>
      <c r="DD107" s="267">
        <v>2.6271140295115318E-5</v>
      </c>
      <c r="DE107" s="268">
        <v>3.7121652967887986E-4</v>
      </c>
      <c r="DF107" s="266">
        <v>1.0664436542230993</v>
      </c>
      <c r="DG107" s="269">
        <v>0.83285259516710386</v>
      </c>
      <c r="DH107" s="270"/>
      <c r="DI107" s="270"/>
      <c r="DJ107" s="270"/>
      <c r="DK107" s="270"/>
      <c r="DL107" s="270"/>
      <c r="DM107" s="270"/>
      <c r="DN107" s="270"/>
      <c r="DO107" s="270"/>
      <c r="DP107" s="270"/>
      <c r="DQ107" s="270"/>
      <c r="DR107" s="270"/>
      <c r="DS107" s="270"/>
      <c r="DT107" s="270"/>
      <c r="DU107" s="270"/>
      <c r="DV107" s="270"/>
      <c r="DW107" s="270"/>
      <c r="DX107" s="270"/>
      <c r="DY107" s="270"/>
      <c r="DZ107" s="270"/>
      <c r="EA107" s="270"/>
      <c r="EB107" s="270"/>
      <c r="EC107" s="253"/>
      <c r="ED107" s="271"/>
    </row>
    <row r="108" spans="1:134" ht="39.950000000000003" customHeight="1">
      <c r="A108" s="272" t="s">
        <v>299</v>
      </c>
      <c r="B108" s="265" t="s">
        <v>198</v>
      </c>
      <c r="C108" s="266">
        <v>1.389149632355514E-4</v>
      </c>
      <c r="D108" s="267">
        <v>9.4439900076469488E-5</v>
      </c>
      <c r="E108" s="267">
        <v>1.416940018064732E-3</v>
      </c>
      <c r="F108" s="267">
        <v>1.1379893451057551E-4</v>
      </c>
      <c r="G108" s="267">
        <v>4.9677855865790544E-4</v>
      </c>
      <c r="H108" s="267">
        <v>0</v>
      </c>
      <c r="I108" s="267">
        <v>8.7995648701167178E-5</v>
      </c>
      <c r="J108" s="267">
        <v>1.0950740207206383E-4</v>
      </c>
      <c r="K108" s="267">
        <v>6.4115213466252777E-5</v>
      </c>
      <c r="L108" s="267">
        <v>7.7014956874352613E-5</v>
      </c>
      <c r="M108" s="267">
        <v>0</v>
      </c>
      <c r="N108" s="267">
        <v>5.732146590149983E-5</v>
      </c>
      <c r="O108" s="267">
        <v>8.2205074362686788E-5</v>
      </c>
      <c r="P108" s="267">
        <v>7.3826098567717486E-5</v>
      </c>
      <c r="Q108" s="267">
        <v>5.7862022380279192E-5</v>
      </c>
      <c r="R108" s="267">
        <v>8.3673855601704649E-5</v>
      </c>
      <c r="S108" s="267">
        <v>7.6280345457804447E-5</v>
      </c>
      <c r="T108" s="267">
        <v>1.2053060386464436E-4</v>
      </c>
      <c r="U108" s="267">
        <v>4.6073286549568834E-5</v>
      </c>
      <c r="V108" s="267">
        <v>1.0068738233862717E-4</v>
      </c>
      <c r="W108" s="267">
        <v>1.0161492213735085E-5</v>
      </c>
      <c r="X108" s="267">
        <v>5.8727628760680506E-5</v>
      </c>
      <c r="Y108" s="267">
        <v>1.1965351074634944E-4</v>
      </c>
      <c r="Z108" s="267">
        <v>4.5968821710649018E-5</v>
      </c>
      <c r="AA108" s="267">
        <v>9.3355426034084398E-5</v>
      </c>
      <c r="AB108" s="267">
        <v>6.1373954487383496E-5</v>
      </c>
      <c r="AC108" s="267">
        <v>1.9379236425871277E-5</v>
      </c>
      <c r="AD108" s="267">
        <v>8.9540999533091711E-5</v>
      </c>
      <c r="AE108" s="267">
        <v>6.4911058015053742E-5</v>
      </c>
      <c r="AF108" s="267">
        <v>3.9903107907029795E-5</v>
      </c>
      <c r="AG108" s="267">
        <v>5.0199253202368955E-5</v>
      </c>
      <c r="AH108" s="267">
        <v>5.4500026627579505E-5</v>
      </c>
      <c r="AI108" s="267">
        <v>1.2739698456202156E-4</v>
      </c>
      <c r="AJ108" s="267">
        <v>3.7990703060405725E-5</v>
      </c>
      <c r="AK108" s="267">
        <v>7.7054185504312457E-5</v>
      </c>
      <c r="AL108" s="267">
        <v>0</v>
      </c>
      <c r="AM108" s="267">
        <v>5.6620192842398141E-5</v>
      </c>
      <c r="AN108" s="267">
        <v>8.9535372046077474E-5</v>
      </c>
      <c r="AO108" s="267">
        <v>4.9713125156790947E-5</v>
      </c>
      <c r="AP108" s="267">
        <v>3.6771217862145287E-5</v>
      </c>
      <c r="AQ108" s="267">
        <v>3.3630998881652795E-5</v>
      </c>
      <c r="AR108" s="267">
        <v>8.3594678732606536E-5</v>
      </c>
      <c r="AS108" s="267">
        <v>4.2064468408679014E-5</v>
      </c>
      <c r="AT108" s="267">
        <v>7.104376963091361E-5</v>
      </c>
      <c r="AU108" s="267">
        <v>9.9836949559381101E-5</v>
      </c>
      <c r="AV108" s="267">
        <v>3.8989926115376447E-5</v>
      </c>
      <c r="AW108" s="267">
        <v>4.067759007693638E-5</v>
      </c>
      <c r="AX108" s="267">
        <v>3.9118587618240085E-5</v>
      </c>
      <c r="AY108" s="267">
        <v>9.5102547809903043E-5</v>
      </c>
      <c r="AZ108" s="267">
        <v>3.8023160679417002E-5</v>
      </c>
      <c r="BA108" s="267">
        <v>7.1949264349438862E-5</v>
      </c>
      <c r="BB108" s="267">
        <v>7.3231859864529694E-5</v>
      </c>
      <c r="BC108" s="267">
        <v>1.8658552326626584E-5</v>
      </c>
      <c r="BD108" s="267">
        <v>4.5670557375158816E-7</v>
      </c>
      <c r="BE108" s="267">
        <v>0</v>
      </c>
      <c r="BF108" s="267">
        <v>1.4179871858350317E-5</v>
      </c>
      <c r="BG108" s="267">
        <v>4.0666498998785644E-5</v>
      </c>
      <c r="BH108" s="267">
        <v>9.7556489052042216E-5</v>
      </c>
      <c r="BI108" s="267">
        <v>5.1487164398937182E-5</v>
      </c>
      <c r="BJ108" s="267">
        <v>5.6741984339718612E-5</v>
      </c>
      <c r="BK108" s="267">
        <v>7.8916055620477829E-5</v>
      </c>
      <c r="BL108" s="267">
        <v>2.8283772259234282E-4</v>
      </c>
      <c r="BM108" s="267">
        <v>1.6055945303963427E-4</v>
      </c>
      <c r="BN108" s="267">
        <v>3.8177006650608582E-4</v>
      </c>
      <c r="BO108" s="267">
        <v>4.596896395235957E-4</v>
      </c>
      <c r="BP108" s="267">
        <v>7.2951715248495251E-5</v>
      </c>
      <c r="BQ108" s="267">
        <v>4.035356412699542E-5</v>
      </c>
      <c r="BR108" s="267">
        <v>1.3824415539270382E-4</v>
      </c>
      <c r="BS108" s="267">
        <v>6.6040865065622242E-5</v>
      </c>
      <c r="BT108" s="267">
        <v>4.484324996263851E-4</v>
      </c>
      <c r="BU108" s="267">
        <v>1.1837650377694825E-4</v>
      </c>
      <c r="BV108" s="267">
        <v>1.0538549100285854E-3</v>
      </c>
      <c r="BW108" s="267">
        <v>5.6936030652720779E-4</v>
      </c>
      <c r="BX108" s="267">
        <v>9.1944766248876726E-5</v>
      </c>
      <c r="BY108" s="267">
        <v>5.6447201960243387E-5</v>
      </c>
      <c r="BZ108" s="267">
        <v>1.7331816938998524E-4</v>
      </c>
      <c r="CA108" s="267">
        <v>1.6723549221928457E-4</v>
      </c>
      <c r="CB108" s="267">
        <v>2.1492586065335108E-4</v>
      </c>
      <c r="CC108" s="267">
        <v>2.2770605043112173E-4</v>
      </c>
      <c r="CD108" s="267">
        <v>2.1809467353593344E-4</v>
      </c>
      <c r="CE108" s="267">
        <v>2.8084172998839405E-4</v>
      </c>
      <c r="CF108" s="267">
        <v>2.4382924691935179E-4</v>
      </c>
      <c r="CG108" s="267">
        <v>1.4302432650925575E-4</v>
      </c>
      <c r="CH108" s="267">
        <v>4.0734379482861976E-4</v>
      </c>
      <c r="CI108" s="267">
        <v>7.7697161615938371E-4</v>
      </c>
      <c r="CJ108" s="267">
        <v>9.4354925810846691E-4</v>
      </c>
      <c r="CK108" s="267">
        <v>3.2441240660496443E-4</v>
      </c>
      <c r="CL108" s="267">
        <v>1.8557502973604997E-3</v>
      </c>
      <c r="CM108" s="267">
        <v>7.1136591416347283E-4</v>
      </c>
      <c r="CN108" s="267">
        <v>2.9361334323320864E-4</v>
      </c>
      <c r="CO108" s="267">
        <v>1.282443274721899E-3</v>
      </c>
      <c r="CP108" s="267">
        <v>2.2516451566197558E-4</v>
      </c>
      <c r="CQ108" s="267">
        <v>3.3594639939529532E-4</v>
      </c>
      <c r="CR108" s="267">
        <v>1.8680107681878099E-4</v>
      </c>
      <c r="CS108" s="267">
        <v>2.1855593533605792E-4</v>
      </c>
      <c r="CT108" s="267">
        <v>1.4393006071022768E-3</v>
      </c>
      <c r="CU108" s="267">
        <v>6.7782198964783384E-4</v>
      </c>
      <c r="CV108" s="267">
        <v>1.1595857021814977E-3</v>
      </c>
      <c r="CW108" s="267">
        <v>3.8516507006679403E-4</v>
      </c>
      <c r="CX108" s="267">
        <v>7.8424534800290767E-4</v>
      </c>
      <c r="CY108" s="267">
        <v>1.6118639998945743E-3</v>
      </c>
      <c r="CZ108" s="267">
        <v>2.1066578808731127E-4</v>
      </c>
      <c r="DA108" s="267">
        <v>1.3491913411871218E-3</v>
      </c>
      <c r="DB108" s="267">
        <v>1.5846393334159367E-3</v>
      </c>
      <c r="DC108" s="267">
        <v>1.0074481153888897</v>
      </c>
      <c r="DD108" s="267">
        <v>8.470495963313925E-5</v>
      </c>
      <c r="DE108" s="268">
        <v>2.0251043418340899E-4</v>
      </c>
      <c r="DF108" s="266">
        <v>1.0356762158652728</v>
      </c>
      <c r="DG108" s="269">
        <v>0.80882437690964026</v>
      </c>
      <c r="DH108" s="270"/>
      <c r="DI108" s="270"/>
      <c r="DJ108" s="270"/>
      <c r="DK108" s="270"/>
      <c r="DL108" s="270"/>
      <c r="DM108" s="270"/>
      <c r="DN108" s="270"/>
      <c r="DO108" s="270"/>
      <c r="DP108" s="270"/>
      <c r="DQ108" s="270"/>
      <c r="DR108" s="270"/>
      <c r="DS108" s="270"/>
      <c r="DT108" s="270"/>
      <c r="DU108" s="270"/>
      <c r="DV108" s="270"/>
      <c r="DW108" s="270"/>
      <c r="DX108" s="270"/>
      <c r="DY108" s="270"/>
      <c r="DZ108" s="270"/>
      <c r="EA108" s="270"/>
      <c r="EB108" s="270"/>
      <c r="EC108" s="253"/>
      <c r="ED108" s="271"/>
    </row>
    <row r="109" spans="1:134" ht="39.950000000000003" customHeight="1">
      <c r="A109" s="272" t="s">
        <v>300</v>
      </c>
      <c r="B109" s="265" t="s">
        <v>10</v>
      </c>
      <c r="C109" s="266">
        <v>8.5049722234386612E-3</v>
      </c>
      <c r="D109" s="267">
        <v>1.2082016122485417E-3</v>
      </c>
      <c r="E109" s="267">
        <v>5.7780459146123514E-4</v>
      </c>
      <c r="F109" s="267">
        <v>3.7260190200991893E-4</v>
      </c>
      <c r="G109" s="267">
        <v>1.8705777127837574E-3</v>
      </c>
      <c r="H109" s="267">
        <v>0</v>
      </c>
      <c r="I109" s="267">
        <v>1.2497624196007582E-3</v>
      </c>
      <c r="J109" s="267">
        <v>2.0422188830282444E-3</v>
      </c>
      <c r="K109" s="267">
        <v>1.191339356424179E-3</v>
      </c>
      <c r="L109" s="267">
        <v>1.268551642442377E-3</v>
      </c>
      <c r="M109" s="267">
        <v>0</v>
      </c>
      <c r="N109" s="267">
        <v>1.1864555499054039E-3</v>
      </c>
      <c r="O109" s="267">
        <v>1.618866035388689E-3</v>
      </c>
      <c r="P109" s="267">
        <v>7.7503872055972422E-4</v>
      </c>
      <c r="Q109" s="267">
        <v>1.5787750959241839E-3</v>
      </c>
      <c r="R109" s="267">
        <v>1.4021639208542966E-3</v>
      </c>
      <c r="S109" s="267">
        <v>1.0946144588989252E-3</v>
      </c>
      <c r="T109" s="267">
        <v>1.6125626166784588E-3</v>
      </c>
      <c r="U109" s="267">
        <v>7.9023101128395529E-4</v>
      </c>
      <c r="V109" s="267">
        <v>1.0904692313321199E-3</v>
      </c>
      <c r="W109" s="267">
        <v>9.7695670220905202E-5</v>
      </c>
      <c r="X109" s="267">
        <v>5.4827032637539156E-4</v>
      </c>
      <c r="Y109" s="267">
        <v>6.8461903982876076E-4</v>
      </c>
      <c r="Z109" s="267">
        <v>6.2163449266386579E-4</v>
      </c>
      <c r="AA109" s="267">
        <v>9.874087469800355E-4</v>
      </c>
      <c r="AB109" s="267">
        <v>9.4959370952305911E-4</v>
      </c>
      <c r="AC109" s="267">
        <v>1.4039349089388931E-4</v>
      </c>
      <c r="AD109" s="267">
        <v>9.7320093024103819E-4</v>
      </c>
      <c r="AE109" s="267">
        <v>8.7643437919982361E-4</v>
      </c>
      <c r="AF109" s="267">
        <v>1.0053505930625868E-3</v>
      </c>
      <c r="AG109" s="267">
        <v>3.1769408798513712E-4</v>
      </c>
      <c r="AH109" s="267">
        <v>4.260225056635222E-4</v>
      </c>
      <c r="AI109" s="267">
        <v>1.1589023226431636E-3</v>
      </c>
      <c r="AJ109" s="267">
        <v>1.9557528307184322E-3</v>
      </c>
      <c r="AK109" s="267">
        <v>1.8112752980806515E-3</v>
      </c>
      <c r="AL109" s="267">
        <v>0</v>
      </c>
      <c r="AM109" s="267">
        <v>4.4613524461769704E-4</v>
      </c>
      <c r="AN109" s="267">
        <v>1.4924034459188945E-3</v>
      </c>
      <c r="AO109" s="267">
        <v>1.0281121668383661E-3</v>
      </c>
      <c r="AP109" s="267">
        <v>3.4942043316359183E-4</v>
      </c>
      <c r="AQ109" s="267">
        <v>6.6498174815878214E-4</v>
      </c>
      <c r="AR109" s="267">
        <v>1.6014529567256503E-3</v>
      </c>
      <c r="AS109" s="267">
        <v>1.4632084282486708E-3</v>
      </c>
      <c r="AT109" s="267">
        <v>1.4253494444026737E-3</v>
      </c>
      <c r="AU109" s="267">
        <v>1.3814893071021552E-3</v>
      </c>
      <c r="AV109" s="267">
        <v>1.7348166010692624E-3</v>
      </c>
      <c r="AW109" s="267">
        <v>2.2511499527070179E-3</v>
      </c>
      <c r="AX109" s="267">
        <v>8.1504198270387256E-4</v>
      </c>
      <c r="AY109" s="267">
        <v>1.5004445167079597E-3</v>
      </c>
      <c r="AZ109" s="267">
        <v>2.5881385235661166E-4</v>
      </c>
      <c r="BA109" s="267">
        <v>8.5737123729063647E-4</v>
      </c>
      <c r="BB109" s="267">
        <v>1.0033367778359984E-3</v>
      </c>
      <c r="BC109" s="267">
        <v>1.5679424248708573E-4</v>
      </c>
      <c r="BD109" s="267">
        <v>2.5274671601915891E-5</v>
      </c>
      <c r="BE109" s="267">
        <v>0</v>
      </c>
      <c r="BF109" s="267">
        <v>9.3022697287361577E-5</v>
      </c>
      <c r="BG109" s="267">
        <v>3.1964460008605019E-4</v>
      </c>
      <c r="BH109" s="267">
        <v>9.4126888785727304E-4</v>
      </c>
      <c r="BI109" s="267">
        <v>3.1667463062845779E-4</v>
      </c>
      <c r="BJ109" s="267">
        <v>1.1673317904921461E-3</v>
      </c>
      <c r="BK109" s="267">
        <v>1.0653319500698475E-3</v>
      </c>
      <c r="BL109" s="267">
        <v>7.5288738925478015E-4</v>
      </c>
      <c r="BM109" s="267">
        <v>4.8980702492299518E-4</v>
      </c>
      <c r="BN109" s="267">
        <v>1.237995349203926E-3</v>
      </c>
      <c r="BO109" s="267">
        <v>7.0797867795223716E-4</v>
      </c>
      <c r="BP109" s="267">
        <v>1.3407559998560648E-3</v>
      </c>
      <c r="BQ109" s="267">
        <v>1.8122154654227095E-3</v>
      </c>
      <c r="BR109" s="267">
        <v>9.8963432288060233E-4</v>
      </c>
      <c r="BS109" s="267">
        <v>3.8149087927062814E-3</v>
      </c>
      <c r="BT109" s="267">
        <v>3.1758532666961228E-3</v>
      </c>
      <c r="BU109" s="267">
        <v>2.7128689704017258E-3</v>
      </c>
      <c r="BV109" s="267">
        <v>1.5498201770162304E-3</v>
      </c>
      <c r="BW109" s="267">
        <v>1.0643719236328119E-3</v>
      </c>
      <c r="BX109" s="267">
        <v>2.264764120124334E-4</v>
      </c>
      <c r="BY109" s="267">
        <v>1.4181248070314291E-3</v>
      </c>
      <c r="BZ109" s="267">
        <v>2.0224577610963735E-3</v>
      </c>
      <c r="CA109" s="267">
        <v>1.9339619246099443E-3</v>
      </c>
      <c r="CB109" s="267">
        <v>3.3387635590284527E-3</v>
      </c>
      <c r="CC109" s="267">
        <v>2.8845627122734297E-3</v>
      </c>
      <c r="CD109" s="267">
        <v>8.3867167520067683E-3</v>
      </c>
      <c r="CE109" s="267">
        <v>3.3132695600446853E-3</v>
      </c>
      <c r="CF109" s="267">
        <v>4.6082217679888696E-3</v>
      </c>
      <c r="CG109" s="267">
        <v>4.9130549862014209E-3</v>
      </c>
      <c r="CH109" s="267">
        <v>2.969900053045582E-3</v>
      </c>
      <c r="CI109" s="267">
        <v>3.4067846358086253E-3</v>
      </c>
      <c r="CJ109" s="267">
        <v>1.333972722358614E-3</v>
      </c>
      <c r="CK109" s="267">
        <v>3.2071262768838976E-3</v>
      </c>
      <c r="CL109" s="267">
        <v>2.586139506831564E-3</v>
      </c>
      <c r="CM109" s="267">
        <v>1.7292835065350288E-3</v>
      </c>
      <c r="CN109" s="267">
        <v>2.4312220465311611E-3</v>
      </c>
      <c r="CO109" s="267">
        <v>5.3170520857941019E-3</v>
      </c>
      <c r="CP109" s="267">
        <v>1.7808004182458146E-3</v>
      </c>
      <c r="CQ109" s="267">
        <v>3.5833235981053654E-3</v>
      </c>
      <c r="CR109" s="267">
        <v>4.4836314251365545E-3</v>
      </c>
      <c r="CS109" s="267">
        <v>4.7190144119024771E-3</v>
      </c>
      <c r="CT109" s="267">
        <v>3.8501851539523842E-3</v>
      </c>
      <c r="CU109" s="267">
        <v>1.1079984213094478E-3</v>
      </c>
      <c r="CV109" s="267">
        <v>2.334058882880726E-3</v>
      </c>
      <c r="CW109" s="267">
        <v>1.5891271743828639E-3</v>
      </c>
      <c r="CX109" s="267">
        <v>2.3033708846854411E-3</v>
      </c>
      <c r="CY109" s="267">
        <v>3.5761438225850434E-3</v>
      </c>
      <c r="CZ109" s="267">
        <v>1.4469404558664187E-3</v>
      </c>
      <c r="DA109" s="267">
        <v>5.0140323973583553E-3</v>
      </c>
      <c r="DB109" s="267">
        <v>2.3821003954795682E-3</v>
      </c>
      <c r="DC109" s="267">
        <v>3.8444906591433474E-3</v>
      </c>
      <c r="DD109" s="267">
        <v>1.0007852753671023</v>
      </c>
      <c r="DE109" s="268">
        <v>6.4485790652429019E-4</v>
      </c>
      <c r="DF109" s="266">
        <v>1.1834698667853909</v>
      </c>
      <c r="DG109" s="269">
        <v>0.92424568888482594</v>
      </c>
      <c r="DH109" s="270"/>
      <c r="DI109" s="270"/>
      <c r="DJ109" s="270"/>
      <c r="DK109" s="270"/>
      <c r="DL109" s="270"/>
      <c r="DM109" s="270"/>
      <c r="DN109" s="270"/>
      <c r="DO109" s="270"/>
      <c r="DP109" s="270"/>
      <c r="DQ109" s="270"/>
      <c r="DR109" s="270"/>
      <c r="DS109" s="270"/>
      <c r="DT109" s="270"/>
      <c r="DU109" s="270"/>
      <c r="DV109" s="270"/>
      <c r="DW109" s="270"/>
      <c r="DX109" s="270"/>
      <c r="DY109" s="270"/>
      <c r="DZ109" s="270"/>
      <c r="EA109" s="270"/>
      <c r="EB109" s="270"/>
      <c r="EC109" s="253"/>
      <c r="ED109" s="271"/>
    </row>
    <row r="110" spans="1:134" ht="39.950000000000003" customHeight="1">
      <c r="A110" s="272" t="s">
        <v>301</v>
      </c>
      <c r="B110" s="265" t="s">
        <v>11</v>
      </c>
      <c r="C110" s="266">
        <v>1.2202564832025309E-2</v>
      </c>
      <c r="D110" s="267">
        <v>2.5517947491779821E-2</v>
      </c>
      <c r="E110" s="267">
        <v>3.4824950605604416E-3</v>
      </c>
      <c r="F110" s="267">
        <v>1.371463094879885E-2</v>
      </c>
      <c r="G110" s="267">
        <v>1.1733286018064814E-2</v>
      </c>
      <c r="H110" s="267">
        <v>0</v>
      </c>
      <c r="I110" s="267">
        <v>8.5537749888140446E-3</v>
      </c>
      <c r="J110" s="267">
        <v>6.9313889098300526E-3</v>
      </c>
      <c r="K110" s="267">
        <v>2.9073954409652605E-3</v>
      </c>
      <c r="L110" s="267">
        <v>0.12750480112789139</v>
      </c>
      <c r="M110" s="267">
        <v>0</v>
      </c>
      <c r="N110" s="267">
        <v>2.2377870846975621E-3</v>
      </c>
      <c r="O110" s="267">
        <v>2.2400492333931789E-3</v>
      </c>
      <c r="P110" s="267">
        <v>5.6047053950652719E-3</v>
      </c>
      <c r="Q110" s="267">
        <v>2.1526339990542236E-3</v>
      </c>
      <c r="R110" s="267">
        <v>7.3436850024426667E-3</v>
      </c>
      <c r="S110" s="267">
        <v>3.2814072539911563E-3</v>
      </c>
      <c r="T110" s="267">
        <v>4.8091626485281241E-3</v>
      </c>
      <c r="U110" s="267">
        <v>1.3963013763151658E-3</v>
      </c>
      <c r="V110" s="267">
        <v>2.6763531250153468E-3</v>
      </c>
      <c r="W110" s="267">
        <v>3.8192988933531398E-4</v>
      </c>
      <c r="X110" s="267">
        <v>8.0437343552393977E-4</v>
      </c>
      <c r="Y110" s="267">
        <v>1.8479735209228829E-3</v>
      </c>
      <c r="Z110" s="267">
        <v>1.8897308380685198E-3</v>
      </c>
      <c r="AA110" s="267">
        <v>2.8085951248098115E-3</v>
      </c>
      <c r="AB110" s="267">
        <v>1.54615772908991E-3</v>
      </c>
      <c r="AC110" s="267">
        <v>4.4353695296691698E-4</v>
      </c>
      <c r="AD110" s="267">
        <v>6.2470160884899473E-3</v>
      </c>
      <c r="AE110" s="267">
        <v>3.0005310591659615E-3</v>
      </c>
      <c r="AF110" s="267">
        <v>2.9903570709134057E-3</v>
      </c>
      <c r="AG110" s="267">
        <v>3.382074098665326E-3</v>
      </c>
      <c r="AH110" s="267">
        <v>1.3117654786772056E-3</v>
      </c>
      <c r="AI110" s="267">
        <v>8.9703114924117554E-3</v>
      </c>
      <c r="AJ110" s="267">
        <v>1.1895628729822678E-3</v>
      </c>
      <c r="AK110" s="267">
        <v>8.5313010985597921E-3</v>
      </c>
      <c r="AL110" s="267">
        <v>0</v>
      </c>
      <c r="AM110" s="267">
        <v>2.2820441460529996E-3</v>
      </c>
      <c r="AN110" s="267">
        <v>1.3694901084737898E-2</v>
      </c>
      <c r="AO110" s="267">
        <v>5.3275295782559519E-3</v>
      </c>
      <c r="AP110" s="267">
        <v>2.0454570149824646E-3</v>
      </c>
      <c r="AQ110" s="267">
        <v>2.237647123294583E-3</v>
      </c>
      <c r="AR110" s="267">
        <v>4.1335478179313108E-3</v>
      </c>
      <c r="AS110" s="267">
        <v>4.3706923810642338E-3</v>
      </c>
      <c r="AT110" s="267">
        <v>5.2841927420912973E-3</v>
      </c>
      <c r="AU110" s="267">
        <v>5.6541096826951149E-3</v>
      </c>
      <c r="AV110" s="267">
        <v>2.0953944883658785E-3</v>
      </c>
      <c r="AW110" s="267">
        <v>2.217035154268306E-3</v>
      </c>
      <c r="AX110" s="267">
        <v>9.5807448970142118E-4</v>
      </c>
      <c r="AY110" s="267">
        <v>1.3117119222803768E-3</v>
      </c>
      <c r="AZ110" s="267">
        <v>2.2827257952519266E-3</v>
      </c>
      <c r="BA110" s="267">
        <v>9.5034819433937896E-4</v>
      </c>
      <c r="BB110" s="267">
        <v>6.2156959603261912E-3</v>
      </c>
      <c r="BC110" s="267">
        <v>3.3995112023208569E-4</v>
      </c>
      <c r="BD110" s="267">
        <v>2.4891649437502917E-5</v>
      </c>
      <c r="BE110" s="267">
        <v>0</v>
      </c>
      <c r="BF110" s="267">
        <v>3.1291660932636866E-4</v>
      </c>
      <c r="BG110" s="267">
        <v>1.5321788033811944E-3</v>
      </c>
      <c r="BH110" s="267">
        <v>2.7430852614928067E-3</v>
      </c>
      <c r="BI110" s="267">
        <v>3.3066038357292995E-3</v>
      </c>
      <c r="BJ110" s="267">
        <v>4.1903594637384698E-3</v>
      </c>
      <c r="BK110" s="267">
        <v>9.2065849973592961E-3</v>
      </c>
      <c r="BL110" s="267">
        <v>1.087961977694903E-2</v>
      </c>
      <c r="BM110" s="267">
        <v>6.8828055780312839E-3</v>
      </c>
      <c r="BN110" s="267">
        <v>6.7342362464226837E-3</v>
      </c>
      <c r="BO110" s="267">
        <v>3.4388351061096549E-2</v>
      </c>
      <c r="BP110" s="267">
        <v>2.4260235425048694E-3</v>
      </c>
      <c r="BQ110" s="267">
        <v>1.3508206928998933E-3</v>
      </c>
      <c r="BR110" s="267">
        <v>8.6824813236217168E-3</v>
      </c>
      <c r="BS110" s="267">
        <v>3.4552111201992704E-2</v>
      </c>
      <c r="BT110" s="267">
        <v>7.0011800610663109E-3</v>
      </c>
      <c r="BU110" s="267">
        <v>2.4136574129844717E-3</v>
      </c>
      <c r="BV110" s="267">
        <v>7.2864365910638752E-3</v>
      </c>
      <c r="BW110" s="267">
        <v>1.2485273517425257E-3</v>
      </c>
      <c r="BX110" s="267">
        <v>1.1806149269513236E-3</v>
      </c>
      <c r="BY110" s="267">
        <v>3.2511395138419999E-3</v>
      </c>
      <c r="BZ110" s="267">
        <v>1.6650849788805117E-2</v>
      </c>
      <c r="CA110" s="267">
        <v>2.9180042428720685E-3</v>
      </c>
      <c r="CB110" s="267">
        <v>3.8490976938941754E-2</v>
      </c>
      <c r="CC110" s="267">
        <v>8.6196354174247203E-3</v>
      </c>
      <c r="CD110" s="267">
        <v>3.1961676285991118E-3</v>
      </c>
      <c r="CE110" s="267">
        <v>2.4804872488612471E-3</v>
      </c>
      <c r="CF110" s="267">
        <v>1.5402371477040556E-2</v>
      </c>
      <c r="CG110" s="267">
        <v>5.5779330161171373E-3</v>
      </c>
      <c r="CH110" s="267">
        <v>4.2129439947257404E-3</v>
      </c>
      <c r="CI110" s="267">
        <v>6.9616789263419659E-2</v>
      </c>
      <c r="CJ110" s="267">
        <v>1.1973529909702644E-3</v>
      </c>
      <c r="CK110" s="267">
        <v>4.3570554630800078E-3</v>
      </c>
      <c r="CL110" s="267">
        <v>3.5459194179313972E-3</v>
      </c>
      <c r="CM110" s="267">
        <v>1.8429262992584849E-3</v>
      </c>
      <c r="CN110" s="267">
        <v>9.2747557500812532E-3</v>
      </c>
      <c r="CO110" s="267">
        <v>5.7736615843606835E-2</v>
      </c>
      <c r="CP110" s="267">
        <v>2.2482598887545776E-3</v>
      </c>
      <c r="CQ110" s="267">
        <v>3.2292813236922554E-3</v>
      </c>
      <c r="CR110" s="267">
        <v>7.0786449946251256E-3</v>
      </c>
      <c r="CS110" s="267">
        <v>2.1961839732857671E-3</v>
      </c>
      <c r="CT110" s="267">
        <v>2.8309331760234782E-3</v>
      </c>
      <c r="CU110" s="267">
        <v>3.7092095125295685E-3</v>
      </c>
      <c r="CV110" s="267">
        <v>1.4241009089398314E-2</v>
      </c>
      <c r="CW110" s="267">
        <v>2.1140588728150883E-3</v>
      </c>
      <c r="CX110" s="267">
        <v>2.3174946719766087E-3</v>
      </c>
      <c r="CY110" s="267">
        <v>4.3730875776209713E-3</v>
      </c>
      <c r="CZ110" s="267">
        <v>3.4737124751950082E-3</v>
      </c>
      <c r="DA110" s="267">
        <v>5.6824639873082148E-3</v>
      </c>
      <c r="DB110" s="267">
        <v>1.6410943502167417E-3</v>
      </c>
      <c r="DC110" s="267">
        <v>5.9790913850616082E-3</v>
      </c>
      <c r="DD110" s="267">
        <v>2.5644708799431783E-3</v>
      </c>
      <c r="DE110" s="268">
        <v>1.0022920368871204</v>
      </c>
      <c r="DF110" s="266">
        <v>1.8117230891126233</v>
      </c>
      <c r="DG110" s="269">
        <v>1.4148879507289467</v>
      </c>
      <c r="DH110" s="270"/>
      <c r="DI110" s="270"/>
      <c r="DJ110" s="270"/>
      <c r="DK110" s="270"/>
      <c r="DL110" s="270"/>
      <c r="DM110" s="270"/>
      <c r="DN110" s="270"/>
      <c r="DO110" s="270"/>
      <c r="DP110" s="270"/>
      <c r="DQ110" s="270"/>
      <c r="DR110" s="270"/>
      <c r="DS110" s="270"/>
      <c r="DT110" s="270"/>
      <c r="DU110" s="270"/>
      <c r="DV110" s="270"/>
      <c r="DW110" s="270"/>
      <c r="DX110" s="270"/>
      <c r="DY110" s="270"/>
      <c r="DZ110" s="270"/>
      <c r="EA110" s="270"/>
      <c r="EB110" s="270"/>
      <c r="EC110" s="253"/>
      <c r="ED110" s="271"/>
    </row>
    <row r="111" spans="1:134" ht="39.950000000000003" customHeight="1">
      <c r="A111" s="274"/>
      <c r="B111" s="275" t="s">
        <v>451</v>
      </c>
      <c r="C111" s="276">
        <v>1.337192243920553</v>
      </c>
      <c r="D111" s="277">
        <v>1.5834784074122821</v>
      </c>
      <c r="E111" s="277">
        <v>1.3948990777491999</v>
      </c>
      <c r="F111" s="277">
        <v>1.3750547325252287</v>
      </c>
      <c r="G111" s="277">
        <v>1.3899750485090421</v>
      </c>
      <c r="H111" s="277">
        <v>1</v>
      </c>
      <c r="I111" s="277">
        <v>1.6614691976265457</v>
      </c>
      <c r="J111" s="277">
        <v>1.4245779956434517</v>
      </c>
      <c r="K111" s="277">
        <v>1.2614871033683399</v>
      </c>
      <c r="L111" s="277">
        <v>1.6025747285626615</v>
      </c>
      <c r="M111" s="277">
        <v>1</v>
      </c>
      <c r="N111" s="277">
        <v>1.2675070862648443</v>
      </c>
      <c r="O111" s="277">
        <v>1.2351687365818742</v>
      </c>
      <c r="P111" s="277">
        <v>1.5155645773215509</v>
      </c>
      <c r="Q111" s="277">
        <v>1.2428058998889906</v>
      </c>
      <c r="R111" s="277">
        <v>1.3875177684657016</v>
      </c>
      <c r="S111" s="277">
        <v>1.3037852809272217</v>
      </c>
      <c r="T111" s="277">
        <v>1.2635851213665257</v>
      </c>
      <c r="U111" s="277">
        <v>1.3294935439416047</v>
      </c>
      <c r="V111" s="277">
        <v>1.3761171078569323</v>
      </c>
      <c r="W111" s="277">
        <v>1.1982791673898598</v>
      </c>
      <c r="X111" s="277">
        <v>1.2458611853668351</v>
      </c>
      <c r="Y111" s="277">
        <v>1.3194202822703893</v>
      </c>
      <c r="Z111" s="277">
        <v>1.2396461037012905</v>
      </c>
      <c r="AA111" s="277">
        <v>1.2097060145563985</v>
      </c>
      <c r="AB111" s="277">
        <v>1.254693175990921</v>
      </c>
      <c r="AC111" s="277">
        <v>1.0647148206187094</v>
      </c>
      <c r="AD111" s="277">
        <v>1.3604655135767314</v>
      </c>
      <c r="AE111" s="277">
        <v>1.2317173939058905</v>
      </c>
      <c r="AF111" s="277">
        <v>1.1970873514170601</v>
      </c>
      <c r="AG111" s="277">
        <v>1.1829609524009759</v>
      </c>
      <c r="AH111" s="277">
        <v>1.2704615369374408</v>
      </c>
      <c r="AI111" s="277">
        <v>1.414595842338253</v>
      </c>
      <c r="AJ111" s="277">
        <v>1.2261810405622302</v>
      </c>
      <c r="AK111" s="277">
        <v>1.2811788929081351</v>
      </c>
      <c r="AL111" s="277">
        <v>1</v>
      </c>
      <c r="AM111" s="277">
        <v>1.1422023507784709</v>
      </c>
      <c r="AN111" s="277">
        <v>1.4035514931544975</v>
      </c>
      <c r="AO111" s="277">
        <v>1.1984192060587551</v>
      </c>
      <c r="AP111" s="277">
        <v>1.1270776722123159</v>
      </c>
      <c r="AQ111" s="277">
        <v>1.2408314781722902</v>
      </c>
      <c r="AR111" s="277">
        <v>1.2099216963254518</v>
      </c>
      <c r="AS111" s="277">
        <v>1.1806466919412029</v>
      </c>
      <c r="AT111" s="277">
        <v>1.2787268174338116</v>
      </c>
      <c r="AU111" s="277">
        <v>1.2172408076662355</v>
      </c>
      <c r="AV111" s="277">
        <v>1.176784628407803</v>
      </c>
      <c r="AW111" s="277">
        <v>1.1892376611551172</v>
      </c>
      <c r="AX111" s="277">
        <v>1.1681220804292796</v>
      </c>
      <c r="AY111" s="277">
        <v>1.1954058481459946</v>
      </c>
      <c r="AZ111" s="277">
        <v>1.1628603259309576</v>
      </c>
      <c r="BA111" s="277">
        <v>1.1327860681371604</v>
      </c>
      <c r="BB111" s="277">
        <v>1.1779743282031998</v>
      </c>
      <c r="BC111" s="277">
        <v>1.0845185099891939</v>
      </c>
      <c r="BD111" s="277">
        <v>1.0133521053567223</v>
      </c>
      <c r="BE111" s="277">
        <v>1</v>
      </c>
      <c r="BF111" s="277">
        <v>1.0687659492388053</v>
      </c>
      <c r="BG111" s="277">
        <v>1.2003969737462896</v>
      </c>
      <c r="BH111" s="277">
        <v>1.2631126892367304</v>
      </c>
      <c r="BI111" s="277">
        <v>1.2005279823435968</v>
      </c>
      <c r="BJ111" s="277">
        <v>1.2866251907758954</v>
      </c>
      <c r="BK111" s="277">
        <v>1.5183910121795881</v>
      </c>
      <c r="BL111" s="277">
        <v>1.3029082664834639</v>
      </c>
      <c r="BM111" s="277">
        <v>1.2954238365149815</v>
      </c>
      <c r="BN111" s="277">
        <v>1.3404966858683169</v>
      </c>
      <c r="BO111" s="277">
        <v>1.300339837386367</v>
      </c>
      <c r="BP111" s="277">
        <v>1.2532743002225863</v>
      </c>
      <c r="BQ111" s="277">
        <v>1.1832135559150523</v>
      </c>
      <c r="BR111" s="277">
        <v>1.3460034602846978</v>
      </c>
      <c r="BS111" s="277">
        <v>1.2862030385221124</v>
      </c>
      <c r="BT111" s="277">
        <v>1.2623711755737139</v>
      </c>
      <c r="BU111" s="277">
        <v>1.2179587907922045</v>
      </c>
      <c r="BV111" s="277">
        <v>1.243695654013065</v>
      </c>
      <c r="BW111" s="277">
        <v>1.2463451916035306</v>
      </c>
      <c r="BX111" s="277">
        <v>1.1200896280742194</v>
      </c>
      <c r="BY111" s="277">
        <v>1.2614554327677834</v>
      </c>
      <c r="BZ111" s="277">
        <v>1.1777221163675411</v>
      </c>
      <c r="CA111" s="277">
        <v>1.6041195840833464</v>
      </c>
      <c r="CB111" s="277">
        <v>1.5924668413457761</v>
      </c>
      <c r="CC111" s="277">
        <v>1.510704930024676</v>
      </c>
      <c r="CD111" s="277">
        <v>1.2574720214754884</v>
      </c>
      <c r="CE111" s="277">
        <v>1.3123978360445803</v>
      </c>
      <c r="CF111" s="277">
        <v>1.2470110837503201</v>
      </c>
      <c r="CG111" s="277">
        <v>1.2029277161472416</v>
      </c>
      <c r="CH111" s="277">
        <v>1.4206801896155845</v>
      </c>
      <c r="CI111" s="277">
        <v>1.5144676281984006</v>
      </c>
      <c r="CJ111" s="277">
        <v>1.290420526177021</v>
      </c>
      <c r="CK111" s="277">
        <v>1.6916496173686495</v>
      </c>
      <c r="CL111" s="277">
        <v>1.3203111160721539</v>
      </c>
      <c r="CM111" s="277">
        <v>1.2205467922865154</v>
      </c>
      <c r="CN111" s="277">
        <v>1.1569104314646323</v>
      </c>
      <c r="CO111" s="277">
        <v>1.3139132389650203</v>
      </c>
      <c r="CP111" s="277">
        <v>1.2074010640198571</v>
      </c>
      <c r="CQ111" s="277">
        <v>1.2499850262279328</v>
      </c>
      <c r="CR111" s="277">
        <v>1.231781439773513</v>
      </c>
      <c r="CS111" s="277">
        <v>1.1798582646029674</v>
      </c>
      <c r="CT111" s="277">
        <v>1.2812585128700649</v>
      </c>
      <c r="CU111" s="277">
        <v>1.2632850761042582</v>
      </c>
      <c r="CV111" s="277">
        <v>1.7456520397674189</v>
      </c>
      <c r="CW111" s="277">
        <v>1.2285998541630299</v>
      </c>
      <c r="CX111" s="277">
        <v>1.1971950226026171</v>
      </c>
      <c r="CY111" s="277">
        <v>1.4383252960369173</v>
      </c>
      <c r="CZ111" s="277">
        <v>1.3406753069636921</v>
      </c>
      <c r="DA111" s="277">
        <v>1.2669754213867415</v>
      </c>
      <c r="DB111" s="277">
        <v>1.239632410159885</v>
      </c>
      <c r="DC111" s="277">
        <v>1.2736719511816232</v>
      </c>
      <c r="DD111" s="277">
        <v>1.5399972141536424</v>
      </c>
      <c r="DE111" s="277">
        <v>1.3459076367001976</v>
      </c>
      <c r="DF111" s="278"/>
      <c r="DG111" s="279"/>
      <c r="DH111" s="270"/>
      <c r="DI111" s="270"/>
      <c r="DJ111" s="270"/>
      <c r="DK111" s="270"/>
      <c r="DL111" s="270"/>
      <c r="DM111" s="270"/>
      <c r="DN111" s="270"/>
      <c r="DO111" s="270"/>
      <c r="DP111" s="270"/>
      <c r="DQ111" s="270"/>
      <c r="DR111" s="270"/>
      <c r="DS111" s="270"/>
      <c r="DT111" s="270"/>
      <c r="DU111" s="270"/>
      <c r="DV111" s="270"/>
      <c r="DW111" s="270"/>
      <c r="DX111" s="270"/>
      <c r="DY111" s="270"/>
      <c r="DZ111" s="270"/>
      <c r="EA111" s="270"/>
      <c r="EB111" s="270"/>
      <c r="EC111" s="253"/>
      <c r="ED111" s="271"/>
    </row>
    <row r="112" spans="1:134" ht="39.950000000000003" customHeight="1">
      <c r="A112" s="274"/>
      <c r="B112" s="275" t="s">
        <v>453</v>
      </c>
      <c r="C112" s="276">
        <v>1.0442971142229458</v>
      </c>
      <c r="D112" s="277">
        <v>1.236637393623141</v>
      </c>
      <c r="E112" s="277">
        <v>1.0893639924614194</v>
      </c>
      <c r="F112" s="277">
        <v>1.0738663012765846</v>
      </c>
      <c r="G112" s="277">
        <v>1.0855185098472144</v>
      </c>
      <c r="H112" s="277">
        <v>0.78096258707060728</v>
      </c>
      <c r="I112" s="277">
        <v>1.2975452829165532</v>
      </c>
      <c r="J112" s="277">
        <v>1.1125421169615703</v>
      </c>
      <c r="K112" s="277">
        <v>0.98517423180274544</v>
      </c>
      <c r="L112" s="277">
        <v>1.2515509059922725</v>
      </c>
      <c r="M112" s="277">
        <v>0.78096258707060728</v>
      </c>
      <c r="N112" s="277">
        <v>0.98987561321972029</v>
      </c>
      <c r="O112" s="277">
        <v>0.96462057198971396</v>
      </c>
      <c r="P112" s="277">
        <v>1.18359923317761</v>
      </c>
      <c r="Q112" s="277">
        <v>0.97058491080392029</v>
      </c>
      <c r="R112" s="277">
        <v>1.0835994660674102</v>
      </c>
      <c r="S112" s="277">
        <v>1.0182075259775016</v>
      </c>
      <c r="T112" s="277">
        <v>0.98681270536632926</v>
      </c>
      <c r="U112" s="277">
        <v>1.0382847175703058</v>
      </c>
      <c r="V112" s="277">
        <v>1.0746959766640718</v>
      </c>
      <c r="W112" s="277">
        <v>0.93581119859759831</v>
      </c>
      <c r="X112" s="277">
        <v>0.97297097445493697</v>
      </c>
      <c r="Y112" s="277">
        <v>1.0304178770753143</v>
      </c>
      <c r="Z112" s="277">
        <v>0.96811722819855817</v>
      </c>
      <c r="AA112" s="277">
        <v>0.94473513872283876</v>
      </c>
      <c r="AB112" s="277">
        <v>0.97986842870170654</v>
      </c>
      <c r="AC112" s="277">
        <v>0.83150244080280489</v>
      </c>
      <c r="AD112" s="277">
        <v>1.0624726671032265</v>
      </c>
      <c r="AE112" s="277">
        <v>0.96192520248461055</v>
      </c>
      <c r="AF112" s="277">
        <v>0.93488043491216855</v>
      </c>
      <c r="AG112" s="277">
        <v>0.92384824579057567</v>
      </c>
      <c r="AH112" s="277">
        <v>0.99218292866036373</v>
      </c>
      <c r="AI112" s="277">
        <v>1.1047464286918069</v>
      </c>
      <c r="AJ112" s="277">
        <v>0.9576015176544086</v>
      </c>
      <c r="AK112" s="277">
        <v>1.0005527827057938</v>
      </c>
      <c r="AL112" s="277">
        <v>0.78096258707060728</v>
      </c>
      <c r="AM112" s="277">
        <v>0.89201730282208391</v>
      </c>
      <c r="AN112" s="277">
        <v>1.0961212051807501</v>
      </c>
      <c r="AO112" s="277">
        <v>0.93592056355874864</v>
      </c>
      <c r="AP112" s="277">
        <v>0.88020549472044818</v>
      </c>
      <c r="AQ112" s="277">
        <v>0.96904296131207757</v>
      </c>
      <c r="AR112" s="277">
        <v>0.94490357811518255</v>
      </c>
      <c r="AS112" s="277">
        <v>0.92204089495475616</v>
      </c>
      <c r="AT112" s="277">
        <v>0.99863780349967368</v>
      </c>
      <c r="AU112" s="277">
        <v>0.95061953024293888</v>
      </c>
      <c r="AV112" s="277">
        <v>0.91902476782628106</v>
      </c>
      <c r="AW112" s="277">
        <v>0.92875012049749861</v>
      </c>
      <c r="AX112" s="277">
        <v>0.91225964194635023</v>
      </c>
      <c r="AY112" s="277">
        <v>0.9335672437674295</v>
      </c>
      <c r="AZ112" s="277">
        <v>0.90815040854081031</v>
      </c>
      <c r="BA112" s="277">
        <v>0.88466353836993805</v>
      </c>
      <c r="BB112" s="277">
        <v>0.91995387885633162</v>
      </c>
      <c r="BC112" s="277">
        <v>0.84696838128712115</v>
      </c>
      <c r="BD112" s="277">
        <v>0.79139008181283244</v>
      </c>
      <c r="BE112" s="277">
        <v>0.78096258707060728</v>
      </c>
      <c r="BF112" s="277">
        <v>0.83466622069051077</v>
      </c>
      <c r="BG112" s="277">
        <v>0.9374651261286302</v>
      </c>
      <c r="BH112" s="277">
        <v>0.98644375354802905</v>
      </c>
      <c r="BI112" s="277">
        <v>0.93756743894171179</v>
      </c>
      <c r="BJ112" s="277">
        <v>1.0048061375785571</v>
      </c>
      <c r="BK112" s="277">
        <v>1.185806573056529</v>
      </c>
      <c r="BL112" s="277">
        <v>1.0175226105086062</v>
      </c>
      <c r="BM112" s="277">
        <v>1.0116775507176714</v>
      </c>
      <c r="BN112" s="277">
        <v>1.0468777597552961</v>
      </c>
      <c r="BO112" s="277">
        <v>1.0155167634762301</v>
      </c>
      <c r="BP112" s="277">
        <v>0.97876033981093602</v>
      </c>
      <c r="BQ112" s="277">
        <v>0.92404551968443194</v>
      </c>
      <c r="BR112" s="277">
        <v>1.051178344549927</v>
      </c>
      <c r="BS112" s="277">
        <v>1.0044764524623049</v>
      </c>
      <c r="BT112" s="277">
        <v>0.98586465911941146</v>
      </c>
      <c r="BU112" s="277">
        <v>0.9511802482024686</v>
      </c>
      <c r="BV112" s="277">
        <v>0.97127977548651423</v>
      </c>
      <c r="BW112" s="277">
        <v>0.97334896521770509</v>
      </c>
      <c r="BX112" s="277">
        <v>0.87474809369179674</v>
      </c>
      <c r="BY112" s="277">
        <v>0.98514949824860065</v>
      </c>
      <c r="BZ112" s="277">
        <v>0.91975691084866573</v>
      </c>
      <c r="CA112" s="277">
        <v>1.2527573803563568</v>
      </c>
      <c r="CB112" s="277">
        <v>1.2436570242415557</v>
      </c>
      <c r="CC112" s="277">
        <v>1.1798040304523918</v>
      </c>
      <c r="CD112" s="277">
        <v>0.98203860306040369</v>
      </c>
      <c r="CE112" s="277">
        <v>1.0249336093032422</v>
      </c>
      <c r="CF112" s="277">
        <v>0.97386900207137173</v>
      </c>
      <c r="CG112" s="277">
        <v>0.93944154126128698</v>
      </c>
      <c r="CH112" s="277">
        <v>1.1094980762821478</v>
      </c>
      <c r="CI112" s="277">
        <v>1.1827425569525096</v>
      </c>
      <c r="CJ112" s="277">
        <v>1.0077701525322207</v>
      </c>
      <c r="CK112" s="277">
        <v>1.3211150615972236</v>
      </c>
      <c r="CL112" s="277">
        <v>1.0311135849457902</v>
      </c>
      <c r="CM112" s="277">
        <v>0.9532013805448083</v>
      </c>
      <c r="CN112" s="277">
        <v>0.90350376356559181</v>
      </c>
      <c r="CO112" s="277">
        <v>1.0261170822884433</v>
      </c>
      <c r="CP112" s="277">
        <v>0.9429350585887516</v>
      </c>
      <c r="CQ112" s="277">
        <v>0.97619153988248741</v>
      </c>
      <c r="CR112" s="277">
        <v>0.96197521991108015</v>
      </c>
      <c r="CS112" s="277">
        <v>0.92142516270097063</v>
      </c>
      <c r="CT112" s="277">
        <v>1.0006149629172449</v>
      </c>
      <c r="CU112" s="277">
        <v>0.98657838124207053</v>
      </c>
      <c r="CV112" s="277">
        <v>1.3632889331018461</v>
      </c>
      <c r="CW112" s="277">
        <v>0.95949052058173068</v>
      </c>
      <c r="CX112" s="277">
        <v>0.93496452207979408</v>
      </c>
      <c r="CY112" s="277">
        <v>1.1232782442420881</v>
      </c>
      <c r="CZ112" s="277">
        <v>1.0470172561480455</v>
      </c>
      <c r="DA112" s="277">
        <v>0.98946040284106251</v>
      </c>
      <c r="DB112" s="277">
        <v>0.96810653405503599</v>
      </c>
      <c r="DC112" s="277">
        <v>0.99469014207406881</v>
      </c>
      <c r="DD112" s="277">
        <v>1.2026802084469568</v>
      </c>
      <c r="DE112" s="280">
        <v>1.0511035099154735</v>
      </c>
      <c r="DF112" s="266"/>
      <c r="DG112" s="267"/>
      <c r="EC112" s="253"/>
      <c r="ED112" s="271"/>
    </row>
    <row r="113" spans="1:134" ht="39.950000000000003" customHeight="1">
      <c r="A113" s="272"/>
      <c r="B113" s="265"/>
      <c r="C113" s="281"/>
      <c r="D113" s="281"/>
      <c r="E113" s="281"/>
      <c r="F113" s="281"/>
      <c r="G113" s="281"/>
      <c r="H113" s="281"/>
      <c r="I113" s="281"/>
      <c r="J113" s="281"/>
      <c r="K113" s="281"/>
      <c r="L113" s="281"/>
      <c r="M113" s="281"/>
      <c r="N113" s="281"/>
      <c r="O113" s="281"/>
      <c r="P113" s="281"/>
      <c r="Q113" s="281"/>
      <c r="R113" s="281"/>
      <c r="S113" s="281"/>
      <c r="T113" s="281"/>
      <c r="U113" s="281"/>
      <c r="V113" s="281"/>
      <c r="W113" s="281"/>
      <c r="X113" s="281"/>
      <c r="Y113" s="281"/>
      <c r="Z113" s="281"/>
      <c r="AA113" s="281"/>
      <c r="AB113" s="281"/>
      <c r="AC113" s="281"/>
      <c r="AD113" s="281"/>
      <c r="AE113" s="281"/>
      <c r="AF113" s="281"/>
      <c r="AG113" s="281"/>
      <c r="AH113" s="281"/>
      <c r="AI113" s="281"/>
      <c r="AJ113" s="281"/>
      <c r="AK113" s="281"/>
      <c r="AL113" s="281"/>
      <c r="AM113" s="281"/>
      <c r="AN113" s="281"/>
      <c r="AO113" s="281"/>
      <c r="AP113" s="281"/>
      <c r="AQ113" s="281"/>
      <c r="AR113" s="281"/>
      <c r="AS113" s="281"/>
      <c r="AT113" s="281"/>
      <c r="AU113" s="281"/>
      <c r="AV113" s="281"/>
      <c r="AW113" s="281"/>
      <c r="AX113" s="281"/>
      <c r="AY113" s="281"/>
      <c r="AZ113" s="281"/>
      <c r="BA113" s="281"/>
      <c r="BB113" s="281"/>
      <c r="BC113" s="281"/>
      <c r="BD113" s="281"/>
      <c r="BE113" s="281"/>
      <c r="BF113" s="281"/>
      <c r="BG113" s="281"/>
      <c r="BH113" s="281"/>
      <c r="BI113" s="281"/>
      <c r="BJ113" s="281"/>
      <c r="BK113" s="281"/>
      <c r="BL113" s="281"/>
      <c r="BM113" s="281"/>
      <c r="BN113" s="281"/>
      <c r="BO113" s="281"/>
      <c r="BP113" s="281"/>
      <c r="BQ113" s="281"/>
      <c r="BR113" s="281"/>
      <c r="BS113" s="281"/>
      <c r="BT113" s="281"/>
      <c r="BU113" s="281"/>
      <c r="BV113" s="281"/>
      <c r="BW113" s="281"/>
      <c r="BX113" s="281"/>
      <c r="BY113" s="281"/>
      <c r="BZ113" s="281"/>
      <c r="CA113" s="281"/>
      <c r="CB113" s="281"/>
      <c r="CC113" s="281"/>
      <c r="CD113" s="281"/>
      <c r="CE113" s="281"/>
      <c r="CF113" s="281"/>
      <c r="CG113" s="281"/>
      <c r="CH113" s="281"/>
      <c r="CI113" s="281"/>
      <c r="CJ113" s="281"/>
      <c r="CK113" s="281"/>
      <c r="CL113" s="281"/>
      <c r="CM113" s="281"/>
      <c r="CN113" s="281"/>
      <c r="CO113" s="281"/>
      <c r="CP113" s="281"/>
      <c r="CQ113" s="281"/>
      <c r="CR113" s="281"/>
      <c r="CS113" s="281"/>
      <c r="CT113" s="281"/>
      <c r="CU113" s="281"/>
      <c r="CV113" s="281"/>
      <c r="CW113" s="281"/>
      <c r="CX113" s="281"/>
      <c r="CY113" s="281"/>
      <c r="CZ113" s="281"/>
      <c r="DA113" s="281"/>
      <c r="DB113" s="281"/>
      <c r="DC113" s="281"/>
      <c r="DD113" s="281"/>
      <c r="DE113" s="281"/>
      <c r="DF113" s="281"/>
      <c r="DH113" s="270"/>
      <c r="EC113" s="253"/>
      <c r="ED113" s="271"/>
    </row>
    <row r="114" spans="1:134" ht="39.950000000000003" customHeight="1">
      <c r="A114" s="272"/>
      <c r="B114" s="265"/>
      <c r="C114" s="281"/>
      <c r="D114" s="281"/>
      <c r="E114" s="281"/>
      <c r="F114" s="281"/>
      <c r="G114" s="281"/>
      <c r="H114" s="281"/>
      <c r="I114" s="281"/>
      <c r="J114" s="281"/>
      <c r="K114" s="281"/>
      <c r="L114" s="281"/>
      <c r="M114" s="281"/>
      <c r="N114" s="281"/>
      <c r="O114" s="281"/>
      <c r="P114" s="281"/>
      <c r="Q114" s="281"/>
      <c r="R114" s="281"/>
      <c r="S114" s="281"/>
      <c r="T114" s="281"/>
      <c r="U114" s="281"/>
      <c r="V114" s="281"/>
      <c r="W114" s="281"/>
      <c r="X114" s="281"/>
      <c r="Y114" s="281"/>
      <c r="Z114" s="281"/>
      <c r="AA114" s="281"/>
      <c r="AB114" s="281"/>
      <c r="AC114" s="281"/>
      <c r="AD114" s="281"/>
      <c r="AE114" s="281"/>
      <c r="AF114" s="281"/>
      <c r="AG114" s="281"/>
      <c r="AH114" s="281"/>
      <c r="AI114" s="281"/>
      <c r="AJ114" s="281"/>
      <c r="AK114" s="281"/>
      <c r="AL114" s="281"/>
      <c r="AM114" s="281"/>
      <c r="AN114" s="281"/>
      <c r="AO114" s="281"/>
      <c r="AP114" s="281"/>
      <c r="AQ114" s="281"/>
      <c r="AR114" s="281"/>
      <c r="AS114" s="281"/>
      <c r="AT114" s="281"/>
      <c r="AU114" s="281"/>
      <c r="AV114" s="281"/>
      <c r="AW114" s="281"/>
      <c r="AX114" s="281"/>
      <c r="AY114" s="281"/>
      <c r="AZ114" s="281"/>
      <c r="BA114" s="281"/>
      <c r="BB114" s="281"/>
      <c r="BC114" s="281"/>
      <c r="BD114" s="281"/>
      <c r="BE114" s="281"/>
      <c r="BF114" s="281"/>
      <c r="BG114" s="281"/>
      <c r="BH114" s="281"/>
      <c r="BI114" s="281"/>
      <c r="BJ114" s="281"/>
      <c r="BK114" s="281"/>
      <c r="BL114" s="281"/>
      <c r="BM114" s="281"/>
      <c r="BN114" s="281"/>
      <c r="BO114" s="281"/>
      <c r="BP114" s="281"/>
      <c r="BQ114" s="281"/>
      <c r="BR114" s="281"/>
      <c r="BS114" s="281"/>
      <c r="BT114" s="281"/>
      <c r="BU114" s="281"/>
      <c r="BV114" s="281"/>
      <c r="BW114" s="281"/>
      <c r="BX114" s="281"/>
      <c r="BY114" s="281"/>
      <c r="BZ114" s="281"/>
      <c r="CA114" s="281"/>
      <c r="CB114" s="281"/>
      <c r="CC114" s="281"/>
      <c r="CD114" s="281"/>
      <c r="CE114" s="281"/>
      <c r="CF114" s="281"/>
      <c r="CG114" s="281"/>
      <c r="CH114" s="281"/>
      <c r="CI114" s="281"/>
      <c r="CJ114" s="281"/>
      <c r="CK114" s="281"/>
      <c r="CL114" s="281"/>
      <c r="CM114" s="281"/>
      <c r="CN114" s="281"/>
      <c r="CO114" s="281"/>
      <c r="CP114" s="281"/>
      <c r="CQ114" s="281"/>
      <c r="CR114" s="281"/>
      <c r="CS114" s="281"/>
      <c r="CT114" s="281"/>
      <c r="CU114" s="281"/>
      <c r="CV114" s="281"/>
      <c r="CW114" s="281"/>
      <c r="CX114" s="281"/>
      <c r="CY114" s="281"/>
      <c r="CZ114" s="281"/>
      <c r="DA114" s="281"/>
      <c r="DB114" s="281"/>
      <c r="DC114" s="281"/>
      <c r="DD114" s="281"/>
      <c r="DE114" s="281"/>
      <c r="DF114" s="281"/>
      <c r="EC114" s="253"/>
      <c r="ED114" s="271"/>
    </row>
    <row r="115" spans="1:134" ht="39.950000000000003" customHeight="1">
      <c r="A115" s="272"/>
      <c r="B115" s="265"/>
      <c r="C115" s="281"/>
      <c r="D115" s="281"/>
      <c r="E115" s="281"/>
      <c r="F115" s="281"/>
      <c r="G115" s="281"/>
      <c r="H115" s="281"/>
      <c r="I115" s="281"/>
      <c r="J115" s="281"/>
      <c r="K115" s="281"/>
      <c r="L115" s="281"/>
      <c r="M115" s="281"/>
      <c r="N115" s="281"/>
      <c r="O115" s="281"/>
      <c r="P115" s="281"/>
      <c r="Q115" s="281"/>
      <c r="R115" s="281"/>
      <c r="S115" s="281"/>
      <c r="T115" s="281"/>
      <c r="U115" s="281"/>
      <c r="V115" s="281"/>
      <c r="W115" s="281"/>
      <c r="X115" s="281"/>
      <c r="Y115" s="281"/>
      <c r="Z115" s="281"/>
      <c r="AA115" s="281"/>
      <c r="AB115" s="281"/>
      <c r="AC115" s="281"/>
      <c r="AD115" s="281"/>
      <c r="AE115" s="281"/>
      <c r="AF115" s="281"/>
      <c r="AG115" s="281"/>
      <c r="AH115" s="281"/>
      <c r="AI115" s="281"/>
      <c r="AJ115" s="281"/>
      <c r="AK115" s="281"/>
      <c r="AL115" s="281"/>
      <c r="AM115" s="281"/>
      <c r="AN115" s="281"/>
      <c r="AO115" s="281"/>
      <c r="AP115" s="281"/>
      <c r="AQ115" s="281"/>
      <c r="AR115" s="281"/>
      <c r="AS115" s="281"/>
      <c r="AT115" s="281"/>
      <c r="AU115" s="281"/>
      <c r="AV115" s="281"/>
      <c r="AW115" s="281"/>
      <c r="AX115" s="281"/>
      <c r="AY115" s="281"/>
      <c r="AZ115" s="281"/>
      <c r="BA115" s="281"/>
      <c r="BB115" s="281"/>
      <c r="BC115" s="281"/>
      <c r="BD115" s="281"/>
      <c r="BE115" s="281"/>
      <c r="BF115" s="281"/>
      <c r="BG115" s="281"/>
      <c r="BH115" s="281"/>
      <c r="BI115" s="281"/>
      <c r="BJ115" s="281"/>
      <c r="BK115" s="281"/>
      <c r="BL115" s="281"/>
      <c r="BM115" s="281"/>
      <c r="BN115" s="281"/>
      <c r="BO115" s="281"/>
      <c r="BP115" s="281"/>
      <c r="BQ115" s="281"/>
      <c r="BR115" s="281"/>
      <c r="BS115" s="281"/>
      <c r="BT115" s="281"/>
      <c r="BU115" s="281"/>
      <c r="BV115" s="281"/>
      <c r="BW115" s="281"/>
      <c r="BX115" s="281"/>
      <c r="BY115" s="281"/>
      <c r="BZ115" s="281"/>
      <c r="CA115" s="281"/>
      <c r="CB115" s="281"/>
      <c r="CC115" s="281"/>
      <c r="CD115" s="281"/>
      <c r="CE115" s="281"/>
      <c r="CF115" s="281"/>
      <c r="CG115" s="281"/>
      <c r="CH115" s="281"/>
      <c r="CI115" s="281"/>
      <c r="CJ115" s="281"/>
      <c r="CK115" s="281"/>
      <c r="CL115" s="281"/>
      <c r="CM115" s="281"/>
      <c r="CN115" s="281"/>
      <c r="CO115" s="281"/>
      <c r="CP115" s="281"/>
      <c r="CQ115" s="281"/>
      <c r="CR115" s="281"/>
      <c r="CS115" s="281"/>
      <c r="CT115" s="281"/>
      <c r="CU115" s="281"/>
      <c r="CV115" s="281"/>
      <c r="CW115" s="281"/>
      <c r="CX115" s="281"/>
      <c r="CY115" s="281"/>
      <c r="CZ115" s="281"/>
      <c r="DA115" s="281"/>
      <c r="DB115" s="281"/>
      <c r="DC115" s="281"/>
      <c r="DD115" s="281"/>
      <c r="DE115" s="281"/>
      <c r="DF115" s="281"/>
      <c r="EC115" s="253"/>
      <c r="ED115" s="271"/>
    </row>
    <row r="116" spans="1:134" ht="39.950000000000003" customHeight="1">
      <c r="A116" s="272"/>
      <c r="B116" s="265"/>
      <c r="C116" s="281"/>
      <c r="D116" s="281"/>
      <c r="E116" s="281"/>
      <c r="F116" s="281"/>
      <c r="G116" s="281"/>
      <c r="H116" s="281"/>
      <c r="I116" s="281"/>
      <c r="J116" s="281"/>
      <c r="K116" s="281"/>
      <c r="L116" s="281"/>
      <c r="M116" s="281"/>
      <c r="N116" s="281"/>
      <c r="O116" s="281"/>
      <c r="P116" s="281"/>
      <c r="Q116" s="281"/>
      <c r="R116" s="281"/>
      <c r="S116" s="281"/>
      <c r="T116" s="281"/>
      <c r="U116" s="281"/>
      <c r="V116" s="281"/>
      <c r="W116" s="281"/>
      <c r="X116" s="281"/>
      <c r="Y116" s="281"/>
      <c r="Z116" s="281"/>
      <c r="AA116" s="281"/>
      <c r="AB116" s="281"/>
      <c r="AC116" s="281"/>
      <c r="AD116" s="281"/>
      <c r="AE116" s="281"/>
      <c r="AF116" s="281"/>
      <c r="AG116" s="281"/>
      <c r="AH116" s="281"/>
      <c r="AI116" s="281"/>
      <c r="AJ116" s="281"/>
      <c r="AK116" s="281"/>
      <c r="AL116" s="281"/>
      <c r="AM116" s="281"/>
      <c r="AN116" s="281"/>
      <c r="AO116" s="281"/>
      <c r="AP116" s="281"/>
      <c r="AQ116" s="281"/>
      <c r="AR116" s="281"/>
      <c r="AS116" s="281"/>
      <c r="AT116" s="281"/>
      <c r="AU116" s="281"/>
      <c r="AV116" s="281"/>
      <c r="AW116" s="281"/>
      <c r="AX116" s="281"/>
      <c r="AY116" s="281"/>
      <c r="AZ116" s="281"/>
      <c r="BA116" s="281"/>
      <c r="BB116" s="281"/>
      <c r="BC116" s="281"/>
      <c r="BD116" s="281"/>
      <c r="BE116" s="281"/>
      <c r="BF116" s="281"/>
      <c r="BG116" s="281"/>
      <c r="BH116" s="281"/>
      <c r="BI116" s="281"/>
      <c r="BJ116" s="281"/>
      <c r="BK116" s="281"/>
      <c r="BL116" s="281"/>
      <c r="BM116" s="281"/>
      <c r="BN116" s="281"/>
      <c r="BO116" s="281"/>
      <c r="BP116" s="281"/>
      <c r="BQ116" s="281"/>
      <c r="BR116" s="281"/>
      <c r="BS116" s="281"/>
      <c r="BT116" s="281"/>
      <c r="BU116" s="281"/>
      <c r="BV116" s="281"/>
      <c r="BW116" s="281"/>
      <c r="BX116" s="281"/>
      <c r="BY116" s="281"/>
      <c r="BZ116" s="281"/>
      <c r="CA116" s="281"/>
      <c r="CB116" s="281"/>
      <c r="CC116" s="281"/>
      <c r="CD116" s="281"/>
      <c r="CE116" s="281"/>
      <c r="CF116" s="281"/>
      <c r="CG116" s="281"/>
      <c r="CH116" s="281"/>
      <c r="CI116" s="281"/>
      <c r="CJ116" s="281"/>
      <c r="CK116" s="281"/>
      <c r="CL116" s="281"/>
      <c r="CM116" s="281"/>
      <c r="CN116" s="281"/>
      <c r="CO116" s="281"/>
      <c r="CP116" s="281"/>
      <c r="CQ116" s="281"/>
      <c r="CR116" s="281"/>
      <c r="CS116" s="281"/>
      <c r="CT116" s="281"/>
      <c r="CU116" s="281"/>
      <c r="CV116" s="281"/>
      <c r="CW116" s="281"/>
      <c r="CX116" s="281"/>
      <c r="CY116" s="281"/>
      <c r="CZ116" s="281"/>
      <c r="DA116" s="281"/>
      <c r="DB116" s="281"/>
      <c r="DC116" s="281"/>
      <c r="DD116" s="281"/>
      <c r="DE116" s="281"/>
      <c r="DF116" s="281"/>
      <c r="EC116" s="253"/>
      <c r="ED116" s="271"/>
    </row>
    <row r="117" spans="1:134" ht="39.950000000000003" customHeight="1">
      <c r="A117" s="272"/>
      <c r="B117" s="265"/>
      <c r="C117" s="281"/>
      <c r="D117" s="281"/>
      <c r="E117" s="281"/>
      <c r="F117" s="281"/>
      <c r="G117" s="281"/>
      <c r="H117" s="281"/>
      <c r="I117" s="281"/>
      <c r="J117" s="281"/>
      <c r="K117" s="281"/>
      <c r="L117" s="281"/>
      <c r="M117" s="281"/>
      <c r="N117" s="281"/>
      <c r="O117" s="281"/>
      <c r="P117" s="281"/>
      <c r="Q117" s="281"/>
      <c r="R117" s="281"/>
      <c r="S117" s="281"/>
      <c r="T117" s="281"/>
      <c r="U117" s="281"/>
      <c r="V117" s="281"/>
      <c r="W117" s="281"/>
      <c r="X117" s="281"/>
      <c r="Y117" s="281"/>
      <c r="Z117" s="281"/>
      <c r="AA117" s="281"/>
      <c r="AB117" s="281"/>
      <c r="AC117" s="281"/>
      <c r="AD117" s="281"/>
      <c r="AE117" s="281"/>
      <c r="AF117" s="281"/>
      <c r="AG117" s="281"/>
      <c r="AH117" s="281"/>
      <c r="AI117" s="281"/>
      <c r="AJ117" s="281"/>
      <c r="AK117" s="281"/>
      <c r="AL117" s="281"/>
      <c r="AM117" s="281"/>
      <c r="AN117" s="281"/>
      <c r="AO117" s="281"/>
      <c r="AP117" s="281"/>
      <c r="AQ117" s="281"/>
      <c r="AR117" s="281"/>
      <c r="AS117" s="281"/>
      <c r="AT117" s="281"/>
      <c r="AU117" s="281"/>
      <c r="AV117" s="281"/>
      <c r="AW117" s="281"/>
      <c r="AX117" s="281"/>
      <c r="AY117" s="281"/>
      <c r="AZ117" s="281"/>
      <c r="BA117" s="281"/>
      <c r="BB117" s="281"/>
      <c r="BC117" s="281"/>
      <c r="BD117" s="281"/>
      <c r="BE117" s="281"/>
      <c r="BF117" s="281"/>
      <c r="BG117" s="281"/>
      <c r="BH117" s="281"/>
      <c r="BI117" s="281"/>
      <c r="BJ117" s="281"/>
      <c r="BK117" s="281"/>
      <c r="BL117" s="281"/>
      <c r="BM117" s="281"/>
      <c r="BN117" s="281"/>
      <c r="BO117" s="281"/>
      <c r="BP117" s="281"/>
      <c r="BQ117" s="281"/>
      <c r="BR117" s="281"/>
      <c r="BS117" s="281"/>
      <c r="BT117" s="281"/>
      <c r="BU117" s="281"/>
      <c r="BV117" s="281"/>
      <c r="BW117" s="281"/>
      <c r="BX117" s="281"/>
      <c r="BY117" s="281"/>
      <c r="BZ117" s="281"/>
      <c r="CA117" s="281"/>
      <c r="CB117" s="281"/>
      <c r="CC117" s="281"/>
      <c r="CD117" s="281"/>
      <c r="CE117" s="281"/>
      <c r="CF117" s="281"/>
      <c r="CG117" s="281"/>
      <c r="CH117" s="281"/>
      <c r="CI117" s="281"/>
      <c r="CJ117" s="281"/>
      <c r="CK117" s="281"/>
      <c r="CL117" s="281"/>
      <c r="CM117" s="281"/>
      <c r="CN117" s="281"/>
      <c r="CO117" s="281"/>
      <c r="CP117" s="281"/>
      <c r="CQ117" s="281"/>
      <c r="CR117" s="281"/>
      <c r="CS117" s="281"/>
      <c r="CT117" s="281"/>
      <c r="CU117" s="281"/>
      <c r="CV117" s="281"/>
      <c r="CW117" s="281"/>
      <c r="CX117" s="281"/>
      <c r="CY117" s="281"/>
      <c r="CZ117" s="281"/>
      <c r="DA117" s="281"/>
      <c r="DB117" s="281"/>
      <c r="DC117" s="281"/>
      <c r="DD117" s="281"/>
      <c r="DE117" s="281"/>
      <c r="DF117" s="281"/>
      <c r="EC117" s="253"/>
      <c r="ED117" s="271"/>
    </row>
    <row r="118" spans="1:134" ht="39.950000000000003" customHeight="1">
      <c r="A118" s="272"/>
      <c r="B118" s="265"/>
      <c r="C118" s="281"/>
      <c r="D118" s="281"/>
      <c r="E118" s="281"/>
      <c r="F118" s="281"/>
      <c r="G118" s="281"/>
      <c r="H118" s="281"/>
      <c r="I118" s="281"/>
      <c r="J118" s="281"/>
      <c r="K118" s="281"/>
      <c r="L118" s="281"/>
      <c r="M118" s="281"/>
      <c r="N118" s="281"/>
      <c r="O118" s="281"/>
      <c r="P118" s="281"/>
      <c r="Q118" s="281"/>
      <c r="R118" s="281"/>
      <c r="S118" s="281"/>
      <c r="T118" s="281"/>
      <c r="U118" s="281"/>
      <c r="V118" s="281"/>
      <c r="W118" s="281"/>
      <c r="X118" s="281"/>
      <c r="Y118" s="281"/>
      <c r="Z118" s="281"/>
      <c r="AA118" s="281"/>
      <c r="AB118" s="281"/>
      <c r="AC118" s="281"/>
      <c r="AD118" s="281"/>
      <c r="AE118" s="281"/>
      <c r="AF118" s="281"/>
      <c r="AG118" s="281"/>
      <c r="AH118" s="281"/>
      <c r="AI118" s="281"/>
      <c r="AJ118" s="281"/>
      <c r="AK118" s="281"/>
      <c r="AL118" s="281"/>
      <c r="AM118" s="281"/>
      <c r="AN118" s="281"/>
      <c r="AO118" s="281"/>
      <c r="AP118" s="281"/>
      <c r="AQ118" s="281"/>
      <c r="AR118" s="281"/>
      <c r="AS118" s="281"/>
      <c r="AT118" s="281"/>
      <c r="AU118" s="281"/>
      <c r="AV118" s="281"/>
      <c r="AW118" s="281"/>
      <c r="AX118" s="281"/>
      <c r="AY118" s="281"/>
      <c r="AZ118" s="281"/>
      <c r="BA118" s="281"/>
      <c r="BB118" s="281"/>
      <c r="BC118" s="281"/>
      <c r="BD118" s="281"/>
      <c r="BE118" s="281"/>
      <c r="BF118" s="281"/>
      <c r="BG118" s="281"/>
      <c r="BH118" s="281"/>
      <c r="BI118" s="281"/>
      <c r="BJ118" s="281"/>
      <c r="BK118" s="281"/>
      <c r="BL118" s="281"/>
      <c r="BM118" s="281"/>
      <c r="BN118" s="281"/>
      <c r="BO118" s="281"/>
      <c r="BP118" s="281"/>
      <c r="BQ118" s="281"/>
      <c r="BR118" s="281"/>
      <c r="BS118" s="281"/>
      <c r="BT118" s="281"/>
      <c r="BU118" s="281"/>
      <c r="BV118" s="281"/>
      <c r="BW118" s="281"/>
      <c r="BX118" s="281"/>
      <c r="BY118" s="281"/>
      <c r="BZ118" s="281"/>
      <c r="CA118" s="281"/>
      <c r="CB118" s="281"/>
      <c r="CC118" s="281"/>
      <c r="CD118" s="281"/>
      <c r="CE118" s="281"/>
      <c r="CF118" s="281"/>
      <c r="CG118" s="281"/>
      <c r="CH118" s="281"/>
      <c r="CI118" s="281"/>
      <c r="CJ118" s="281"/>
      <c r="CK118" s="281"/>
      <c r="CL118" s="281"/>
      <c r="CM118" s="281"/>
      <c r="CN118" s="281"/>
      <c r="CO118" s="281"/>
      <c r="CP118" s="281"/>
      <c r="CQ118" s="281"/>
      <c r="CR118" s="281"/>
      <c r="CS118" s="281"/>
      <c r="CT118" s="281"/>
      <c r="CU118" s="281"/>
      <c r="CV118" s="281"/>
      <c r="CW118" s="281"/>
      <c r="CX118" s="281"/>
      <c r="CY118" s="281"/>
      <c r="CZ118" s="281"/>
      <c r="DA118" s="281"/>
      <c r="DB118" s="281"/>
      <c r="DC118" s="281"/>
      <c r="DD118" s="281"/>
      <c r="DE118" s="281"/>
      <c r="DF118" s="281"/>
      <c r="EC118" s="253"/>
      <c r="ED118" s="271"/>
    </row>
    <row r="119" spans="1:134" ht="39.950000000000003" customHeight="1">
      <c r="A119" s="253"/>
      <c r="B119" s="265"/>
      <c r="C119" s="281"/>
      <c r="D119" s="281"/>
      <c r="E119" s="281"/>
      <c r="F119" s="281"/>
      <c r="G119" s="281"/>
      <c r="H119" s="281"/>
      <c r="I119" s="281"/>
      <c r="J119" s="281"/>
      <c r="K119" s="281"/>
      <c r="L119" s="281"/>
      <c r="M119" s="281"/>
      <c r="N119" s="281"/>
      <c r="O119" s="281"/>
      <c r="P119" s="281"/>
      <c r="Q119" s="281"/>
      <c r="R119" s="281"/>
      <c r="S119" s="281"/>
      <c r="T119" s="281"/>
      <c r="U119" s="281"/>
      <c r="V119" s="281"/>
      <c r="W119" s="281"/>
      <c r="X119" s="281"/>
      <c r="Y119" s="281"/>
      <c r="Z119" s="281"/>
      <c r="AA119" s="281"/>
      <c r="AB119" s="281"/>
      <c r="AC119" s="281"/>
      <c r="AD119" s="281"/>
      <c r="AE119" s="281"/>
      <c r="AF119" s="281"/>
      <c r="AG119" s="281"/>
      <c r="AH119" s="281"/>
      <c r="AI119" s="281"/>
      <c r="AJ119" s="281"/>
      <c r="AK119" s="281"/>
      <c r="AL119" s="281"/>
      <c r="AM119" s="281"/>
      <c r="AN119" s="281"/>
      <c r="AO119" s="281"/>
      <c r="AP119" s="281"/>
      <c r="AQ119" s="281"/>
      <c r="AR119" s="281"/>
      <c r="AS119" s="281"/>
      <c r="AT119" s="281"/>
      <c r="AU119" s="281"/>
      <c r="AV119" s="281"/>
      <c r="AW119" s="281"/>
      <c r="AX119" s="281"/>
      <c r="AY119" s="281"/>
      <c r="AZ119" s="281"/>
      <c r="BA119" s="281"/>
      <c r="BB119" s="281"/>
      <c r="BC119" s="281"/>
      <c r="BD119" s="281"/>
      <c r="BE119" s="281"/>
      <c r="BF119" s="281"/>
      <c r="BG119" s="281"/>
      <c r="BH119" s="281"/>
      <c r="BI119" s="281"/>
      <c r="BJ119" s="281"/>
      <c r="BK119" s="281"/>
      <c r="BL119" s="281"/>
      <c r="BM119" s="281"/>
      <c r="BN119" s="281"/>
      <c r="BO119" s="281"/>
      <c r="BP119" s="281"/>
      <c r="BQ119" s="281"/>
      <c r="BR119" s="281"/>
      <c r="BS119" s="281"/>
      <c r="BT119" s="281"/>
      <c r="BU119" s="281"/>
      <c r="BV119" s="281"/>
      <c r="BW119" s="281"/>
      <c r="BX119" s="281"/>
      <c r="BY119" s="281"/>
      <c r="BZ119" s="281"/>
      <c r="CA119" s="281"/>
      <c r="CB119" s="281"/>
      <c r="CC119" s="281"/>
      <c r="CD119" s="281"/>
      <c r="CE119" s="281"/>
      <c r="CF119" s="281"/>
      <c r="CG119" s="281"/>
      <c r="CH119" s="281"/>
      <c r="CI119" s="281"/>
      <c r="CJ119" s="281"/>
      <c r="CK119" s="281"/>
      <c r="CL119" s="281"/>
      <c r="CM119" s="281"/>
      <c r="CN119" s="281"/>
      <c r="CO119" s="281"/>
      <c r="CP119" s="281"/>
      <c r="CQ119" s="281"/>
      <c r="CR119" s="281"/>
      <c r="CS119" s="281"/>
      <c r="CT119" s="281"/>
      <c r="CU119" s="281"/>
      <c r="CV119" s="281"/>
      <c r="CW119" s="281"/>
      <c r="CX119" s="281"/>
      <c r="CY119" s="281"/>
      <c r="CZ119" s="281"/>
      <c r="DA119" s="281"/>
      <c r="DB119" s="281"/>
      <c r="DC119" s="281"/>
      <c r="DD119" s="281"/>
      <c r="DE119" s="281"/>
      <c r="DF119" s="281"/>
      <c r="ED119" s="271"/>
    </row>
    <row r="120" spans="1:134" ht="39.950000000000003" customHeight="1">
      <c r="A120" s="253"/>
      <c r="B120" s="253"/>
      <c r="C120" s="281"/>
      <c r="D120" s="281"/>
      <c r="E120" s="281"/>
      <c r="F120" s="281"/>
      <c r="G120" s="281"/>
      <c r="H120" s="281"/>
      <c r="I120" s="281"/>
      <c r="J120" s="281"/>
      <c r="K120" s="281"/>
      <c r="L120" s="281"/>
      <c r="M120" s="281"/>
      <c r="N120" s="281"/>
      <c r="O120" s="281"/>
      <c r="P120" s="281"/>
      <c r="Q120" s="281"/>
      <c r="R120" s="281"/>
      <c r="S120" s="281"/>
      <c r="T120" s="281"/>
      <c r="U120" s="281"/>
      <c r="V120" s="281"/>
      <c r="W120" s="281"/>
      <c r="X120" s="281"/>
      <c r="Y120" s="281"/>
      <c r="Z120" s="281"/>
      <c r="AA120" s="281"/>
      <c r="AB120" s="281"/>
      <c r="AC120" s="281"/>
      <c r="AD120" s="281"/>
      <c r="AE120" s="281"/>
      <c r="AF120" s="281"/>
      <c r="AG120" s="281"/>
      <c r="AH120" s="281"/>
      <c r="AI120" s="281"/>
      <c r="AJ120" s="281"/>
      <c r="AK120" s="281"/>
      <c r="AL120" s="281"/>
      <c r="AM120" s="281"/>
      <c r="AN120" s="281"/>
      <c r="AO120" s="281"/>
      <c r="AP120" s="281"/>
      <c r="AQ120" s="281"/>
      <c r="AR120" s="281"/>
      <c r="AS120" s="281"/>
      <c r="AT120" s="281"/>
      <c r="AU120" s="281"/>
      <c r="AV120" s="281"/>
      <c r="AW120" s="281"/>
      <c r="AX120" s="281"/>
      <c r="AY120" s="281"/>
      <c r="AZ120" s="281"/>
      <c r="BA120" s="281"/>
      <c r="BB120" s="281"/>
      <c r="BC120" s="281"/>
      <c r="BD120" s="281"/>
      <c r="BE120" s="281"/>
      <c r="BF120" s="281"/>
      <c r="BG120" s="281"/>
      <c r="BH120" s="281"/>
      <c r="BI120" s="281"/>
      <c r="BJ120" s="281"/>
      <c r="BK120" s="281"/>
      <c r="BL120" s="281"/>
      <c r="BM120" s="281"/>
      <c r="BN120" s="281"/>
      <c r="BO120" s="281"/>
      <c r="BP120" s="281"/>
      <c r="BQ120" s="281"/>
      <c r="BR120" s="281"/>
      <c r="BS120" s="281"/>
      <c r="BT120" s="281"/>
      <c r="BU120" s="281"/>
      <c r="BV120" s="281"/>
      <c r="BW120" s="281"/>
      <c r="BX120" s="281"/>
      <c r="BY120" s="281"/>
      <c r="BZ120" s="281"/>
      <c r="CA120" s="281"/>
      <c r="CB120" s="281"/>
      <c r="CC120" s="281"/>
      <c r="CD120" s="281"/>
      <c r="CE120" s="281"/>
      <c r="CF120" s="281"/>
      <c r="CG120" s="281"/>
      <c r="CH120" s="281"/>
      <c r="CI120" s="281"/>
      <c r="CJ120" s="281"/>
      <c r="CK120" s="281"/>
      <c r="CL120" s="281"/>
      <c r="CM120" s="281"/>
      <c r="CN120" s="281"/>
      <c r="CO120" s="281"/>
      <c r="CP120" s="281"/>
      <c r="CQ120" s="281"/>
      <c r="CR120" s="281"/>
      <c r="CS120" s="281"/>
      <c r="CT120" s="281"/>
      <c r="CU120" s="281"/>
      <c r="CV120" s="281"/>
      <c r="CW120" s="281"/>
      <c r="CX120" s="281"/>
      <c r="CY120" s="281"/>
      <c r="CZ120" s="281"/>
      <c r="DA120" s="281"/>
      <c r="DB120" s="281"/>
      <c r="DC120" s="281"/>
      <c r="DD120" s="281"/>
      <c r="DE120" s="281"/>
      <c r="DF120" s="281"/>
      <c r="ED120" s="271"/>
    </row>
    <row r="121" spans="1:134" ht="39.950000000000003" customHeight="1">
      <c r="DF121" s="270"/>
    </row>
    <row r="122" spans="1:134" ht="39.950000000000003" customHeight="1"/>
    <row r="123" spans="1:134" ht="39.950000000000003" customHeight="1"/>
  </sheetData>
  <sheetProtection algorithmName="SHA-512" hashValue="Y//tuAdb9r5vrhtl9/q3ATkrsEefBvPanxiyZ7Up7qlTxiCE8Lcow/SGSYlx8U2Jg7tGYkB97rMRaI3S5RwiJA==" saltValue="8nAOI7lJ96H7iH/fCXPybQ==" spinCount="100000" sheet="1" objects="1" scenarios="1"/>
  <mergeCells count="1">
    <mergeCell ref="C1:H1"/>
  </mergeCells>
  <phoneticPr fontId="4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11</vt:i4>
      </vt:variant>
      <vt:variant>
        <vt:lpstr>名前付き一覧</vt:lpstr>
      </vt:variant>
      <vt:variant>
        <vt:i4>5</vt:i4>
      </vt:variant>
    </vt:vector>
  </HeadingPairs>
  <TitlesOfParts>
    <vt:vector size="16" baseType="lpstr">
      <vt:lpstr>ご使用になる前に</vt:lpstr>
      <vt:lpstr>使用説明書</vt:lpstr>
      <vt:lpstr>入力表</vt:lpstr>
      <vt:lpstr>マージン調整</vt:lpstr>
      <vt:lpstr>一覧表</vt:lpstr>
      <vt:lpstr>フローチャート</vt:lpstr>
      <vt:lpstr>計算表</vt:lpstr>
      <vt:lpstr>各種係数表</vt:lpstr>
      <vt:lpstr>逆行列係数(開放型）</vt:lpstr>
      <vt:lpstr>投入係数</vt:lpstr>
      <vt:lpstr>１０７部門</vt:lpstr>
      <vt:lpstr>フローチャート!Print_Area</vt:lpstr>
      <vt:lpstr>マージン調整!Print_Area</vt:lpstr>
      <vt:lpstr>一覧表!Print_Area</vt:lpstr>
      <vt:lpstr>入力表!Print_Area</vt:lpstr>
      <vt:lpstr>一覧表!Print_Titles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愛媛県企画情報部管理局統計課</dc:creator>
  <cp:lastModifiedBy>User</cp:lastModifiedBy>
  <cp:lastPrinted>2020-01-06T02:31:58Z</cp:lastPrinted>
  <dcterms:created xsi:type="dcterms:W3CDTF">2001-06-04T07:37:25Z</dcterms:created>
  <dcterms:modified xsi:type="dcterms:W3CDTF">2021-03-22T02:23:35Z</dcterms:modified>
</cp:coreProperties>
</file>